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576" activeTab="0"/>
  </bookViews>
  <sheets>
    <sheet name="Organizacija natjecanja" sheetId="1" r:id="rId1"/>
    <sheet name="Prijavnica" sheetId="2" r:id="rId2"/>
    <sheet name="Prijavnica COVID 19" sheetId="3" r:id="rId3"/>
    <sheet name="Prijava i izvlačenje brojeva" sheetId="4" r:id="rId4"/>
    <sheet name="Startne liste" sheetId="5" r:id="rId5"/>
    <sheet name="Dnevnik natjecanja" sheetId="6" r:id="rId6"/>
    <sheet name="Rezultati natjecanja" sheetId="7" state="hidden" r:id="rId7"/>
    <sheet name="Proglašenje rezultata" sheetId="8" r:id="rId8"/>
  </sheets>
  <definedNames>
    <definedName name="_xlnm.Print_Area" localSheetId="0">'Organizacija natjecanja'!$B$1:$N$14</definedName>
    <definedName name="_xlnm.Print_Area" localSheetId="3">'Prijava i izvlačenje brojeva'!$A$1:$G$26</definedName>
    <definedName name="_xlnm.Print_Area" localSheetId="1">'Prijavnica'!$A$1:$I$63</definedName>
    <definedName name="_xlnm.Print_Area" localSheetId="2">'Prijavnica COVID 19'!$A$1:$I$63</definedName>
    <definedName name="_xlnm.Print_Area" localSheetId="4">'Startne liste'!$A$1:$F$990</definedName>
  </definedNames>
  <calcPr fullCalcOnLoad="1"/>
</workbook>
</file>

<file path=xl/comments1.xml><?xml version="1.0" encoding="utf-8"?>
<comments xmlns="http://schemas.openxmlformats.org/spreadsheetml/2006/main">
  <authors>
    <author>mladen cacic</author>
  </authors>
  <commentList>
    <comment ref="J3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Na ovom listu obavezno popunite sve rubrike jer će se isti prenjeti na sve iduće listove gdje je to potrebno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J4" authorId="0">
      <text>
        <r>
          <rPr>
            <b/>
            <sz val="9"/>
            <rFont val="Tahoma"/>
            <family val="2"/>
          </rPr>
          <t xml:space="preserve">Mladen Čačić:
</t>
        </r>
        <r>
          <rPr>
            <sz val="9"/>
            <rFont val="Tahoma"/>
            <family val="2"/>
          </rPr>
          <t>Ovdje se ne upisuje ništa.
Ovaj prilog potrebno je isprintati prije početka natjecanja. Služi za ručni upis sudionika natjecanja i kada vam ga ekipe vrate popunjenog sa njega unosite podatke u slijedeći prilog "Prijava i izvlačenje brojeva". 
Na listu se nalaze po dvije prijavnice te je list potrebno razrezati po polovici. Isprintajte ovisno o broju ekipa (npr. za 10 ekipa potrebno je 5 listova)</t>
        </r>
      </text>
    </comment>
  </commentList>
</comments>
</file>

<file path=xl/comments4.xml><?xml version="1.0" encoding="utf-8"?>
<comments xmlns="http://schemas.openxmlformats.org/spreadsheetml/2006/main">
  <authors>
    <author>mladen cacic</author>
  </authors>
  <commentList>
    <comment ref="C1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Ekipe se upisuju po redoslijedu prijavljivanja i nakon toga se sortiraju "klikom" na lijevi grb od A-Ž ili desni od Ž-A</t>
        </r>
      </text>
    </comment>
    <comment ref="B1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Nakon izvučenog redoslijeda izvlačenja "klikom" na grb redoslijed se sortira od 1 - n</t>
        </r>
      </text>
    </comment>
    <comment ref="A1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Nakon izvučenog redoslijeda izvlačenja "klikom" na grb redoslijed se sortira od 1 - n</t>
        </r>
      </text>
    </comment>
  </commentList>
</comments>
</file>

<file path=xl/comments5.xml><?xml version="1.0" encoding="utf-8"?>
<comments xmlns="http://schemas.openxmlformats.org/spreadsheetml/2006/main">
  <authors>
    <author>korisnik</author>
  </authors>
  <commentList>
    <comment ref="I7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prema broju ekipa koje sudjeluju treba kod printanja odrediti raspon ispisa, u protivnom će se isprintati svih 18 listova.
Prije printanja provjerite dali ste sortirali ekipe na listu "Prijava i iizvlačenje brova" prema rastućem startnom broju.</t>
        </r>
      </text>
    </comment>
  </commentList>
</comments>
</file>

<file path=xl/comments6.xml><?xml version="1.0" encoding="utf-8"?>
<comments xmlns="http://schemas.openxmlformats.org/spreadsheetml/2006/main">
  <authors>
    <author>mladen cacic</author>
  </authors>
  <commentList>
    <comment ref="AH3" authorId="0">
      <text>
        <r>
          <rPr>
            <b/>
            <sz val="14"/>
            <rFont val="Tahoma"/>
            <family val="2"/>
          </rPr>
          <t>mladen cacic:</t>
        </r>
        <r>
          <rPr>
            <sz val="14"/>
            <rFont val="Tahoma"/>
            <family val="2"/>
          </rPr>
          <t xml:space="preserve">
Popunjavate samo rubrike evidencije ulova. U koliko je dodjeljen karton označite sa X u predviđenom polju.
U koliko je dodjeljen crveni kartom nakon upisa kartona vratite se na stranicu "Prijava i izvlačenje brojeva i izbrišite startni broj toj ekipi i program će dodjeliti n+1 </t>
        </r>
      </text>
    </comment>
  </commentList>
</comments>
</file>

<file path=xl/comments8.xml><?xml version="1.0" encoding="utf-8"?>
<comments xmlns="http://schemas.openxmlformats.org/spreadsheetml/2006/main">
  <authors>
    <author>mladen cacic</author>
  </authors>
  <commentList>
    <comment ref="E4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Klikni na grb HŠRS da bi dobio sortirane rezultate natjecanja od prvog do zadnjeg</t>
        </r>
      </text>
    </comment>
  </commentList>
</comments>
</file>

<file path=xl/sharedStrings.xml><?xml version="1.0" encoding="utf-8"?>
<sst xmlns="http://schemas.openxmlformats.org/spreadsheetml/2006/main" count="393" uniqueCount="175">
  <si>
    <t>(naziv natjecanja)</t>
  </si>
  <si>
    <t>(mjesto i datum održavanja)</t>
  </si>
  <si>
    <t>(naziv vode)</t>
  </si>
  <si>
    <t>(vrhovni sudac)</t>
  </si>
  <si>
    <t>Prilog - Šaran 1</t>
  </si>
  <si>
    <t>PRIJAVNICA</t>
  </si>
  <si>
    <t>EKIPA :</t>
  </si>
  <si>
    <t>1. ČLAN</t>
  </si>
  <si>
    <t>REZERVA:</t>
  </si>
  <si>
    <t xml:space="preserve">REDOSLIJED IZVLAČENJA : </t>
  </si>
  <si>
    <t>STARTNI BROJ :</t>
  </si>
  <si>
    <t>Startni broj</t>
  </si>
  <si>
    <t>Redosljed izvlačenja</t>
  </si>
  <si>
    <t>Ekipa</t>
  </si>
  <si>
    <t>Natjecatelj</t>
  </si>
  <si>
    <t>Rezerva</t>
  </si>
  <si>
    <t xml:space="preserve">2. ČLAN </t>
  </si>
  <si>
    <t>REZERVA</t>
  </si>
  <si>
    <t>Prilog - Šaran 2</t>
  </si>
  <si>
    <t>STARTNI LIST</t>
  </si>
  <si>
    <t xml:space="preserve">STARTNI BROJ:                             </t>
  </si>
  <si>
    <t xml:space="preserve">LISTA br:                           </t>
  </si>
  <si>
    <t>RED.     BR.</t>
  </si>
  <si>
    <t>VRSTA RIBE</t>
  </si>
  <si>
    <t>TEŽINA</t>
  </si>
  <si>
    <t>SUDAC 1</t>
  </si>
  <si>
    <t>SUDAC 2</t>
  </si>
  <si>
    <t>NATJECATELJ</t>
  </si>
  <si>
    <t>Prilog - Šaran 3</t>
  </si>
  <si>
    <t>D N E V N I K  N A T J E C A N J A    -  L O V  Š A R A N A</t>
  </si>
  <si>
    <t>Start br.</t>
  </si>
  <si>
    <t>Naziv ekipe</t>
  </si>
  <si>
    <t xml:space="preserve">E  v  i  d  e  n  c  i  j  a     u  l  o  v  a </t>
  </si>
  <si>
    <t>Ukupno</t>
  </si>
  <si>
    <t>Max</t>
  </si>
  <si>
    <t>Žuti karton (označi sa X)</t>
  </si>
  <si>
    <t>Crveni karton (označi sa X)</t>
  </si>
  <si>
    <t>PLASMAN</t>
  </si>
  <si>
    <t>sum</t>
  </si>
  <si>
    <t>ukupno</t>
  </si>
  <si>
    <t>max</t>
  </si>
  <si>
    <t>/</t>
  </si>
  <si>
    <t>rank</t>
  </si>
  <si>
    <t/>
  </si>
  <si>
    <t xml:space="preserve">Vrhovni sudac: </t>
  </si>
  <si>
    <t>IZMJENE NATJECATELJA :</t>
  </si>
  <si>
    <t>ODUSTALI:</t>
  </si>
  <si>
    <t>Vrijeme izmjene</t>
  </si>
  <si>
    <t>Izašao</t>
  </si>
  <si>
    <t>Ušao</t>
  </si>
  <si>
    <t>Vrijeme odlaska</t>
  </si>
  <si>
    <t>Vrijeme</t>
  </si>
  <si>
    <t>Ukupan broj riba:</t>
  </si>
  <si>
    <t>Prosječna težina ribe:</t>
  </si>
  <si>
    <t>Članak Pravilnika</t>
  </si>
  <si>
    <t>Najveća riba:</t>
  </si>
  <si>
    <t>kg</t>
  </si>
  <si>
    <t>kom</t>
  </si>
  <si>
    <t xml:space="preserve">(predstavnik organizatora) </t>
  </si>
  <si>
    <t>Predstavnik organizatora:</t>
  </si>
  <si>
    <t>Tajnik natjecanja:</t>
  </si>
  <si>
    <t>(tajnik natjecanja)</t>
  </si>
  <si>
    <t>Dugo Selo Dugo Selo</t>
  </si>
  <si>
    <t>Denis Pongrac</t>
  </si>
  <si>
    <t>Tomislav Vurnek</t>
  </si>
  <si>
    <t>Božidar Grebenar</t>
  </si>
  <si>
    <t>Kapetan</t>
  </si>
  <si>
    <t>Miroslav Melić</t>
  </si>
  <si>
    <t>Bandar Bizovac</t>
  </si>
  <si>
    <t>Dino Mandić</t>
  </si>
  <si>
    <t>Alen Lešnjaković</t>
  </si>
  <si>
    <t>Albert Katančić</t>
  </si>
  <si>
    <t>Šaran Đakovo II</t>
  </si>
  <si>
    <t>Ivan Milković</t>
  </si>
  <si>
    <t>Danijel Kiš</t>
  </si>
  <si>
    <t>Martin Labak</t>
  </si>
  <si>
    <t>Hlebine Hlebine</t>
  </si>
  <si>
    <t>Dario Slukić</t>
  </si>
  <si>
    <t>Goran Bregović</t>
  </si>
  <si>
    <t>Josip Laber</t>
  </si>
  <si>
    <t>Ludbreg Ludbreg</t>
  </si>
  <si>
    <t>Marin Šafarek</t>
  </si>
  <si>
    <t>Ivica Gradinski</t>
  </si>
  <si>
    <t>Marko Šegović</t>
  </si>
  <si>
    <t>Vedran Kolesarić</t>
  </si>
  <si>
    <t>Križevci Križevci</t>
  </si>
  <si>
    <t>Ivan Magdić</t>
  </si>
  <si>
    <t>Slavonac Jakšić</t>
  </si>
  <si>
    <t>Ivan Malčić</t>
  </si>
  <si>
    <t>Ivan Ganić</t>
  </si>
  <si>
    <t>Tomislav Posavac</t>
  </si>
  <si>
    <t>Šaran Eminovci</t>
  </si>
  <si>
    <t>Hrvoje Poljanac</t>
  </si>
  <si>
    <t>Josip Vernot</t>
  </si>
  <si>
    <t>Karlo Mikić</t>
  </si>
  <si>
    <t>Mile Beslić</t>
  </si>
  <si>
    <t>Slavija Severin</t>
  </si>
  <si>
    <t>Mario Komar</t>
  </si>
  <si>
    <t>Tihomir Trešćec</t>
  </si>
  <si>
    <t>Slobodan Kolar</t>
  </si>
  <si>
    <t>Zoran Pejašinović</t>
  </si>
  <si>
    <t>Ilova Garešnica</t>
  </si>
  <si>
    <t>Denis Badanjak</t>
  </si>
  <si>
    <t>Ivan Rakarić</t>
  </si>
  <si>
    <t>Matija Kiš</t>
  </si>
  <si>
    <t>Izjava</t>
  </si>
  <si>
    <t>1. da su na današnji dan u jutarnjim satima prije dolaska na natjecanje, izmjerili tjelesnu temperaturu</t>
  </si>
  <si>
    <t xml:space="preserve"> i da ista nije bila viša od 37,2 stupnja C  te da nemaju simptome respiratorne bolesti</t>
  </si>
  <si>
    <t>2. da im nije liječnik utvrdio da trenutno boluju ili da se liječe od bolesti COVID 19</t>
  </si>
  <si>
    <t>3. da im nije od nadležnih tijela naloženo da budu u samoizolaciji, ili karanteni</t>
  </si>
  <si>
    <t>4. da će poštovati sve mjere socijalnog distanciranja i higijenske mjere izrečene od nadležnih tjela</t>
  </si>
  <si>
    <t>kao i druge preventivne epidemiološke mjere koje će provoditi organizator i domaćin natjecanja</t>
  </si>
  <si>
    <t xml:space="preserve">Pri prijavi ekipe kapetan ekipe (ili njen predstavnik) dužan je upoznati sve članove ekipe  </t>
  </si>
  <si>
    <t>sa sadržajem izjave, prikupiti potpise kojim članovi ekipe potvrđuju navode iz izjave</t>
  </si>
  <si>
    <t>te potpisanu prijavu i izjavu predati sucu, tj. predstavniku organizatora natjecanja.</t>
  </si>
  <si>
    <t>Redni broj</t>
  </si>
  <si>
    <t>Potpis članova ekipe</t>
  </si>
  <si>
    <t>1.</t>
  </si>
  <si>
    <t>2.</t>
  </si>
  <si>
    <t>Kapetan ekipe</t>
  </si>
  <si>
    <t>Klen Nova Gradiška</t>
  </si>
  <si>
    <t>Šaran Velika Ludina</t>
  </si>
  <si>
    <t>Karas Novska</t>
  </si>
  <si>
    <t>Cestica 1995</t>
  </si>
  <si>
    <t>Sava Šćitarjevo</t>
  </si>
  <si>
    <t>Plasman</t>
  </si>
  <si>
    <t xml:space="preserve">Ekipa </t>
  </si>
  <si>
    <t>Ukupno težina ulova</t>
  </si>
  <si>
    <t>Najveća pojedinačna težina</t>
  </si>
  <si>
    <t>plasman</t>
  </si>
  <si>
    <t>ekipa</t>
  </si>
  <si>
    <t>ukupna težina</t>
  </si>
  <si>
    <t>R.br</t>
  </si>
  <si>
    <t>Ukupna težina ulova</t>
  </si>
  <si>
    <t>PROGLAŠENJE REZULTATA NATJECANJA</t>
  </si>
  <si>
    <t>Ulovi i pusti ESBE</t>
  </si>
  <si>
    <t>Tomislav Kruljac</t>
  </si>
  <si>
    <t>Mario Bertanjoli</t>
  </si>
  <si>
    <t>Bojan Jarić</t>
  </si>
  <si>
    <t>Danijel Džebić</t>
  </si>
  <si>
    <t>Leo Paurić</t>
  </si>
  <si>
    <t>Mihael Mikac</t>
  </si>
  <si>
    <t>Tihomir Mikac</t>
  </si>
  <si>
    <t>Petar Sinković</t>
  </si>
  <si>
    <t>Tino Trdišević</t>
  </si>
  <si>
    <t>Ivan Mokri</t>
  </si>
  <si>
    <t>Josip Stipčević</t>
  </si>
  <si>
    <t>Ivan Matijević</t>
  </si>
  <si>
    <t>Mario Knežević</t>
  </si>
  <si>
    <t>Igor Benšak</t>
  </si>
  <si>
    <t>Vlado Petrinčić</t>
  </si>
  <si>
    <t>Daniel Slivar</t>
  </si>
  <si>
    <t>KAPETAN</t>
  </si>
  <si>
    <r>
      <t xml:space="preserve">Kojom natjecatelji i kapetan navedeni u Prijavnici </t>
    </r>
    <r>
      <rPr>
        <b/>
        <sz val="11"/>
        <rFont val="Arial"/>
        <family val="2"/>
      </rPr>
      <t xml:space="preserve">svojim potpisom pod istim rednim  brojem </t>
    </r>
  </si>
  <si>
    <r>
      <rPr>
        <b/>
        <sz val="11"/>
        <rFont val="Arial"/>
        <family val="2"/>
      </rPr>
      <t>kao u Prijavnici</t>
    </r>
    <r>
      <rPr>
        <sz val="11"/>
        <rFont val="Arial"/>
        <family val="2"/>
      </rPr>
      <t xml:space="preserve">, odgovorno izjavljuju: </t>
    </r>
  </si>
  <si>
    <t xml:space="preserve">Natjecatelj </t>
  </si>
  <si>
    <t>Sankcije:</t>
  </si>
  <si>
    <t>Sankcija</t>
  </si>
  <si>
    <t>Opis prekršaja:</t>
  </si>
  <si>
    <t>Ukupno ulovljeno:</t>
  </si>
  <si>
    <t>Amur Vrbovec</t>
  </si>
  <si>
    <t>Rak Rakitje</t>
  </si>
  <si>
    <t>Vladimir Habeković</t>
  </si>
  <si>
    <t>Marica Habeković</t>
  </si>
  <si>
    <t>Zlatko Novaković</t>
  </si>
  <si>
    <t>Antun Vrčković</t>
  </si>
  <si>
    <t>Josip Vrčković</t>
  </si>
  <si>
    <t>Martin Vrčković</t>
  </si>
  <si>
    <t>Program ažuriran u ožujku 2022</t>
  </si>
  <si>
    <t>KUP BRODSKO-POSAVSKE ŽUPANIJE</t>
  </si>
  <si>
    <t>Slavonski Brod, 07.- 09.05.2022</t>
  </si>
  <si>
    <t>Jezero Petnja</t>
  </si>
  <si>
    <t>Branko Karlović</t>
  </si>
  <si>
    <t>Mario Đuretić</t>
  </si>
  <si>
    <t>Boris Marković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</si>
</sst>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000"/>
    <numFmt numFmtId="165" formatCode="0.0000000"/>
    <numFmt numFmtId="166" formatCode="0.000&quot; kg&quot;"/>
    <numFmt numFmtId="167" formatCode="d/m/;@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8"/>
      <name val="Algerian"/>
      <family val="5"/>
    </font>
    <font>
      <b/>
      <sz val="24"/>
      <name val="Algerian"/>
      <family val="5"/>
    </font>
    <font>
      <b/>
      <i/>
      <sz val="16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0"/>
      <name val="Arial CE"/>
      <family val="2"/>
    </font>
    <font>
      <b/>
      <sz val="14"/>
      <name val="Tahoma"/>
      <family val="2"/>
    </font>
    <font>
      <sz val="14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Arial"/>
      <family val="2"/>
    </font>
    <font>
      <b/>
      <sz val="22"/>
      <color indexed="8"/>
      <name val="Algerian"/>
      <family val="5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Arial"/>
      <family val="2"/>
    </font>
    <font>
      <b/>
      <sz val="22"/>
      <color theme="1"/>
      <name val="Algerian"/>
      <family val="5"/>
    </font>
    <font>
      <b/>
      <sz val="14"/>
      <color theme="1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hair"/>
    </border>
    <border>
      <left style="double"/>
      <right style="double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hair"/>
      <right/>
      <top/>
      <bottom style="hair"/>
    </border>
    <border>
      <left style="double"/>
      <right style="double"/>
      <top style="double"/>
      <bottom style="hair"/>
    </border>
    <border>
      <left/>
      <right/>
      <top style="double"/>
      <bottom style="hair"/>
    </border>
    <border>
      <left style="double"/>
      <right style="double"/>
      <top style="double"/>
      <bottom style="double"/>
    </border>
    <border>
      <left/>
      <right style="double"/>
      <top style="double"/>
      <bottom style="hair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ashed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double"/>
      <right/>
      <top/>
      <bottom/>
    </border>
    <border>
      <left style="thin"/>
      <right style="thin"/>
      <top style="thin"/>
      <bottom/>
    </border>
    <border>
      <left style="double"/>
      <right/>
      <top/>
      <bottom style="hair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 style="medium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double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double"/>
      <bottom style="hair"/>
    </border>
    <border>
      <left style="double"/>
      <right style="hair"/>
      <top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/>
      <right style="hair"/>
      <top style="hair"/>
      <bottom style="double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double"/>
      <top style="hair"/>
      <bottom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/>
      <top style="hair"/>
      <bottom/>
    </border>
    <border>
      <left/>
      <right/>
      <top/>
      <bottom style="medium"/>
    </border>
    <border>
      <left style="double"/>
      <right style="double"/>
      <top style="medium"/>
      <bottom/>
    </border>
    <border>
      <left/>
      <right style="double"/>
      <top style="medium"/>
      <bottom/>
    </border>
    <border>
      <left/>
      <right style="double"/>
      <top/>
      <bottom style="medium"/>
    </border>
    <border>
      <left style="double"/>
      <right style="double"/>
      <top style="double"/>
      <bottom/>
    </border>
    <border>
      <left/>
      <right style="double"/>
      <top style="hair"/>
      <bottom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 style="double"/>
      <top style="hair"/>
      <bottom style="double"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hair"/>
      <right/>
      <top style="double"/>
      <bottom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/>
      <top style="dotted"/>
      <bottom style="dotted"/>
    </border>
    <border>
      <left/>
      <right style="double"/>
      <top style="dotted"/>
      <bottom style="dotted"/>
    </border>
    <border>
      <left style="double"/>
      <right/>
      <top/>
      <bottom style="double"/>
    </border>
    <border>
      <left style="double"/>
      <right/>
      <top style="double"/>
      <bottom style="dotted"/>
    </border>
    <border>
      <left/>
      <right style="double"/>
      <top style="double"/>
      <bottom style="dotted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 horizontal="center" vertical="center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" fillId="0" borderId="0">
      <alignment/>
      <protection/>
    </xf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0" fillId="0" borderId="0" xfId="0" applyFont="1" applyFill="1" applyAlignment="1">
      <alignment shrinkToFit="1"/>
    </xf>
    <xf numFmtId="0" fontId="81" fillId="0" borderId="0" xfId="0" applyFont="1" applyFill="1" applyAlignment="1">
      <alignment shrinkToFit="1"/>
    </xf>
    <xf numFmtId="0" fontId="82" fillId="34" borderId="10" xfId="0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6" fillId="0" borderId="0" xfId="56" applyProtection="1">
      <alignment/>
      <protection hidden="1"/>
    </xf>
    <xf numFmtId="0" fontId="13" fillId="0" borderId="0" xfId="56" applyFont="1" applyAlignment="1" applyProtection="1">
      <alignment horizontal="left"/>
      <protection hidden="1"/>
    </xf>
    <xf numFmtId="0" fontId="14" fillId="0" borderId="0" xfId="56" applyFont="1" applyProtection="1">
      <alignment/>
      <protection hidden="1"/>
    </xf>
    <xf numFmtId="0" fontId="15" fillId="0" borderId="0" xfId="56" applyFont="1" applyProtection="1">
      <alignment/>
      <protection hidden="1"/>
    </xf>
    <xf numFmtId="164" fontId="6" fillId="0" borderId="0" xfId="56" applyNumberFormat="1" applyProtection="1">
      <alignment/>
      <protection hidden="1"/>
    </xf>
    <xf numFmtId="165" fontId="6" fillId="0" borderId="0" xfId="56" applyNumberFormat="1" applyProtection="1">
      <alignment/>
      <protection hidden="1"/>
    </xf>
    <xf numFmtId="0" fontId="17" fillId="0" borderId="0" xfId="56" applyFont="1" applyProtection="1">
      <alignment/>
      <protection hidden="1"/>
    </xf>
    <xf numFmtId="0" fontId="6" fillId="0" borderId="0" xfId="56" applyAlignment="1" applyProtection="1">
      <alignment wrapText="1"/>
      <protection hidden="1"/>
    </xf>
    <xf numFmtId="9" fontId="6" fillId="0" borderId="0" xfId="56" applyNumberFormat="1" applyProtection="1">
      <alignment/>
      <protection hidden="1"/>
    </xf>
    <xf numFmtId="165" fontId="6" fillId="0" borderId="0" xfId="56" applyNumberFormat="1" applyAlignment="1" applyProtection="1">
      <alignment horizontal="center"/>
      <protection hidden="1"/>
    </xf>
    <xf numFmtId="0" fontId="18" fillId="35" borderId="11" xfId="56" applyFont="1" applyFill="1" applyBorder="1" applyAlignment="1" applyProtection="1">
      <alignment horizontal="center" vertical="center" wrapText="1"/>
      <protection hidden="1"/>
    </xf>
    <xf numFmtId="0" fontId="13" fillId="35" borderId="12" xfId="56" applyFont="1" applyFill="1" applyBorder="1" applyAlignment="1" applyProtection="1">
      <alignment horizontal="center" vertical="center" wrapText="1"/>
      <protection hidden="1"/>
    </xf>
    <xf numFmtId="0" fontId="9" fillId="0" borderId="13" xfId="56" applyFont="1" applyBorder="1" applyAlignment="1" applyProtection="1">
      <alignment horizontal="center" vertical="center" wrapText="1"/>
      <protection hidden="1"/>
    </xf>
    <xf numFmtId="0" fontId="9" fillId="0" borderId="14" xfId="56" applyFont="1" applyBorder="1" applyAlignment="1" applyProtection="1">
      <alignment horizontal="center" vertical="center" wrapText="1"/>
      <protection hidden="1"/>
    </xf>
    <xf numFmtId="0" fontId="9" fillId="0" borderId="15" xfId="56" applyFont="1" applyBorder="1" applyAlignment="1" applyProtection="1">
      <alignment horizontal="center" vertical="center" wrapText="1"/>
      <protection hidden="1"/>
    </xf>
    <xf numFmtId="0" fontId="9" fillId="0" borderId="16" xfId="56" applyFont="1" applyBorder="1" applyAlignment="1" applyProtection="1">
      <alignment horizontal="center" vertical="center" wrapText="1"/>
      <protection hidden="1"/>
    </xf>
    <xf numFmtId="0" fontId="9" fillId="0" borderId="17" xfId="56" applyFont="1" applyBorder="1" applyAlignment="1" applyProtection="1">
      <alignment horizontal="center" vertical="center" wrapText="1"/>
      <protection hidden="1"/>
    </xf>
    <xf numFmtId="0" fontId="9" fillId="36" borderId="18" xfId="56" applyFont="1" applyFill="1" applyBorder="1" applyProtection="1">
      <alignment/>
      <protection hidden="1"/>
    </xf>
    <xf numFmtId="0" fontId="6" fillId="35" borderId="19" xfId="56" applyFill="1" applyBorder="1" applyAlignment="1" applyProtection="1">
      <alignment horizontal="center" vertical="center"/>
      <protection hidden="1"/>
    </xf>
    <xf numFmtId="0" fontId="6" fillId="35" borderId="20" xfId="56" applyFill="1" applyBorder="1" applyAlignment="1" applyProtection="1">
      <alignment horizontal="center" vertical="center" wrapText="1"/>
      <protection hidden="1"/>
    </xf>
    <xf numFmtId="0" fontId="6" fillId="35" borderId="21" xfId="56" applyFill="1" applyBorder="1" applyAlignment="1" applyProtection="1">
      <alignment horizontal="center" vertical="center" wrapText="1"/>
      <protection hidden="1"/>
    </xf>
    <xf numFmtId="0" fontId="9" fillId="35" borderId="20" xfId="56" applyFont="1" applyFill="1" applyBorder="1" applyAlignment="1" applyProtection="1">
      <alignment horizontal="center" vertical="center"/>
      <protection hidden="1"/>
    </xf>
    <xf numFmtId="164" fontId="4" fillId="0" borderId="0" xfId="56" applyNumberFormat="1" applyFont="1" applyProtection="1">
      <alignment/>
      <protection hidden="1"/>
    </xf>
    <xf numFmtId="0" fontId="20" fillId="0" borderId="22" xfId="56" applyFont="1" applyBorder="1" applyAlignment="1" applyProtection="1">
      <alignment horizontal="center" vertical="center"/>
      <protection hidden="1"/>
    </xf>
    <xf numFmtId="0" fontId="6" fillId="0" borderId="22" xfId="56" applyBorder="1" applyAlignment="1" applyProtection="1">
      <alignment wrapText="1"/>
      <protection hidden="1"/>
    </xf>
    <xf numFmtId="0" fontId="19" fillId="0" borderId="0" xfId="56" applyFont="1" applyAlignment="1" applyProtection="1">
      <alignment vertical="center"/>
      <protection hidden="1"/>
    </xf>
    <xf numFmtId="22" fontId="4" fillId="0" borderId="0" xfId="56" applyNumberFormat="1" applyFont="1" applyAlignment="1" applyProtection="1">
      <alignment vertical="center"/>
      <protection hidden="1"/>
    </xf>
    <xf numFmtId="0" fontId="4" fillId="0" borderId="0" xfId="56" applyFont="1" applyAlignment="1" applyProtection="1">
      <alignment vertical="center"/>
      <protection hidden="1"/>
    </xf>
    <xf numFmtId="0" fontId="6" fillId="0" borderId="0" xfId="56" applyAlignment="1" applyProtection="1">
      <alignment vertical="center"/>
      <protection hidden="1"/>
    </xf>
    <xf numFmtId="2" fontId="19" fillId="0" borderId="0" xfId="56" applyNumberFormat="1" applyFont="1" applyAlignment="1" applyProtection="1">
      <alignment horizontal="center" vertical="center" shrinkToFit="1"/>
      <protection hidden="1" locked="0"/>
    </xf>
    <xf numFmtId="0" fontId="16" fillId="0" borderId="0" xfId="56" applyFont="1" applyAlignment="1" applyProtection="1">
      <alignment horizontal="left" vertical="center"/>
      <protection hidden="1"/>
    </xf>
    <xf numFmtId="2" fontId="16" fillId="0" borderId="0" xfId="56" applyNumberFormat="1" applyFont="1" applyAlignment="1" applyProtection="1">
      <alignment horizontal="center" vertical="center" shrinkToFit="1"/>
      <protection hidden="1" locked="0"/>
    </xf>
    <xf numFmtId="1" fontId="12" fillId="0" borderId="0" xfId="56" applyNumberFormat="1" applyFont="1" applyAlignment="1" applyProtection="1">
      <alignment horizontal="center" vertical="center"/>
      <protection hidden="1"/>
    </xf>
    <xf numFmtId="1" fontId="12" fillId="0" borderId="0" xfId="56" applyNumberFormat="1" applyFont="1" applyAlignment="1" applyProtection="1">
      <alignment vertical="center"/>
      <protection hidden="1"/>
    </xf>
    <xf numFmtId="164" fontId="6" fillId="0" borderId="0" xfId="56" applyNumberFormat="1" applyAlignment="1" applyProtection="1">
      <alignment vertical="center"/>
      <protection hidden="1"/>
    </xf>
    <xf numFmtId="165" fontId="6" fillId="0" borderId="0" xfId="56" applyNumberFormat="1" applyAlignment="1" applyProtection="1">
      <alignment vertical="center"/>
      <protection hidden="1"/>
    </xf>
    <xf numFmtId="4" fontId="12" fillId="0" borderId="0" xfId="56" applyNumberFormat="1" applyFont="1" applyAlignment="1" applyProtection="1">
      <alignment horizontal="center" vertical="center"/>
      <protection hidden="1"/>
    </xf>
    <xf numFmtId="0" fontId="6" fillId="0" borderId="0" xfId="56" applyAlignment="1" applyProtection="1">
      <alignment vertical="center" wrapText="1"/>
      <protection hidden="1"/>
    </xf>
    <xf numFmtId="0" fontId="19" fillId="0" borderId="0" xfId="56" applyFont="1" applyAlignment="1" applyProtection="1">
      <alignment vertical="center" wrapText="1"/>
      <protection hidden="1"/>
    </xf>
    <xf numFmtId="0" fontId="12" fillId="0" borderId="0" xfId="56" applyFont="1" applyAlignment="1" applyProtection="1">
      <alignment vertical="center"/>
      <protection hidden="1"/>
    </xf>
    <xf numFmtId="164" fontId="4" fillId="0" borderId="0" xfId="56" applyNumberFormat="1" applyFont="1" applyAlignment="1" applyProtection="1">
      <alignment vertical="center"/>
      <protection hidden="1"/>
    </xf>
    <xf numFmtId="165" fontId="4" fillId="0" borderId="0" xfId="56" applyNumberFormat="1" applyFont="1" applyAlignment="1" applyProtection="1">
      <alignment vertical="center"/>
      <protection hidden="1"/>
    </xf>
    <xf numFmtId="164" fontId="19" fillId="0" borderId="0" xfId="56" applyNumberFormat="1" applyFont="1" applyAlignment="1" applyProtection="1">
      <alignment vertical="center"/>
      <protection hidden="1"/>
    </xf>
    <xf numFmtId="165" fontId="19" fillId="0" borderId="0" xfId="56" applyNumberFormat="1" applyFont="1" applyAlignment="1" applyProtection="1">
      <alignment vertical="center"/>
      <protection hidden="1"/>
    </xf>
    <xf numFmtId="0" fontId="14" fillId="0" borderId="0" xfId="56" applyFont="1" applyAlignment="1" applyProtection="1">
      <alignment vertical="center"/>
      <protection hidden="1"/>
    </xf>
    <xf numFmtId="0" fontId="22" fillId="0" borderId="0" xfId="56" applyFont="1" applyAlignment="1" applyProtection="1">
      <alignment vertical="center" wrapText="1"/>
      <protection hidden="1"/>
    </xf>
    <xf numFmtId="0" fontId="13" fillId="0" borderId="0" xfId="56" applyFont="1" applyAlignment="1" applyProtection="1">
      <alignment vertical="center" wrapText="1"/>
      <protection hidden="1"/>
    </xf>
    <xf numFmtId="49" fontId="6" fillId="0" borderId="0" xfId="56" applyNumberFormat="1" applyProtection="1">
      <alignment/>
      <protection hidden="1"/>
    </xf>
    <xf numFmtId="164" fontId="6" fillId="0" borderId="0" xfId="56" applyNumberFormat="1" applyAlignment="1" applyProtection="1">
      <alignment vertical="center" shrinkToFit="1"/>
      <protection hidden="1"/>
    </xf>
    <xf numFmtId="0" fontId="14" fillId="0" borderId="0" xfId="56" applyFont="1" applyAlignment="1" applyProtection="1">
      <alignment wrapText="1"/>
      <protection hidden="1"/>
    </xf>
    <xf numFmtId="0" fontId="9" fillId="0" borderId="0" xfId="56" applyFont="1" applyAlignment="1" applyProtection="1">
      <alignment vertical="center" wrapText="1"/>
      <protection hidden="1"/>
    </xf>
    <xf numFmtId="0" fontId="22" fillId="0" borderId="0" xfId="56" applyFont="1" applyAlignment="1" applyProtection="1">
      <alignment horizontal="center" vertical="center" wrapText="1"/>
      <protection hidden="1"/>
    </xf>
    <xf numFmtId="0" fontId="23" fillId="0" borderId="0" xfId="56" applyFont="1" applyAlignment="1" applyProtection="1">
      <alignment horizontal="center" vertical="center" shrinkToFit="1"/>
      <protection hidden="1"/>
    </xf>
    <xf numFmtId="0" fontId="23" fillId="0" borderId="0" xfId="56" applyFont="1" applyAlignment="1" applyProtection="1">
      <alignment horizontal="center" vertical="center" wrapText="1" shrinkToFit="1"/>
      <protection hidden="1"/>
    </xf>
    <xf numFmtId="164" fontId="23" fillId="0" borderId="0" xfId="56" applyNumberFormat="1" applyFont="1" applyAlignment="1" applyProtection="1">
      <alignment horizontal="center" vertical="center" shrinkToFit="1"/>
      <protection hidden="1"/>
    </xf>
    <xf numFmtId="166" fontId="23" fillId="0" borderId="0" xfId="56" applyNumberFormat="1" applyFont="1" applyAlignment="1" applyProtection="1">
      <alignment horizontal="center" vertical="center" shrinkToFit="1"/>
      <protection hidden="1"/>
    </xf>
    <xf numFmtId="0" fontId="6" fillId="0" borderId="0" xfId="56" applyAlignment="1" applyProtection="1">
      <alignment horizontal="center"/>
      <protection hidden="1"/>
    </xf>
    <xf numFmtId="0" fontId="23" fillId="0" borderId="0" xfId="56" applyFont="1" applyAlignment="1" applyProtection="1">
      <alignment wrapText="1"/>
      <protection hidden="1"/>
    </xf>
    <xf numFmtId="0" fontId="23" fillId="0" borderId="0" xfId="56" applyFont="1" applyProtection="1">
      <alignment/>
      <protection hidden="1"/>
    </xf>
    <xf numFmtId="166" fontId="23" fillId="0" borderId="0" xfId="56" applyNumberFormat="1" applyFont="1" applyProtection="1">
      <alignment/>
      <protection hidden="1"/>
    </xf>
    <xf numFmtId="22" fontId="23" fillId="0" borderId="0" xfId="56" applyNumberFormat="1" applyFont="1" applyAlignment="1" applyProtection="1">
      <alignment horizontal="left" wrapText="1"/>
      <protection hidden="1"/>
    </xf>
    <xf numFmtId="1" fontId="23" fillId="0" borderId="0" xfId="56" applyNumberFormat="1" applyFont="1" applyProtection="1">
      <alignment/>
      <protection hidden="1"/>
    </xf>
    <xf numFmtId="0" fontId="9" fillId="0" borderId="0" xfId="56" applyFont="1" applyAlignment="1" applyProtection="1">
      <alignment wrapText="1"/>
      <protection hidden="1"/>
    </xf>
    <xf numFmtId="0" fontId="9" fillId="0" borderId="0" xfId="56" applyFont="1" applyProtection="1">
      <alignment/>
      <protection hidden="1"/>
    </xf>
    <xf numFmtId="0" fontId="18" fillId="0" borderId="0" xfId="56" applyFont="1" applyAlignment="1" applyProtection="1">
      <alignment horizontal="center" wrapText="1"/>
      <protection hidden="1"/>
    </xf>
    <xf numFmtId="0" fontId="18" fillId="0" borderId="0" xfId="56" applyFont="1" applyProtection="1">
      <alignment/>
      <protection hidden="1"/>
    </xf>
    <xf numFmtId="0" fontId="23" fillId="0" borderId="0" xfId="56" applyFont="1" applyAlignment="1" applyProtection="1">
      <alignment vertical="center" shrinkToFit="1"/>
      <protection hidden="1"/>
    </xf>
    <xf numFmtId="0" fontId="9" fillId="0" borderId="0" xfId="56" applyFont="1" applyAlignment="1" applyProtection="1">
      <alignment horizontal="center" wrapText="1"/>
      <protection hidden="1"/>
    </xf>
    <xf numFmtId="0" fontId="9" fillId="0" borderId="0" xfId="56" applyFont="1" applyAlignment="1" applyProtection="1">
      <alignment vertical="center" shrinkToFit="1"/>
      <protection hidden="1"/>
    </xf>
    <xf numFmtId="0" fontId="6" fillId="0" borderId="0" xfId="56" applyAlignment="1" applyProtection="1">
      <alignment horizontal="center" wrapText="1"/>
      <protection hidden="1"/>
    </xf>
    <xf numFmtId="49" fontId="6" fillId="0" borderId="0" xfId="56" applyNumberFormat="1" applyAlignment="1" applyProtection="1">
      <alignment vertical="center" shrinkToFit="1"/>
      <protection hidden="1"/>
    </xf>
    <xf numFmtId="2" fontId="6" fillId="0" borderId="0" xfId="56" applyNumberFormat="1" applyProtection="1">
      <alignment/>
      <protection hidden="1"/>
    </xf>
    <xf numFmtId="2" fontId="6" fillId="0" borderId="0" xfId="56" applyNumberFormat="1" applyAlignment="1" applyProtection="1">
      <alignment vertical="center"/>
      <protection hidden="1"/>
    </xf>
    <xf numFmtId="2" fontId="4" fillId="0" borderId="0" xfId="56" applyNumberFormat="1" applyFont="1" applyAlignment="1" applyProtection="1">
      <alignment vertical="center"/>
      <protection hidden="1"/>
    </xf>
    <xf numFmtId="2" fontId="19" fillId="0" borderId="0" xfId="56" applyNumberFormat="1" applyFont="1" applyAlignment="1" applyProtection="1">
      <alignment vertical="center"/>
      <protection hidden="1"/>
    </xf>
    <xf numFmtId="0" fontId="6" fillId="0" borderId="23" xfId="56" applyBorder="1" applyAlignment="1" applyProtection="1">
      <alignment vertical="center"/>
      <protection hidden="1"/>
    </xf>
    <xf numFmtId="0" fontId="16" fillId="0" borderId="0" xfId="56" applyFont="1" applyProtection="1">
      <alignment/>
      <protection hidden="1"/>
    </xf>
    <xf numFmtId="2" fontId="16" fillId="0" borderId="0" xfId="56" applyNumberFormat="1" applyFont="1" applyProtection="1">
      <alignment/>
      <protection hidden="1"/>
    </xf>
    <xf numFmtId="164" fontId="16" fillId="0" borderId="0" xfId="56" applyNumberFormat="1" applyFont="1" applyProtection="1">
      <alignment/>
      <protection hidden="1"/>
    </xf>
    <xf numFmtId="165" fontId="16" fillId="0" borderId="0" xfId="56" applyNumberFormat="1" applyFont="1" applyProtection="1">
      <alignment/>
      <protection hidden="1"/>
    </xf>
    <xf numFmtId="0" fontId="0" fillId="37" borderId="0" xfId="0" applyFill="1" applyAlignment="1">
      <alignment/>
    </xf>
    <xf numFmtId="22" fontId="16" fillId="0" borderId="0" xfId="56" applyNumberFormat="1" applyFont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7" fillId="0" borderId="0" xfId="57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81" fillId="0" borderId="0" xfId="0" applyFont="1" applyFill="1" applyBorder="1" applyAlignment="1">
      <alignment shrinkToFit="1"/>
    </xf>
    <xf numFmtId="0" fontId="85" fillId="39" borderId="0" xfId="0" applyFont="1" applyFill="1" applyAlignment="1">
      <alignment horizontal="center" vertical="center"/>
    </xf>
    <xf numFmtId="2" fontId="19" fillId="0" borderId="25" xfId="56" applyNumberFormat="1" applyFont="1" applyBorder="1" applyAlignment="1" applyProtection="1">
      <alignment horizontal="center" vertical="center" shrinkToFit="1"/>
      <protection locked="0"/>
    </xf>
    <xf numFmtId="2" fontId="19" fillId="0" borderId="26" xfId="56" applyNumberFormat="1" applyFont="1" applyBorder="1" applyAlignment="1" applyProtection="1">
      <alignment horizontal="center" vertical="center" shrinkToFit="1"/>
      <protection locked="0"/>
    </xf>
    <xf numFmtId="2" fontId="19" fillId="0" borderId="27" xfId="56" applyNumberFormat="1" applyFont="1" applyBorder="1" applyAlignment="1" applyProtection="1">
      <alignment horizontal="center" vertical="center" shrinkToFit="1"/>
      <protection locked="0"/>
    </xf>
    <xf numFmtId="2" fontId="19" fillId="0" borderId="28" xfId="56" applyNumberFormat="1" applyFont="1" applyBorder="1" applyAlignment="1" applyProtection="1">
      <alignment horizontal="center" vertical="center" shrinkToFit="1"/>
      <protection locked="0"/>
    </xf>
    <xf numFmtId="2" fontId="19" fillId="0" borderId="29" xfId="56" applyNumberFormat="1" applyFont="1" applyBorder="1" applyAlignment="1" applyProtection="1">
      <alignment horizontal="center" vertical="center" shrinkToFit="1"/>
      <protection locked="0"/>
    </xf>
    <xf numFmtId="2" fontId="19" fillId="0" borderId="30" xfId="56" applyNumberFormat="1" applyFont="1" applyBorder="1" applyAlignment="1" applyProtection="1">
      <alignment horizontal="center" vertical="center" shrinkToFit="1"/>
      <protection locked="0"/>
    </xf>
    <xf numFmtId="2" fontId="19" fillId="0" borderId="14" xfId="56" applyNumberFormat="1" applyFont="1" applyBorder="1" applyAlignment="1" applyProtection="1">
      <alignment horizontal="center" vertical="center" shrinkToFit="1"/>
      <protection locked="0"/>
    </xf>
    <xf numFmtId="2" fontId="19" fillId="0" borderId="15" xfId="56" applyNumberFormat="1" applyFont="1" applyBorder="1" applyAlignment="1" applyProtection="1">
      <alignment horizontal="center" vertical="center" shrinkToFit="1"/>
      <protection locked="0"/>
    </xf>
    <xf numFmtId="2" fontId="19" fillId="0" borderId="17" xfId="56" applyNumberFormat="1" applyFont="1" applyBorder="1" applyAlignment="1" applyProtection="1">
      <alignment horizontal="center" vertical="center" shrinkToFit="1"/>
      <protection locked="0"/>
    </xf>
    <xf numFmtId="0" fontId="86" fillId="37" borderId="0" xfId="0" applyFont="1" applyFill="1" applyAlignment="1">
      <alignment/>
    </xf>
    <xf numFmtId="0" fontId="6" fillId="0" borderId="0" xfId="56">
      <alignment/>
      <protection/>
    </xf>
    <xf numFmtId="0" fontId="23" fillId="0" borderId="0" xfId="56" applyFont="1" applyAlignment="1" applyProtection="1">
      <alignment horizontal="center"/>
      <protection hidden="1"/>
    </xf>
    <xf numFmtId="0" fontId="9" fillId="0" borderId="0" xfId="56" applyFont="1">
      <alignment/>
      <protection/>
    </xf>
    <xf numFmtId="0" fontId="5" fillId="0" borderId="0" xfId="56" applyFont="1" applyAlignment="1" applyProtection="1">
      <alignment horizontal="center"/>
      <protection hidden="1"/>
    </xf>
    <xf numFmtId="0" fontId="19" fillId="0" borderId="0" xfId="56" applyFont="1" applyAlignment="1" applyProtection="1">
      <alignment horizontal="center"/>
      <protection hidden="1"/>
    </xf>
    <xf numFmtId="0" fontId="6" fillId="0" borderId="0" xfId="56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4" fillId="0" borderId="0" xfId="56" applyFont="1" applyAlignment="1" applyProtection="1">
      <alignment/>
      <protection hidden="1"/>
    </xf>
    <xf numFmtId="0" fontId="24" fillId="0" borderId="0" xfId="56" applyFont="1" applyAlignment="1" applyProtection="1">
      <alignment horizontal="center"/>
      <protection hidden="1"/>
    </xf>
    <xf numFmtId="0" fontId="25" fillId="0" borderId="0" xfId="56" applyFont="1" applyAlignment="1" applyProtection="1">
      <alignment horizontal="center"/>
      <protection hidden="1"/>
    </xf>
    <xf numFmtId="0" fontId="6" fillId="0" borderId="0" xfId="56" applyFont="1" applyProtection="1">
      <alignment/>
      <protection hidden="1"/>
    </xf>
    <xf numFmtId="0" fontId="6" fillId="35" borderId="0" xfId="56" applyFont="1" applyFill="1" applyBorder="1" applyAlignment="1" applyProtection="1">
      <alignment horizontal="center" vertical="center"/>
      <protection hidden="1"/>
    </xf>
    <xf numFmtId="0" fontId="6" fillId="0" borderId="0" xfId="56" applyFont="1" applyAlignment="1" applyProtection="1">
      <alignment vertical="center"/>
      <protection hidden="1"/>
    </xf>
    <xf numFmtId="0" fontId="6" fillId="0" borderId="0" xfId="56" applyFont="1" applyAlignment="1" applyProtection="1">
      <alignment horizontal="center" vertical="center"/>
      <protection hidden="1"/>
    </xf>
    <xf numFmtId="0" fontId="6" fillId="0" borderId="31" xfId="56" applyFont="1" applyBorder="1" applyAlignment="1" applyProtection="1">
      <alignment horizontal="center" vertical="center"/>
      <protection hidden="1"/>
    </xf>
    <xf numFmtId="0" fontId="6" fillId="0" borderId="0" xfId="56" applyFont="1" applyAlignment="1" applyProtection="1">
      <alignment horizontal="left" vertical="center" shrinkToFit="1"/>
      <protection hidden="1"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32" xfId="0" applyBorder="1" applyAlignment="1">
      <alignment/>
    </xf>
    <xf numFmtId="2" fontId="0" fillId="0" borderId="32" xfId="0" applyNumberFormat="1" applyBorder="1" applyAlignment="1">
      <alignment/>
    </xf>
    <xf numFmtId="0" fontId="79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87" fillId="34" borderId="20" xfId="0" applyFont="1" applyFill="1" applyBorder="1" applyAlignment="1" applyProtection="1">
      <alignment horizontal="center" vertical="center"/>
      <protection hidden="1"/>
    </xf>
    <xf numFmtId="2" fontId="87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87" fillId="0" borderId="33" xfId="0" applyFont="1" applyBorder="1" applyAlignment="1" applyProtection="1">
      <alignment horizontal="center" vertical="center"/>
      <protection hidden="1"/>
    </xf>
    <xf numFmtId="0" fontId="87" fillId="0" borderId="13" xfId="0" applyFont="1" applyBorder="1" applyAlignment="1" applyProtection="1">
      <alignment shrinkToFit="1"/>
      <protection hidden="1"/>
    </xf>
    <xf numFmtId="2" fontId="88" fillId="0" borderId="13" xfId="0" applyNumberFormat="1" applyFont="1" applyBorder="1" applyAlignment="1" applyProtection="1">
      <alignment horizontal="center" vertical="center"/>
      <protection hidden="1"/>
    </xf>
    <xf numFmtId="0" fontId="79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/>
      <protection hidden="1"/>
    </xf>
    <xf numFmtId="2" fontId="0" fillId="0" borderId="22" xfId="0" applyNumberForma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5" fillId="0" borderId="0" xfId="56" applyFont="1" applyProtection="1">
      <alignment/>
      <protection hidden="1"/>
    </xf>
    <xf numFmtId="0" fontId="27" fillId="0" borderId="0" xfId="56" applyFont="1" applyAlignment="1" applyProtection="1">
      <alignment horizontal="left"/>
      <protection hidden="1"/>
    </xf>
    <xf numFmtId="0" fontId="27" fillId="0" borderId="0" xfId="56" applyFont="1" applyProtection="1">
      <alignment/>
      <protection hidden="1"/>
    </xf>
    <xf numFmtId="0" fontId="8" fillId="0" borderId="0" xfId="56" applyFont="1" applyProtection="1">
      <alignment/>
      <protection hidden="1"/>
    </xf>
    <xf numFmtId="0" fontId="27" fillId="0" borderId="0" xfId="56" applyFont="1" applyAlignment="1" applyProtection="1">
      <alignment horizontal="center" vertical="center"/>
      <protection hidden="1"/>
    </xf>
    <xf numFmtId="0" fontId="27" fillId="0" borderId="0" xfId="56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7" fillId="0" borderId="0" xfId="56" applyFont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19" fillId="40" borderId="34" xfId="56" applyFont="1" applyFill="1" applyBorder="1" applyAlignment="1" applyProtection="1">
      <alignment vertical="center"/>
      <protection hidden="1"/>
    </xf>
    <xf numFmtId="0" fontId="19" fillId="40" borderId="22" xfId="56" applyFont="1" applyFill="1" applyBorder="1" applyAlignment="1" applyProtection="1">
      <alignment vertical="center"/>
      <protection hidden="1"/>
    </xf>
    <xf numFmtId="0" fontId="19" fillId="40" borderId="35" xfId="56" applyFont="1" applyFill="1" applyBorder="1" applyAlignment="1" applyProtection="1">
      <alignment vertical="center"/>
      <protection hidden="1"/>
    </xf>
    <xf numFmtId="0" fontId="21" fillId="0" borderId="0" xfId="56" applyFont="1" applyAlignment="1" applyProtection="1">
      <alignment vertical="center"/>
      <protection hidden="1"/>
    </xf>
    <xf numFmtId="0" fontId="21" fillId="0" borderId="0" xfId="56" applyFont="1" applyProtection="1">
      <alignment/>
      <protection hidden="1"/>
    </xf>
    <xf numFmtId="0" fontId="28" fillId="0" borderId="0" xfId="56" applyFont="1" applyAlignment="1" applyProtection="1">
      <alignment vertical="center"/>
      <protection hidden="1"/>
    </xf>
    <xf numFmtId="0" fontId="6" fillId="0" borderId="0" xfId="56" applyBorder="1" applyProtection="1">
      <alignment/>
      <protection hidden="1"/>
    </xf>
    <xf numFmtId="2" fontId="19" fillId="0" borderId="36" xfId="56" applyNumberFormat="1" applyFont="1" applyBorder="1" applyAlignment="1" applyProtection="1">
      <alignment horizontal="center" vertical="center" shrinkToFit="1"/>
      <protection locked="0"/>
    </xf>
    <xf numFmtId="2" fontId="19" fillId="0" borderId="37" xfId="56" applyNumberFormat="1" applyFont="1" applyBorder="1" applyAlignment="1" applyProtection="1">
      <alignment horizontal="center" vertical="center" shrinkToFit="1"/>
      <protection locked="0"/>
    </xf>
    <xf numFmtId="2" fontId="19" fillId="0" borderId="38" xfId="56" applyNumberFormat="1" applyFont="1" applyBorder="1" applyAlignment="1" applyProtection="1">
      <alignment horizontal="center" vertical="center" shrinkToFit="1"/>
      <protection locked="0"/>
    </xf>
    <xf numFmtId="2" fontId="19" fillId="0" borderId="39" xfId="56" applyNumberFormat="1" applyFont="1" applyBorder="1" applyAlignment="1" applyProtection="1">
      <alignment horizontal="center" vertical="center" shrinkToFit="1"/>
      <protection locked="0"/>
    </xf>
    <xf numFmtId="2" fontId="19" fillId="0" borderId="40" xfId="56" applyNumberFormat="1" applyFont="1" applyBorder="1" applyAlignment="1" applyProtection="1">
      <alignment horizontal="center" vertical="center" shrinkToFit="1"/>
      <protection locked="0"/>
    </xf>
    <xf numFmtId="2" fontId="19" fillId="0" borderId="41" xfId="56" applyNumberFormat="1" applyFont="1" applyBorder="1" applyAlignment="1" applyProtection="1">
      <alignment horizontal="center" vertical="center" shrinkToFit="1"/>
      <protection locked="0"/>
    </xf>
    <xf numFmtId="0" fontId="16" fillId="0" borderId="0" xfId="56" applyFont="1" applyAlignment="1" applyProtection="1">
      <alignment vertical="center"/>
      <protection hidden="1"/>
    </xf>
    <xf numFmtId="0" fontId="6" fillId="0" borderId="0" xfId="56" applyFont="1" applyFill="1" applyBorder="1" applyAlignment="1" applyProtection="1">
      <alignment horizontal="center" vertical="center"/>
      <protection hidden="1"/>
    </xf>
    <xf numFmtId="2" fontId="19" fillId="41" borderId="14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15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17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39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0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1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28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29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30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2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3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4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5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6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7" xfId="56" applyNumberFormat="1" applyFont="1" applyFill="1" applyBorder="1" applyAlignment="1" applyProtection="1">
      <alignment horizontal="center" vertical="center" shrinkToFit="1"/>
      <protection locked="0"/>
    </xf>
    <xf numFmtId="2" fontId="19" fillId="41" borderId="48" xfId="56" applyNumberFormat="1" applyFont="1" applyFill="1" applyBorder="1" applyAlignment="1" applyProtection="1">
      <alignment horizontal="center" vertical="center" shrinkToFit="1"/>
      <protection locked="0"/>
    </xf>
    <xf numFmtId="0" fontId="5" fillId="33" borderId="20" xfId="56" applyFont="1" applyFill="1" applyBorder="1" applyAlignment="1" applyProtection="1">
      <alignment horizontal="center" vertical="center" wrapText="1"/>
      <protection hidden="1"/>
    </xf>
    <xf numFmtId="0" fontId="5" fillId="33" borderId="49" xfId="56" applyFont="1" applyFill="1" applyBorder="1" applyAlignment="1" applyProtection="1">
      <alignment horizontal="center" vertical="center" wrapText="1"/>
      <protection hidden="1"/>
    </xf>
    <xf numFmtId="0" fontId="5" fillId="33" borderId="50" xfId="56" applyFont="1" applyFill="1" applyBorder="1" applyAlignment="1" applyProtection="1">
      <alignment horizontal="center" vertical="center" wrapText="1"/>
      <protection hidden="1"/>
    </xf>
    <xf numFmtId="0" fontId="29" fillId="0" borderId="0" xfId="56" applyFont="1" applyAlignment="1" applyProtection="1">
      <alignment horizontal="center"/>
      <protection hidden="1"/>
    </xf>
    <xf numFmtId="0" fontId="0" fillId="38" borderId="51" xfId="0" applyFill="1" applyBorder="1" applyAlignment="1" applyProtection="1">
      <alignment/>
      <protection hidden="1"/>
    </xf>
    <xf numFmtId="0" fontId="81" fillId="33" borderId="0" xfId="0" applyFont="1" applyFill="1" applyAlignment="1">
      <alignment shrinkToFit="1"/>
    </xf>
    <xf numFmtId="0" fontId="84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shrinkToFit="1"/>
    </xf>
    <xf numFmtId="0" fontId="80" fillId="33" borderId="0" xfId="0" applyFont="1" applyFill="1" applyAlignment="1">
      <alignment horizontal="center" vertical="center"/>
    </xf>
    <xf numFmtId="0" fontId="0" fillId="38" borderId="52" xfId="0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53" xfId="0" applyNumberFormat="1" applyFill="1" applyBorder="1" applyAlignment="1" applyProtection="1">
      <alignment horizontal="center" vertical="center" wrapText="1"/>
      <protection hidden="1"/>
    </xf>
    <xf numFmtId="49" fontId="9" fillId="0" borderId="32" xfId="0" applyNumberFormat="1" applyFont="1" applyFill="1" applyBorder="1" applyAlignment="1" applyProtection="1">
      <alignment vertical="top"/>
      <protection hidden="1"/>
    </xf>
    <xf numFmtId="0" fontId="89" fillId="0" borderId="0" xfId="0" applyFont="1" applyAlignment="1" applyProtection="1">
      <alignment/>
      <protection hidden="1"/>
    </xf>
    <xf numFmtId="2" fontId="90" fillId="0" borderId="0" xfId="0" applyNumberFormat="1" applyFont="1" applyAlignment="1" applyProtection="1">
      <alignment/>
      <protection hidden="1"/>
    </xf>
    <xf numFmtId="2" fontId="89" fillId="0" borderId="0" xfId="0" applyNumberFormat="1" applyFont="1" applyAlignment="1" applyProtection="1">
      <alignment/>
      <protection hidden="1"/>
    </xf>
    <xf numFmtId="2" fontId="89" fillId="0" borderId="0" xfId="0" applyNumberFormat="1" applyFont="1" applyAlignment="1" applyProtection="1">
      <alignment shrinkToFit="1"/>
      <protection hidden="1"/>
    </xf>
    <xf numFmtId="1" fontId="90" fillId="0" borderId="0" xfId="0" applyNumberFormat="1" applyFon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38" borderId="0" xfId="0" applyFill="1" applyAlignment="1" applyProtection="1">
      <alignment horizontal="center"/>
      <protection hidden="1"/>
    </xf>
    <xf numFmtId="0" fontId="88" fillId="37" borderId="0" xfId="0" applyFont="1" applyFill="1" applyAlignment="1">
      <alignment horizontal="center" vertical="top"/>
    </xf>
    <xf numFmtId="0" fontId="91" fillId="0" borderId="54" xfId="0" applyFont="1" applyFill="1" applyBorder="1" applyAlignment="1" applyProtection="1">
      <alignment horizontal="center" vertical="center" shrinkToFit="1"/>
      <protection locked="0"/>
    </xf>
    <xf numFmtId="0" fontId="91" fillId="0" borderId="50" xfId="0" applyFont="1" applyFill="1" applyBorder="1" applyAlignment="1" applyProtection="1">
      <alignment horizontal="center" vertical="center" shrinkToFit="1"/>
      <protection locked="0"/>
    </xf>
    <xf numFmtId="0" fontId="91" fillId="0" borderId="49" xfId="0" applyFont="1" applyFill="1" applyBorder="1" applyAlignment="1" applyProtection="1">
      <alignment horizontal="center" vertical="center" shrinkToFit="1"/>
      <protection locked="0"/>
    </xf>
    <xf numFmtId="0" fontId="81" fillId="0" borderId="54" xfId="0" applyFont="1" applyFill="1" applyBorder="1" applyAlignment="1" applyProtection="1">
      <alignment horizontal="center" vertical="center" shrinkToFit="1"/>
      <protection locked="0"/>
    </xf>
    <xf numFmtId="0" fontId="81" fillId="0" borderId="50" xfId="0" applyFont="1" applyFill="1" applyBorder="1" applyAlignment="1" applyProtection="1">
      <alignment horizontal="center" vertical="center" shrinkToFit="1"/>
      <protection locked="0"/>
    </xf>
    <xf numFmtId="0" fontId="81" fillId="0" borderId="49" xfId="0" applyFont="1" applyFill="1" applyBorder="1" applyAlignment="1" applyProtection="1">
      <alignment horizontal="center" vertical="center" shrinkToFit="1"/>
      <protection locked="0"/>
    </xf>
    <xf numFmtId="0" fontId="88" fillId="37" borderId="22" xfId="0" applyFont="1" applyFill="1" applyBorder="1" applyAlignment="1">
      <alignment horizontal="center"/>
    </xf>
    <xf numFmtId="0" fontId="88" fillId="37" borderId="50" xfId="0" applyFont="1" applyFill="1" applyBorder="1" applyAlignment="1">
      <alignment horizontal="center" vertical="top"/>
    </xf>
    <xf numFmtId="0" fontId="88" fillId="37" borderId="22" xfId="0" applyFont="1" applyFill="1" applyBorder="1" applyAlignment="1">
      <alignment horizontal="center" vertical="top"/>
    </xf>
    <xf numFmtId="0" fontId="81" fillId="0" borderId="54" xfId="0" applyFont="1" applyFill="1" applyBorder="1" applyAlignment="1" applyProtection="1">
      <alignment horizontal="center" vertical="center"/>
      <protection locked="0"/>
    </xf>
    <xf numFmtId="0" fontId="81" fillId="0" borderId="50" xfId="0" applyFont="1" applyFill="1" applyBorder="1" applyAlignment="1" applyProtection="1">
      <alignment horizontal="center" vertical="center"/>
      <protection locked="0"/>
    </xf>
    <xf numFmtId="0" fontId="81" fillId="0" borderId="49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top" wrapText="1"/>
      <protection hidden="1"/>
    </xf>
    <xf numFmtId="0" fontId="0" fillId="0" borderId="52" xfId="0" applyFill="1" applyBorder="1" applyAlignment="1" applyProtection="1">
      <alignment horizontal="center" vertical="top" wrapText="1"/>
      <protection hidden="1"/>
    </xf>
    <xf numFmtId="0" fontId="0" fillId="0" borderId="56" xfId="0" applyFill="1" applyBorder="1" applyAlignment="1" applyProtection="1">
      <alignment horizontal="center" vertical="top" wrapText="1"/>
      <protection hidden="1"/>
    </xf>
    <xf numFmtId="0" fontId="0" fillId="0" borderId="51" xfId="0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0" fillId="0" borderId="57" xfId="0" applyFill="1" applyBorder="1" applyAlignment="1" applyProtection="1">
      <alignment horizontal="center" vertical="top" wrapText="1"/>
      <protection hidden="1"/>
    </xf>
    <xf numFmtId="0" fontId="0" fillId="0" borderId="58" xfId="0" applyFill="1" applyBorder="1" applyAlignment="1" applyProtection="1">
      <alignment horizontal="center" vertical="top" wrapText="1"/>
      <protection hidden="1"/>
    </xf>
    <xf numFmtId="0" fontId="0" fillId="0" borderId="53" xfId="0" applyFill="1" applyBorder="1" applyAlignment="1" applyProtection="1">
      <alignment horizontal="center" vertical="top" wrapText="1"/>
      <protection hidden="1"/>
    </xf>
    <xf numFmtId="0" fontId="0" fillId="0" borderId="59" xfId="0" applyFill="1" applyBorder="1" applyAlignment="1" applyProtection="1">
      <alignment horizontal="center" vertical="top" wrapText="1"/>
      <protection hidden="1"/>
    </xf>
    <xf numFmtId="0" fontId="27" fillId="0" borderId="0" xfId="56" applyFont="1" applyAlignment="1" applyProtection="1">
      <alignment horizontal="center"/>
      <protection hidden="1"/>
    </xf>
    <xf numFmtId="0" fontId="27" fillId="0" borderId="0" xfId="56" applyFont="1" applyAlignment="1" applyProtection="1">
      <alignment horizontal="center" vertical="center"/>
      <protection hidden="1"/>
    </xf>
    <xf numFmtId="0" fontId="0" fillId="0" borderId="10" xfId="0" applyNumberForma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ill="1" applyBorder="1" applyAlignment="1" applyProtection="1">
      <alignment horizontal="center" vertical="center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49" fontId="12" fillId="0" borderId="0" xfId="0" applyNumberFormat="1" applyFont="1" applyFill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5" fillId="0" borderId="6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49" fontId="16" fillId="0" borderId="61" xfId="56" applyNumberFormat="1" applyFont="1" applyBorder="1" applyAlignment="1" applyProtection="1">
      <alignment horizontal="center" vertical="center"/>
      <protection locked="0"/>
    </xf>
    <xf numFmtId="49" fontId="16" fillId="0" borderId="62" xfId="56" applyNumberFormat="1" applyFont="1" applyBorder="1" applyAlignment="1" applyProtection="1">
      <alignment horizontal="center" vertical="center"/>
      <protection locked="0"/>
    </xf>
    <xf numFmtId="49" fontId="16" fillId="0" borderId="63" xfId="56" applyNumberFormat="1" applyFont="1" applyBorder="1" applyAlignment="1" applyProtection="1">
      <alignment horizontal="center" vertical="center"/>
      <protection locked="0"/>
    </xf>
    <xf numFmtId="0" fontId="17" fillId="0" borderId="61" xfId="56" applyFont="1" applyBorder="1" applyAlignment="1" applyProtection="1">
      <alignment horizontal="center" vertical="center" shrinkToFit="1"/>
      <protection locked="0"/>
    </xf>
    <xf numFmtId="0" fontId="17" fillId="0" borderId="62" xfId="56" applyFont="1" applyBorder="1" applyAlignment="1" applyProtection="1">
      <alignment horizontal="center" vertical="center" shrinkToFit="1"/>
      <protection locked="0"/>
    </xf>
    <xf numFmtId="0" fontId="17" fillId="0" borderId="63" xfId="56" applyFont="1" applyBorder="1" applyAlignment="1" applyProtection="1">
      <alignment horizontal="center" vertical="center" shrinkToFit="1"/>
      <protection locked="0"/>
    </xf>
    <xf numFmtId="0" fontId="17" fillId="0" borderId="64" xfId="56" applyFont="1" applyBorder="1" applyAlignment="1" applyProtection="1">
      <alignment horizontal="center" vertical="center" shrinkToFit="1"/>
      <protection locked="0"/>
    </xf>
    <xf numFmtId="0" fontId="17" fillId="0" borderId="65" xfId="56" applyFont="1" applyBorder="1" applyAlignment="1" applyProtection="1">
      <alignment horizontal="center" vertical="center" shrinkToFit="1"/>
      <protection locked="0"/>
    </xf>
    <xf numFmtId="0" fontId="17" fillId="0" borderId="66" xfId="56" applyFont="1" applyBorder="1" applyAlignment="1" applyProtection="1">
      <alignment horizontal="center" vertical="center" shrinkToFit="1"/>
      <protection locked="0"/>
    </xf>
    <xf numFmtId="0" fontId="12" fillId="36" borderId="54" xfId="56" applyFont="1" applyFill="1" applyBorder="1" applyAlignment="1" applyProtection="1">
      <alignment horizontal="center" vertical="center"/>
      <protection hidden="1"/>
    </xf>
    <xf numFmtId="0" fontId="12" fillId="36" borderId="50" xfId="56" applyFont="1" applyFill="1" applyBorder="1" applyAlignment="1" applyProtection="1">
      <alignment horizontal="center" vertical="center"/>
      <protection hidden="1"/>
    </xf>
    <xf numFmtId="0" fontId="12" fillId="36" borderId="49" xfId="56" applyFont="1" applyFill="1" applyBorder="1" applyAlignment="1" applyProtection="1">
      <alignment horizontal="center" vertical="center"/>
      <protection hidden="1"/>
    </xf>
    <xf numFmtId="0" fontId="16" fillId="0" borderId="67" xfId="56" applyFont="1" applyBorder="1" applyAlignment="1" applyProtection="1">
      <alignment horizontal="center" vertical="center"/>
      <protection locked="0"/>
    </xf>
    <xf numFmtId="0" fontId="16" fillId="0" borderId="19" xfId="56" applyFont="1" applyBorder="1" applyAlignment="1" applyProtection="1">
      <alignment horizontal="center" vertical="center"/>
      <protection locked="0"/>
    </xf>
    <xf numFmtId="0" fontId="16" fillId="0" borderId="21" xfId="56" applyFont="1" applyBorder="1" applyAlignment="1" applyProtection="1">
      <alignment horizontal="center" vertical="center"/>
      <protection locked="0"/>
    </xf>
    <xf numFmtId="0" fontId="16" fillId="0" borderId="61" xfId="56" applyFont="1" applyBorder="1" applyAlignment="1" applyProtection="1">
      <alignment horizontal="center" vertical="center"/>
      <protection locked="0"/>
    </xf>
    <xf numFmtId="0" fontId="16" fillId="0" borderId="62" xfId="56" applyFont="1" applyBorder="1" applyAlignment="1" applyProtection="1">
      <alignment horizontal="center" vertical="center"/>
      <protection locked="0"/>
    </xf>
    <xf numFmtId="0" fontId="16" fillId="0" borderId="63" xfId="56" applyFont="1" applyBorder="1" applyAlignment="1" applyProtection="1">
      <alignment horizontal="center" vertical="center"/>
      <protection locked="0"/>
    </xf>
    <xf numFmtId="49" fontId="16" fillId="0" borderId="68" xfId="56" applyNumberFormat="1" applyFont="1" applyBorder="1" applyAlignment="1" applyProtection="1">
      <alignment horizontal="center" vertical="center"/>
      <protection locked="0"/>
    </xf>
    <xf numFmtId="49" fontId="16" fillId="0" borderId="15" xfId="56" applyNumberFormat="1" applyFont="1" applyBorder="1" applyAlignment="1" applyProtection="1">
      <alignment horizontal="center" vertical="center"/>
      <protection locked="0"/>
    </xf>
    <xf numFmtId="49" fontId="16" fillId="0" borderId="16" xfId="56" applyNumberFormat="1" applyFont="1" applyBorder="1" applyAlignment="1" applyProtection="1">
      <alignment horizontal="center" vertical="center"/>
      <protection locked="0"/>
    </xf>
    <xf numFmtId="49" fontId="16" fillId="0" borderId="25" xfId="56" applyNumberFormat="1" applyFont="1" applyBorder="1" applyAlignment="1" applyProtection="1">
      <alignment horizontal="center" vertical="center"/>
      <protection locked="0"/>
    </xf>
    <xf numFmtId="49" fontId="16" fillId="0" borderId="26" xfId="56" applyNumberFormat="1" applyFont="1" applyBorder="1" applyAlignment="1" applyProtection="1">
      <alignment horizontal="center" vertical="center"/>
      <protection locked="0"/>
    </xf>
    <xf numFmtId="49" fontId="16" fillId="0" borderId="69" xfId="56" applyNumberFormat="1" applyFont="1" applyBorder="1" applyAlignment="1" applyProtection="1">
      <alignment horizontal="center" vertical="center"/>
      <protection locked="0"/>
    </xf>
    <xf numFmtId="49" fontId="16" fillId="0" borderId="70" xfId="56" applyNumberFormat="1" applyFont="1" applyBorder="1" applyAlignment="1" applyProtection="1">
      <alignment horizontal="center" vertical="center"/>
      <protection locked="0"/>
    </xf>
    <xf numFmtId="0" fontId="17" fillId="0" borderId="70" xfId="56" applyFont="1" applyBorder="1" applyAlignment="1" applyProtection="1">
      <alignment horizontal="center" vertical="center"/>
      <protection locked="0"/>
    </xf>
    <xf numFmtId="0" fontId="17" fillId="0" borderId="26" xfId="56" applyFont="1" applyBorder="1" applyAlignment="1" applyProtection="1">
      <alignment horizontal="center" vertical="center"/>
      <protection locked="0"/>
    </xf>
    <xf numFmtId="0" fontId="17" fillId="0" borderId="69" xfId="56" applyFont="1" applyBorder="1" applyAlignment="1" applyProtection="1">
      <alignment horizontal="center" vertical="center"/>
      <protection locked="0"/>
    </xf>
    <xf numFmtId="0" fontId="17" fillId="0" borderId="61" xfId="56" applyFont="1" applyBorder="1" applyAlignment="1" applyProtection="1">
      <alignment horizontal="center" vertical="center"/>
      <protection locked="0"/>
    </xf>
    <xf numFmtId="0" fontId="17" fillId="0" borderId="62" xfId="56" applyFont="1" applyBorder="1" applyAlignment="1" applyProtection="1">
      <alignment horizontal="center" vertical="center"/>
      <protection locked="0"/>
    </xf>
    <xf numFmtId="0" fontId="17" fillId="0" borderId="63" xfId="56" applyFont="1" applyBorder="1" applyAlignment="1" applyProtection="1">
      <alignment horizontal="center" vertical="center"/>
      <protection locked="0"/>
    </xf>
    <xf numFmtId="49" fontId="16" fillId="0" borderId="71" xfId="56" applyNumberFormat="1" applyFont="1" applyBorder="1" applyAlignment="1" applyProtection="1">
      <alignment horizontal="center" vertical="center"/>
      <protection locked="0"/>
    </xf>
    <xf numFmtId="49" fontId="16" fillId="0" borderId="47" xfId="56" applyNumberFormat="1" applyFont="1" applyBorder="1" applyAlignment="1" applyProtection="1">
      <alignment horizontal="center" vertical="center"/>
      <protection locked="0"/>
    </xf>
    <xf numFmtId="49" fontId="16" fillId="0" borderId="48" xfId="56" applyNumberFormat="1" applyFont="1" applyBorder="1" applyAlignment="1" applyProtection="1">
      <alignment horizontal="center" vertical="center"/>
      <protection locked="0"/>
    </xf>
    <xf numFmtId="0" fontId="16" fillId="0" borderId="0" xfId="56" applyFont="1" applyAlignment="1" applyProtection="1">
      <alignment horizontal="left" vertical="center" shrinkToFit="1"/>
      <protection hidden="1"/>
    </xf>
    <xf numFmtId="49" fontId="16" fillId="0" borderId="46" xfId="56" applyNumberFormat="1" applyFont="1" applyBorder="1" applyAlignment="1" applyProtection="1">
      <alignment horizontal="center" vertical="center"/>
      <protection locked="0"/>
    </xf>
    <xf numFmtId="0" fontId="17" fillId="0" borderId="46" xfId="56" applyFont="1" applyBorder="1" applyAlignment="1" applyProtection="1">
      <alignment horizontal="center" vertical="center"/>
      <protection locked="0"/>
    </xf>
    <xf numFmtId="0" fontId="17" fillId="0" borderId="47" xfId="56" applyFont="1" applyBorder="1" applyAlignment="1" applyProtection="1">
      <alignment horizontal="center" vertical="center"/>
      <protection locked="0"/>
    </xf>
    <xf numFmtId="0" fontId="17" fillId="0" borderId="48" xfId="56" applyFont="1" applyBorder="1" applyAlignment="1" applyProtection="1">
      <alignment horizontal="center" vertical="center"/>
      <protection locked="0"/>
    </xf>
    <xf numFmtId="0" fontId="17" fillId="0" borderId="67" xfId="56" applyFont="1" applyBorder="1" applyAlignment="1" applyProtection="1">
      <alignment horizontal="center" vertical="center" shrinkToFit="1"/>
      <protection locked="0"/>
    </xf>
    <xf numFmtId="0" fontId="17" fillId="0" borderId="19" xfId="56" applyFont="1" applyBorder="1" applyAlignment="1" applyProtection="1">
      <alignment horizontal="center" vertical="center" shrinkToFit="1"/>
      <protection locked="0"/>
    </xf>
    <xf numFmtId="0" fontId="17" fillId="0" borderId="21" xfId="56" applyFont="1" applyBorder="1" applyAlignment="1" applyProtection="1">
      <alignment horizontal="center" vertical="center" shrinkToFit="1"/>
      <protection locked="0"/>
    </xf>
    <xf numFmtId="0" fontId="28" fillId="0" borderId="0" xfId="56" applyFont="1" applyBorder="1" applyAlignment="1" applyProtection="1">
      <alignment horizontal="left" vertical="center"/>
      <protection hidden="1"/>
    </xf>
    <xf numFmtId="22" fontId="16" fillId="0" borderId="0" xfId="56" applyNumberFormat="1" applyFont="1" applyAlignment="1" applyProtection="1">
      <alignment horizontal="left" vertical="center" shrinkToFit="1"/>
      <protection hidden="1"/>
    </xf>
    <xf numFmtId="4" fontId="28" fillId="0" borderId="0" xfId="56" applyNumberFormat="1" applyFont="1" applyBorder="1" applyAlignment="1" applyProtection="1">
      <alignment horizontal="center" vertical="center"/>
      <protection hidden="1"/>
    </xf>
    <xf numFmtId="1" fontId="28" fillId="0" borderId="0" xfId="56" applyNumberFormat="1" applyFont="1" applyBorder="1" applyAlignment="1" applyProtection="1">
      <alignment horizontal="center" vertical="center"/>
      <protection hidden="1"/>
    </xf>
    <xf numFmtId="2" fontId="28" fillId="0" borderId="0" xfId="56" applyNumberFormat="1" applyFont="1" applyBorder="1" applyAlignment="1" applyProtection="1">
      <alignment horizontal="center" vertical="center"/>
      <protection hidden="1"/>
    </xf>
    <xf numFmtId="0" fontId="28" fillId="0" borderId="0" xfId="56" applyFont="1" applyFill="1" applyBorder="1" applyAlignment="1" applyProtection="1">
      <alignment horizontal="left" vertical="center"/>
      <protection hidden="1"/>
    </xf>
    <xf numFmtId="0" fontId="16" fillId="0" borderId="64" xfId="56" applyFont="1" applyBorder="1" applyAlignment="1" applyProtection="1">
      <alignment horizontal="center" vertical="center"/>
      <protection locked="0"/>
    </xf>
    <xf numFmtId="0" fontId="16" fillId="0" borderId="65" xfId="56" applyFont="1" applyBorder="1" applyAlignment="1" applyProtection="1">
      <alignment horizontal="center" vertical="center"/>
      <protection locked="0"/>
    </xf>
    <xf numFmtId="0" fontId="16" fillId="0" borderId="66" xfId="56" applyFont="1" applyBorder="1" applyAlignment="1" applyProtection="1">
      <alignment horizontal="center" vertical="center"/>
      <protection locked="0"/>
    </xf>
    <xf numFmtId="0" fontId="17" fillId="0" borderId="72" xfId="56" applyFont="1" applyBorder="1" applyAlignment="1" applyProtection="1">
      <alignment horizontal="center" vertical="center" shrinkToFit="1"/>
      <protection locked="0"/>
    </xf>
    <xf numFmtId="0" fontId="17" fillId="0" borderId="73" xfId="56" applyFont="1" applyBorder="1" applyAlignment="1" applyProtection="1">
      <alignment horizontal="center" vertical="center" shrinkToFit="1"/>
      <protection locked="0"/>
    </xf>
    <xf numFmtId="0" fontId="17" fillId="0" borderId="74" xfId="56" applyFont="1" applyBorder="1" applyAlignment="1" applyProtection="1">
      <alignment horizontal="center" vertical="center" shrinkToFit="1"/>
      <protection locked="0"/>
    </xf>
    <xf numFmtId="0" fontId="17" fillId="0" borderId="75" xfId="56" applyFont="1" applyBorder="1" applyAlignment="1" applyProtection="1">
      <alignment horizontal="center" vertical="center" shrinkToFit="1"/>
      <protection locked="0"/>
    </xf>
    <xf numFmtId="0" fontId="17" fillId="0" borderId="76" xfId="56" applyFont="1" applyBorder="1" applyAlignment="1" applyProtection="1">
      <alignment horizontal="center" vertical="center" shrinkToFit="1"/>
      <protection locked="0"/>
    </xf>
    <xf numFmtId="0" fontId="17" fillId="0" borderId="77" xfId="56" applyFont="1" applyBorder="1" applyAlignment="1" applyProtection="1">
      <alignment horizontal="center" vertical="center" shrinkToFit="1"/>
      <protection locked="0"/>
    </xf>
    <xf numFmtId="0" fontId="13" fillId="36" borderId="11" xfId="56" applyFont="1" applyFill="1" applyBorder="1" applyAlignment="1" applyProtection="1">
      <alignment horizontal="center" vertical="center"/>
      <protection hidden="1"/>
    </xf>
    <xf numFmtId="0" fontId="13" fillId="36" borderId="78" xfId="56" applyFont="1" applyFill="1" applyBorder="1" applyAlignment="1" applyProtection="1">
      <alignment horizontal="center" vertical="center"/>
      <protection hidden="1"/>
    </xf>
    <xf numFmtId="0" fontId="13" fillId="36" borderId="79" xfId="56" applyFont="1" applyFill="1" applyBorder="1" applyAlignment="1" applyProtection="1">
      <alignment horizontal="center" vertical="center"/>
      <protection hidden="1"/>
    </xf>
    <xf numFmtId="0" fontId="12" fillId="36" borderId="11" xfId="56" applyFont="1" applyFill="1" applyBorder="1" applyAlignment="1" applyProtection="1">
      <alignment horizontal="center" vertical="center"/>
      <protection hidden="1"/>
    </xf>
    <xf numFmtId="0" fontId="12" fillId="36" borderId="78" xfId="56" applyFont="1" applyFill="1" applyBorder="1" applyAlignment="1" applyProtection="1">
      <alignment horizontal="center" vertical="center"/>
      <protection hidden="1"/>
    </xf>
    <xf numFmtId="0" fontId="12" fillId="36" borderId="79" xfId="56" applyFont="1" applyFill="1" applyBorder="1" applyAlignment="1" applyProtection="1">
      <alignment horizontal="center" vertical="center"/>
      <protection hidden="1"/>
    </xf>
    <xf numFmtId="4" fontId="20" fillId="41" borderId="80" xfId="56" applyNumberFormat="1" applyFont="1" applyFill="1" applyBorder="1" applyAlignment="1" applyProtection="1">
      <alignment horizontal="center" vertical="center" shrinkToFit="1"/>
      <protection hidden="1"/>
    </xf>
    <xf numFmtId="4" fontId="20" fillId="41" borderId="81" xfId="56" applyNumberFormat="1" applyFont="1" applyFill="1" applyBorder="1" applyAlignment="1" applyProtection="1">
      <alignment horizontal="center" vertical="center" shrinkToFit="1"/>
      <protection hidden="1"/>
    </xf>
    <xf numFmtId="4" fontId="20" fillId="41" borderId="82" xfId="56" applyNumberFormat="1" applyFont="1" applyFill="1" applyBorder="1" applyAlignment="1" applyProtection="1">
      <alignment horizontal="center" vertical="center" shrinkToFit="1"/>
      <protection hidden="1"/>
    </xf>
    <xf numFmtId="4" fontId="20" fillId="41" borderId="83" xfId="56" applyNumberFormat="1" applyFont="1" applyFill="1" applyBorder="1" applyAlignment="1" applyProtection="1">
      <alignment horizontal="center" vertical="center" shrinkToFit="1"/>
      <protection hidden="1"/>
    </xf>
    <xf numFmtId="4" fontId="20" fillId="41" borderId="0" xfId="56" applyNumberFormat="1" applyFont="1" applyFill="1" applyBorder="1" applyAlignment="1" applyProtection="1">
      <alignment horizontal="center" vertical="center" shrinkToFit="1"/>
      <protection hidden="1"/>
    </xf>
    <xf numFmtId="4" fontId="20" fillId="41" borderId="84" xfId="56" applyNumberFormat="1" applyFont="1" applyFill="1" applyBorder="1" applyAlignment="1" applyProtection="1">
      <alignment horizontal="center" vertical="center" shrinkToFit="1"/>
      <protection hidden="1"/>
    </xf>
    <xf numFmtId="0" fontId="21" fillId="41" borderId="85" xfId="56" applyFont="1" applyFill="1" applyBorder="1" applyAlignment="1" applyProtection="1">
      <alignment horizontal="center" vertical="center"/>
      <protection locked="0"/>
    </xf>
    <xf numFmtId="0" fontId="21" fillId="41" borderId="81" xfId="56" applyFont="1" applyFill="1" applyBorder="1" applyAlignment="1" applyProtection="1">
      <alignment horizontal="center" vertical="center"/>
      <protection locked="0"/>
    </xf>
    <xf numFmtId="0" fontId="21" fillId="41" borderId="82" xfId="56" applyFont="1" applyFill="1" applyBorder="1" applyAlignment="1" applyProtection="1">
      <alignment horizontal="center" vertical="center"/>
      <protection locked="0"/>
    </xf>
    <xf numFmtId="0" fontId="21" fillId="41" borderId="86" xfId="56" applyFont="1" applyFill="1" applyBorder="1" applyAlignment="1" applyProtection="1">
      <alignment horizontal="center" vertical="center"/>
      <protection locked="0"/>
    </xf>
    <xf numFmtId="0" fontId="21" fillId="41" borderId="23" xfId="56" applyFont="1" applyFill="1" applyBorder="1" applyAlignment="1" applyProtection="1">
      <alignment horizontal="center" vertical="center"/>
      <protection locked="0"/>
    </xf>
    <xf numFmtId="0" fontId="21" fillId="41" borderId="87" xfId="56" applyFont="1" applyFill="1" applyBorder="1" applyAlignment="1" applyProtection="1">
      <alignment horizontal="center" vertical="center"/>
      <protection locked="0"/>
    </xf>
    <xf numFmtId="0" fontId="17" fillId="0" borderId="68" xfId="56" applyFont="1" applyBorder="1" applyAlignment="1" applyProtection="1">
      <alignment horizontal="center" vertical="center" shrinkToFit="1"/>
      <protection locked="0"/>
    </xf>
    <xf numFmtId="0" fontId="17" fillId="0" borderId="15" xfId="56" applyFont="1" applyBorder="1" applyAlignment="1" applyProtection="1">
      <alignment horizontal="center" vertical="center" shrinkToFit="1"/>
      <protection locked="0"/>
    </xf>
    <xf numFmtId="0" fontId="17" fillId="0" borderId="16" xfId="56" applyFont="1" applyBorder="1" applyAlignment="1" applyProtection="1">
      <alignment horizontal="center" vertical="center" shrinkToFit="1"/>
      <protection locked="0"/>
    </xf>
    <xf numFmtId="49" fontId="16" fillId="0" borderId="14" xfId="56" applyNumberFormat="1" applyFont="1" applyBorder="1" applyAlignment="1" applyProtection="1">
      <alignment horizontal="center" vertical="center"/>
      <protection locked="0"/>
    </xf>
    <xf numFmtId="0" fontId="17" fillId="41" borderId="85" xfId="56" applyFont="1" applyFill="1" applyBorder="1" applyAlignment="1" applyProtection="1">
      <alignment horizontal="center" vertical="center"/>
      <protection hidden="1"/>
    </xf>
    <xf numFmtId="0" fontId="17" fillId="41" borderId="81" xfId="56" applyFont="1" applyFill="1" applyBorder="1" applyAlignment="1" applyProtection="1">
      <alignment horizontal="center" vertical="center"/>
      <protection hidden="1"/>
    </xf>
    <xf numFmtId="0" fontId="17" fillId="41" borderId="82" xfId="56" applyFont="1" applyFill="1" applyBorder="1" applyAlignment="1" applyProtection="1">
      <alignment horizontal="center" vertical="center"/>
      <protection hidden="1"/>
    </xf>
    <xf numFmtId="0" fontId="5" fillId="0" borderId="88" xfId="56" applyFont="1" applyBorder="1" applyAlignment="1" applyProtection="1">
      <alignment horizontal="center" vertical="center"/>
      <protection hidden="1"/>
    </xf>
    <xf numFmtId="0" fontId="5" fillId="0" borderId="81" xfId="56" applyFont="1" applyBorder="1" applyAlignment="1" applyProtection="1">
      <alignment horizontal="center" vertical="center"/>
      <protection hidden="1"/>
    </xf>
    <xf numFmtId="0" fontId="12" fillId="0" borderId="89" xfId="56" applyFont="1" applyBorder="1" applyAlignment="1" applyProtection="1">
      <alignment horizontal="center" vertical="center" wrapText="1"/>
      <protection hidden="1"/>
    </xf>
    <xf numFmtId="0" fontId="12" fillId="0" borderId="23" xfId="56" applyFont="1" applyBorder="1" applyAlignment="1" applyProtection="1">
      <alignment horizontal="center" vertical="center" wrapText="1"/>
      <protection hidden="1"/>
    </xf>
    <xf numFmtId="4" fontId="20" fillId="0" borderId="80" xfId="56" applyNumberFormat="1" applyFont="1" applyBorder="1" applyAlignment="1" applyProtection="1">
      <alignment horizontal="center" vertical="center" shrinkToFit="1"/>
      <protection hidden="1"/>
    </xf>
    <xf numFmtId="4" fontId="20" fillId="0" borderId="81" xfId="56" applyNumberFormat="1" applyFont="1" applyBorder="1" applyAlignment="1" applyProtection="1">
      <alignment horizontal="center" vertical="center" shrinkToFit="1"/>
      <protection hidden="1"/>
    </xf>
    <xf numFmtId="4" fontId="20" fillId="0" borderId="82" xfId="56" applyNumberFormat="1" applyFont="1" applyBorder="1" applyAlignment="1" applyProtection="1">
      <alignment horizontal="center" vertical="center" shrinkToFit="1"/>
      <protection hidden="1"/>
    </xf>
    <xf numFmtId="4" fontId="20" fillId="0" borderId="83" xfId="56" applyNumberFormat="1" applyFont="1" applyBorder="1" applyAlignment="1" applyProtection="1">
      <alignment horizontal="center" vertical="center" shrinkToFit="1"/>
      <protection hidden="1"/>
    </xf>
    <xf numFmtId="4" fontId="20" fillId="0" borderId="0" xfId="56" applyNumberFormat="1" applyFont="1" applyBorder="1" applyAlignment="1" applyProtection="1">
      <alignment horizontal="center" vertical="center" shrinkToFit="1"/>
      <protection hidden="1"/>
    </xf>
    <xf numFmtId="4" fontId="20" fillId="0" borderId="84" xfId="56" applyNumberFormat="1" applyFont="1" applyBorder="1" applyAlignment="1" applyProtection="1">
      <alignment horizontal="center" vertical="center" shrinkToFit="1"/>
      <protection hidden="1"/>
    </xf>
    <xf numFmtId="0" fontId="21" fillId="0" borderId="85" xfId="56" applyFont="1" applyBorder="1" applyAlignment="1" applyProtection="1">
      <alignment horizontal="center" vertical="center"/>
      <protection locked="0"/>
    </xf>
    <xf numFmtId="0" fontId="21" fillId="0" borderId="81" xfId="56" applyFont="1" applyBorder="1" applyAlignment="1" applyProtection="1">
      <alignment horizontal="center" vertical="center"/>
      <protection locked="0"/>
    </xf>
    <xf numFmtId="0" fontId="21" fillId="0" borderId="82" xfId="56" applyFont="1" applyBorder="1" applyAlignment="1" applyProtection="1">
      <alignment horizontal="center" vertical="center"/>
      <protection locked="0"/>
    </xf>
    <xf numFmtId="0" fontId="21" fillId="0" borderId="86" xfId="56" applyFont="1" applyBorder="1" applyAlignment="1" applyProtection="1">
      <alignment horizontal="center" vertical="center"/>
      <protection locked="0"/>
    </xf>
    <xf numFmtId="0" fontId="21" fillId="0" borderId="23" xfId="56" applyFont="1" applyBorder="1" applyAlignment="1" applyProtection="1">
      <alignment horizontal="center" vertical="center"/>
      <protection locked="0"/>
    </xf>
    <xf numFmtId="0" fontId="21" fillId="0" borderId="87" xfId="56" applyFont="1" applyBorder="1" applyAlignment="1" applyProtection="1">
      <alignment horizontal="center" vertical="center"/>
      <protection locked="0"/>
    </xf>
    <xf numFmtId="0" fontId="17" fillId="0" borderId="85" xfId="56" applyFont="1" applyBorder="1" applyAlignment="1" applyProtection="1">
      <alignment horizontal="center" vertical="center"/>
      <protection hidden="1"/>
    </xf>
    <xf numFmtId="0" fontId="17" fillId="0" borderId="81" xfId="56" applyFont="1" applyBorder="1" applyAlignment="1" applyProtection="1">
      <alignment horizontal="center" vertical="center"/>
      <protection hidden="1"/>
    </xf>
    <xf numFmtId="0" fontId="17" fillId="0" borderId="82" xfId="56" applyFont="1" applyBorder="1" applyAlignment="1" applyProtection="1">
      <alignment horizontal="center" vertical="center"/>
      <protection hidden="1"/>
    </xf>
    <xf numFmtId="0" fontId="5" fillId="41" borderId="88" xfId="56" applyFont="1" applyFill="1" applyBorder="1" applyAlignment="1" applyProtection="1">
      <alignment horizontal="center" vertical="center"/>
      <protection hidden="1"/>
    </xf>
    <xf numFmtId="0" fontId="5" fillId="41" borderId="81" xfId="56" applyFont="1" applyFill="1" applyBorder="1" applyAlignment="1" applyProtection="1">
      <alignment horizontal="center" vertical="center"/>
      <protection hidden="1"/>
    </xf>
    <xf numFmtId="0" fontId="5" fillId="41" borderId="90" xfId="56" applyFont="1" applyFill="1" applyBorder="1" applyAlignment="1" applyProtection="1">
      <alignment horizontal="center" vertical="center"/>
      <protection hidden="1"/>
    </xf>
    <xf numFmtId="0" fontId="12" fillId="41" borderId="89" xfId="56" applyFont="1" applyFill="1" applyBorder="1" applyAlignment="1" applyProtection="1">
      <alignment horizontal="center" vertical="center" wrapText="1"/>
      <protection hidden="1"/>
    </xf>
    <xf numFmtId="0" fontId="12" fillId="41" borderId="23" xfId="56" applyFont="1" applyFill="1" applyBorder="1" applyAlignment="1" applyProtection="1">
      <alignment horizontal="center" vertical="center" wrapText="1"/>
      <protection hidden="1"/>
    </xf>
    <xf numFmtId="0" fontId="12" fillId="41" borderId="87" xfId="56" applyFont="1" applyFill="1" applyBorder="1" applyAlignment="1" applyProtection="1">
      <alignment horizontal="center" vertical="center" wrapText="1"/>
      <protection hidden="1"/>
    </xf>
    <xf numFmtId="0" fontId="17" fillId="41" borderId="90" xfId="56" applyFont="1" applyFill="1" applyBorder="1" applyAlignment="1" applyProtection="1">
      <alignment horizontal="center" vertical="center"/>
      <protection hidden="1"/>
    </xf>
    <xf numFmtId="0" fontId="12" fillId="41" borderId="35" xfId="56" applyFont="1" applyFill="1" applyBorder="1" applyAlignment="1" applyProtection="1">
      <alignment horizontal="center" vertical="center" wrapText="1"/>
      <protection hidden="1"/>
    </xf>
    <xf numFmtId="0" fontId="12" fillId="41" borderId="91" xfId="56" applyFont="1" applyFill="1" applyBorder="1" applyAlignment="1" applyProtection="1">
      <alignment horizontal="center" vertical="center" wrapText="1"/>
      <protection hidden="1"/>
    </xf>
    <xf numFmtId="4" fontId="20" fillId="41" borderId="90" xfId="56" applyNumberFormat="1" applyFont="1" applyFill="1" applyBorder="1" applyAlignment="1" applyProtection="1">
      <alignment horizontal="center" vertical="center" shrinkToFit="1"/>
      <protection hidden="1"/>
    </xf>
    <xf numFmtId="4" fontId="20" fillId="41" borderId="92" xfId="56" applyNumberFormat="1" applyFont="1" applyFill="1" applyBorder="1" applyAlignment="1" applyProtection="1">
      <alignment horizontal="center" vertical="center" shrinkToFit="1"/>
      <protection hidden="1"/>
    </xf>
    <xf numFmtId="0" fontId="21" fillId="41" borderId="90" xfId="56" applyFont="1" applyFill="1" applyBorder="1" applyAlignment="1" applyProtection="1">
      <alignment horizontal="center" vertical="center"/>
      <protection locked="0"/>
    </xf>
    <xf numFmtId="0" fontId="21" fillId="41" borderId="91" xfId="56" applyFont="1" applyFill="1" applyBorder="1" applyAlignment="1" applyProtection="1">
      <alignment horizontal="center" vertical="center"/>
      <protection locked="0"/>
    </xf>
    <xf numFmtId="0" fontId="5" fillId="0" borderId="90" xfId="56" applyFont="1" applyBorder="1" applyAlignment="1" applyProtection="1">
      <alignment horizontal="center" vertical="center"/>
      <protection hidden="1"/>
    </xf>
    <xf numFmtId="0" fontId="12" fillId="0" borderId="87" xfId="56" applyFont="1" applyBorder="1" applyAlignment="1" applyProtection="1">
      <alignment horizontal="center" vertical="center" wrapText="1"/>
      <protection hidden="1"/>
    </xf>
    <xf numFmtId="0" fontId="12" fillId="36" borderId="34" xfId="56" applyFont="1" applyFill="1" applyBorder="1" applyAlignment="1" applyProtection="1">
      <alignment horizontal="center" vertical="center"/>
      <protection hidden="1"/>
    </xf>
    <xf numFmtId="0" fontId="12" fillId="36" borderId="22" xfId="56" applyFont="1" applyFill="1" applyBorder="1" applyAlignment="1" applyProtection="1">
      <alignment horizontal="center" vertical="center"/>
      <protection hidden="1"/>
    </xf>
    <xf numFmtId="0" fontId="12" fillId="36" borderId="35" xfId="56" applyFont="1" applyFill="1" applyBorder="1" applyAlignment="1" applyProtection="1">
      <alignment horizontal="center" vertical="center"/>
      <protection hidden="1"/>
    </xf>
    <xf numFmtId="0" fontId="21" fillId="0" borderId="89" xfId="56" applyFont="1" applyBorder="1" applyAlignment="1" applyProtection="1">
      <alignment horizontal="center" vertical="center"/>
      <protection locked="0"/>
    </xf>
    <xf numFmtId="0" fontId="17" fillId="0" borderId="88" xfId="56" applyFont="1" applyBorder="1" applyAlignment="1" applyProtection="1">
      <alignment horizontal="center" vertical="center"/>
      <protection hidden="1"/>
    </xf>
    <xf numFmtId="0" fontId="12" fillId="33" borderId="88" xfId="56" applyFont="1" applyFill="1" applyBorder="1" applyAlignment="1" applyProtection="1">
      <alignment horizontal="center" vertical="center"/>
      <protection hidden="1"/>
    </xf>
    <xf numFmtId="0" fontId="12" fillId="33" borderId="90" xfId="56" applyFont="1" applyFill="1" applyBorder="1" applyAlignment="1" applyProtection="1">
      <alignment horizontal="center" vertical="center"/>
      <protection hidden="1"/>
    </xf>
    <xf numFmtId="0" fontId="21" fillId="0" borderId="88" xfId="56" applyFont="1" applyBorder="1" applyAlignment="1" applyProtection="1">
      <alignment horizontal="center" vertical="center"/>
      <protection locked="0"/>
    </xf>
    <xf numFmtId="0" fontId="12" fillId="33" borderId="18" xfId="56" applyFont="1" applyFill="1" applyBorder="1" applyAlignment="1" applyProtection="1">
      <alignment horizontal="center" vertical="center" wrapText="1"/>
      <protection hidden="1"/>
    </xf>
    <xf numFmtId="0" fontId="12" fillId="33" borderId="93" xfId="56" applyFont="1" applyFill="1" applyBorder="1" applyAlignment="1" applyProtection="1">
      <alignment horizontal="center" vertical="center" wrapText="1"/>
      <protection hidden="1"/>
    </xf>
    <xf numFmtId="0" fontId="5" fillId="33" borderId="21" xfId="56" applyFont="1" applyFill="1" applyBorder="1" applyAlignment="1" applyProtection="1">
      <alignment horizontal="center" vertical="center" wrapText="1"/>
      <protection hidden="1"/>
    </xf>
    <xf numFmtId="0" fontId="5" fillId="33" borderId="66" xfId="56" applyFont="1" applyFill="1" applyBorder="1" applyAlignment="1" applyProtection="1">
      <alignment horizontal="center" vertical="center" wrapText="1"/>
      <protection hidden="1"/>
    </xf>
    <xf numFmtId="0" fontId="12" fillId="33" borderId="94" xfId="56" applyFont="1" applyFill="1" applyBorder="1" applyAlignment="1" applyProtection="1">
      <alignment horizontal="center" vertical="center" wrapText="1"/>
      <protection hidden="1"/>
    </xf>
    <xf numFmtId="0" fontId="19" fillId="33" borderId="95" xfId="56" applyFont="1" applyFill="1" applyBorder="1" applyProtection="1">
      <alignment/>
      <protection hidden="1"/>
    </xf>
    <xf numFmtId="0" fontId="19" fillId="33" borderId="96" xfId="56" applyFont="1" applyFill="1" applyBorder="1" applyProtection="1">
      <alignment/>
      <protection hidden="1"/>
    </xf>
    <xf numFmtId="0" fontId="12" fillId="33" borderId="93" xfId="56" applyFont="1" applyFill="1" applyBorder="1" applyProtection="1">
      <alignment/>
      <protection hidden="1"/>
    </xf>
    <xf numFmtId="0" fontId="16" fillId="0" borderId="75" xfId="56" applyFont="1" applyBorder="1" applyAlignment="1" applyProtection="1">
      <alignment horizontal="center" vertical="center"/>
      <protection locked="0"/>
    </xf>
    <xf numFmtId="0" fontId="16" fillId="0" borderId="76" xfId="56" applyFont="1" applyBorder="1" applyAlignment="1" applyProtection="1">
      <alignment horizontal="center" vertical="center"/>
      <protection locked="0"/>
    </xf>
    <xf numFmtId="0" fontId="16" fillId="0" borderId="77" xfId="56" applyFont="1" applyBorder="1" applyAlignment="1" applyProtection="1">
      <alignment horizontal="center" vertical="center"/>
      <protection locked="0"/>
    </xf>
    <xf numFmtId="0" fontId="16" fillId="0" borderId="72" xfId="56" applyFont="1" applyBorder="1" applyAlignment="1" applyProtection="1">
      <alignment horizontal="center" vertical="center"/>
      <protection locked="0"/>
    </xf>
    <xf numFmtId="0" fontId="16" fillId="0" borderId="73" xfId="56" applyFont="1" applyBorder="1" applyAlignment="1" applyProtection="1">
      <alignment horizontal="center" vertical="center"/>
      <protection locked="0"/>
    </xf>
    <xf numFmtId="0" fontId="16" fillId="0" borderId="74" xfId="56" applyFont="1" applyBorder="1" applyAlignment="1" applyProtection="1">
      <alignment horizontal="center" vertical="center"/>
      <protection locked="0"/>
    </xf>
    <xf numFmtId="0" fontId="12" fillId="42" borderId="35" xfId="56" applyFont="1" applyFill="1" applyBorder="1" applyAlignment="1" applyProtection="1">
      <alignment horizontal="center" vertical="center" wrapText="1"/>
      <protection hidden="1"/>
    </xf>
    <xf numFmtId="0" fontId="12" fillId="42" borderId="91" xfId="56" applyFont="1" applyFill="1" applyBorder="1" applyAlignment="1" applyProtection="1">
      <alignment horizontal="center" vertical="center" wrapText="1"/>
      <protection hidden="1"/>
    </xf>
    <xf numFmtId="0" fontId="12" fillId="33" borderId="19" xfId="56" applyFont="1" applyFill="1" applyBorder="1" applyAlignment="1" applyProtection="1">
      <alignment horizontal="center" vertical="center"/>
      <protection hidden="1"/>
    </xf>
    <xf numFmtId="0" fontId="12" fillId="33" borderId="65" xfId="56" applyFont="1" applyFill="1" applyBorder="1" applyAlignment="1" applyProtection="1">
      <alignment horizontal="center" vertical="center"/>
      <protection hidden="1"/>
    </xf>
    <xf numFmtId="0" fontId="12" fillId="43" borderId="18" xfId="56" applyFont="1" applyFill="1" applyBorder="1" applyAlignment="1" applyProtection="1">
      <alignment horizontal="center" vertical="center" wrapText="1"/>
      <protection hidden="1"/>
    </xf>
    <xf numFmtId="0" fontId="12" fillId="43" borderId="93" xfId="56" applyFont="1" applyFill="1" applyBorder="1" applyAlignment="1" applyProtection="1">
      <alignment horizontal="center" vertical="center" wrapText="1"/>
      <protection hidden="1"/>
    </xf>
    <xf numFmtId="49" fontId="16" fillId="0" borderId="61" xfId="56" applyNumberFormat="1" applyFont="1" applyBorder="1" applyAlignment="1" applyProtection="1">
      <alignment horizontal="center" vertical="center" shrinkToFit="1"/>
      <protection locked="0"/>
    </xf>
    <xf numFmtId="49" fontId="16" fillId="0" borderId="62" xfId="56" applyNumberFormat="1" applyFont="1" applyBorder="1" applyAlignment="1" applyProtection="1">
      <alignment horizontal="center" vertical="center" shrinkToFit="1"/>
      <protection locked="0"/>
    </xf>
    <xf numFmtId="49" fontId="16" fillId="0" borderId="63" xfId="56" applyNumberFormat="1" applyFont="1" applyBorder="1" applyAlignment="1" applyProtection="1">
      <alignment horizontal="center" vertical="center" shrinkToFit="1"/>
      <protection locked="0"/>
    </xf>
    <xf numFmtId="164" fontId="16" fillId="0" borderId="64" xfId="56" applyNumberFormat="1" applyFont="1" applyBorder="1" applyAlignment="1" applyProtection="1">
      <alignment horizontal="center" vertical="center" shrinkToFit="1"/>
      <protection locked="0"/>
    </xf>
    <xf numFmtId="164" fontId="16" fillId="0" borderId="65" xfId="56" applyNumberFormat="1" applyFont="1" applyBorder="1" applyAlignment="1" applyProtection="1">
      <alignment horizontal="center" vertical="center" shrinkToFit="1"/>
      <protection locked="0"/>
    </xf>
    <xf numFmtId="164" fontId="16" fillId="0" borderId="66" xfId="56" applyNumberFormat="1" applyFont="1" applyBorder="1" applyAlignment="1" applyProtection="1">
      <alignment horizontal="center" vertical="center" shrinkToFit="1"/>
      <protection locked="0"/>
    </xf>
    <xf numFmtId="49" fontId="16" fillId="0" borderId="65" xfId="56" applyNumberFormat="1" applyFont="1" applyBorder="1" applyAlignment="1" applyProtection="1">
      <alignment horizontal="center" vertical="center"/>
      <protection locked="0"/>
    </xf>
    <xf numFmtId="49" fontId="16" fillId="0" borderId="66" xfId="56" applyNumberFormat="1" applyFont="1" applyBorder="1" applyAlignment="1" applyProtection="1">
      <alignment horizontal="center" vertical="center"/>
      <protection locked="0"/>
    </xf>
    <xf numFmtId="0" fontId="12" fillId="36" borderId="54" xfId="56" applyFont="1" applyFill="1" applyBorder="1" applyAlignment="1" applyProtection="1">
      <alignment horizontal="center" vertical="center" shrinkToFit="1"/>
      <protection hidden="1"/>
    </xf>
    <xf numFmtId="0" fontId="12" fillId="36" borderId="50" xfId="56" applyFont="1" applyFill="1" applyBorder="1" applyAlignment="1" applyProtection="1">
      <alignment horizontal="center" vertical="center" shrinkToFit="1"/>
      <protection hidden="1"/>
    </xf>
    <xf numFmtId="0" fontId="12" fillId="36" borderId="49" xfId="56" applyFont="1" applyFill="1" applyBorder="1" applyAlignment="1" applyProtection="1">
      <alignment horizontal="center" vertical="center" shrinkToFit="1"/>
      <protection hidden="1"/>
    </xf>
    <xf numFmtId="0" fontId="16" fillId="0" borderId="61" xfId="56" applyNumberFormat="1" applyFont="1" applyBorder="1" applyAlignment="1" applyProtection="1">
      <alignment horizontal="center" vertical="center" shrinkToFit="1"/>
      <protection locked="0"/>
    </xf>
    <xf numFmtId="0" fontId="16" fillId="0" borderId="62" xfId="56" applyNumberFormat="1" applyFont="1" applyBorder="1" applyAlignment="1" applyProtection="1">
      <alignment horizontal="center" vertical="center" shrinkToFit="1"/>
      <protection locked="0"/>
    </xf>
    <xf numFmtId="0" fontId="16" fillId="0" borderId="63" xfId="56" applyNumberFormat="1" applyFont="1" applyBorder="1" applyAlignment="1" applyProtection="1">
      <alignment horizontal="center" vertical="center" shrinkToFit="1"/>
      <protection locked="0"/>
    </xf>
    <xf numFmtId="0" fontId="17" fillId="0" borderId="97" xfId="56" applyFont="1" applyBorder="1" applyAlignment="1" applyProtection="1">
      <alignment horizontal="center" vertical="center" shrinkToFit="1"/>
      <protection locked="0"/>
    </xf>
    <xf numFmtId="0" fontId="17" fillId="0" borderId="98" xfId="56" applyFont="1" applyBorder="1" applyAlignment="1" applyProtection="1">
      <alignment horizontal="center" vertical="center" shrinkToFit="1"/>
      <protection locked="0"/>
    </xf>
    <xf numFmtId="0" fontId="17" fillId="0" borderId="99" xfId="56" applyFont="1" applyBorder="1" applyAlignment="1" applyProtection="1">
      <alignment horizontal="center" vertical="center" shrinkToFit="1"/>
      <protection locked="0"/>
    </xf>
    <xf numFmtId="0" fontId="16" fillId="0" borderId="97" xfId="56" applyFont="1" applyBorder="1" applyAlignment="1" applyProtection="1">
      <alignment horizontal="center" vertical="center"/>
      <protection locked="0"/>
    </xf>
    <xf numFmtId="0" fontId="16" fillId="0" borderId="98" xfId="56" applyFont="1" applyBorder="1" applyAlignment="1" applyProtection="1">
      <alignment horizontal="center" vertical="center"/>
      <protection locked="0"/>
    </xf>
    <xf numFmtId="0" fontId="16" fillId="0" borderId="99" xfId="56" applyFont="1" applyBorder="1" applyAlignment="1" applyProtection="1">
      <alignment horizontal="center" vertical="center"/>
      <protection locked="0"/>
    </xf>
    <xf numFmtId="49" fontId="16" fillId="0" borderId="67" xfId="56" applyNumberFormat="1" applyFont="1" applyBorder="1" applyAlignment="1" applyProtection="1">
      <alignment horizontal="center" vertical="center" shrinkToFit="1"/>
      <protection locked="0"/>
    </xf>
    <xf numFmtId="49" fontId="16" fillId="0" borderId="19" xfId="56" applyNumberFormat="1" applyFont="1" applyBorder="1" applyAlignment="1" applyProtection="1">
      <alignment horizontal="center" vertical="center" shrinkToFit="1"/>
      <protection locked="0"/>
    </xf>
    <xf numFmtId="49" fontId="16" fillId="0" borderId="21" xfId="56" applyNumberFormat="1" applyFont="1" applyBorder="1" applyAlignment="1" applyProtection="1">
      <alignment horizontal="center" vertical="center" shrinkToFit="1"/>
      <protection locked="0"/>
    </xf>
    <xf numFmtId="49" fontId="16" fillId="0" borderId="19" xfId="56" applyNumberFormat="1" applyFont="1" applyBorder="1" applyAlignment="1" applyProtection="1">
      <alignment horizontal="center" vertical="center"/>
      <protection locked="0"/>
    </xf>
    <xf numFmtId="49" fontId="16" fillId="0" borderId="21" xfId="56" applyNumberFormat="1" applyFont="1" applyBorder="1" applyAlignment="1" applyProtection="1">
      <alignment horizontal="center" vertical="center"/>
      <protection locked="0"/>
    </xf>
    <xf numFmtId="0" fontId="16" fillId="0" borderId="100" xfId="56" applyFont="1" applyBorder="1" applyAlignment="1" applyProtection="1">
      <alignment horizontal="center" vertical="center"/>
      <protection locked="0"/>
    </xf>
    <xf numFmtId="0" fontId="16" fillId="0" borderId="101" xfId="56" applyFont="1" applyBorder="1" applyAlignment="1" applyProtection="1">
      <alignment horizontal="center" vertical="center"/>
      <protection locked="0"/>
    </xf>
    <xf numFmtId="0" fontId="16" fillId="0" borderId="102" xfId="56" applyFont="1" applyBorder="1" applyAlignment="1" applyProtection="1">
      <alignment horizontal="center" vertical="center"/>
      <protection locked="0"/>
    </xf>
    <xf numFmtId="0" fontId="16" fillId="0" borderId="91" xfId="56" applyFont="1" applyBorder="1" applyAlignment="1" applyProtection="1">
      <alignment horizontal="center" vertical="center"/>
      <protection locked="0"/>
    </xf>
    <xf numFmtId="0" fontId="12" fillId="36" borderId="54" xfId="56" applyFont="1" applyFill="1" applyBorder="1" applyAlignment="1" applyProtection="1">
      <alignment horizontal="center" vertical="center" wrapText="1"/>
      <protection hidden="1"/>
    </xf>
    <xf numFmtId="0" fontId="12" fillId="36" borderId="50" xfId="56" applyFont="1" applyFill="1" applyBorder="1" applyAlignment="1" applyProtection="1">
      <alignment horizontal="center" vertical="center" wrapText="1"/>
      <protection hidden="1"/>
    </xf>
    <xf numFmtId="0" fontId="12" fillId="36" borderId="49" xfId="56" applyFont="1" applyFill="1" applyBorder="1" applyAlignment="1" applyProtection="1">
      <alignment horizontal="center" vertical="center" wrapText="1"/>
      <protection hidden="1"/>
    </xf>
    <xf numFmtId="0" fontId="16" fillId="0" borderId="67" xfId="56" applyNumberFormat="1" applyFont="1" applyBorder="1" applyAlignment="1" applyProtection="1">
      <alignment horizontal="center" vertical="center" shrinkToFit="1"/>
      <protection locked="0"/>
    </xf>
    <xf numFmtId="0" fontId="16" fillId="0" borderId="19" xfId="56" applyNumberFormat="1" applyFont="1" applyBorder="1" applyAlignment="1" applyProtection="1">
      <alignment horizontal="center" vertical="center" shrinkToFit="1"/>
      <protection locked="0"/>
    </xf>
    <xf numFmtId="0" fontId="16" fillId="0" borderId="21" xfId="56" applyNumberFormat="1" applyFont="1" applyBorder="1" applyAlignment="1" applyProtection="1">
      <alignment horizontal="center" vertical="center" shrinkToFit="1"/>
      <protection locked="0"/>
    </xf>
    <xf numFmtId="0" fontId="12" fillId="40" borderId="54" xfId="56" applyFont="1" applyFill="1" applyBorder="1" applyAlignment="1" applyProtection="1">
      <alignment horizontal="center" vertical="center"/>
      <protection hidden="1"/>
    </xf>
    <xf numFmtId="0" fontId="12" fillId="40" borderId="49" xfId="56" applyFont="1" applyFill="1" applyBorder="1" applyAlignment="1" applyProtection="1">
      <alignment horizontal="center" vertical="center"/>
      <protection hidden="1"/>
    </xf>
    <xf numFmtId="0" fontId="16" fillId="0" borderId="64" xfId="56" applyNumberFormat="1" applyFont="1" applyBorder="1" applyAlignment="1" applyProtection="1">
      <alignment horizontal="center" vertical="center"/>
      <protection locked="0"/>
    </xf>
    <xf numFmtId="0" fontId="16" fillId="0" borderId="65" xfId="56" applyNumberFormat="1" applyFont="1" applyBorder="1" applyAlignment="1" applyProtection="1">
      <alignment horizontal="center" vertical="center"/>
      <protection locked="0"/>
    </xf>
    <xf numFmtId="0" fontId="16" fillId="0" borderId="66" xfId="56" applyNumberFormat="1" applyFont="1" applyBorder="1" applyAlignment="1" applyProtection="1">
      <alignment horizontal="center" vertical="center"/>
      <protection locked="0"/>
    </xf>
    <xf numFmtId="0" fontId="16" fillId="0" borderId="103" xfId="56" applyFont="1" applyBorder="1" applyAlignment="1" applyProtection="1">
      <alignment horizontal="center" vertical="center"/>
      <protection locked="0"/>
    </xf>
    <xf numFmtId="0" fontId="16" fillId="0" borderId="104" xfId="56" applyFont="1" applyBorder="1" applyAlignment="1" applyProtection="1">
      <alignment horizontal="center" vertical="center"/>
      <protection locked="0"/>
    </xf>
    <xf numFmtId="0" fontId="92" fillId="0" borderId="0" xfId="0" applyFont="1" applyAlignment="1" applyProtection="1">
      <alignment horizontal="center" vertical="center"/>
      <protection hidden="1"/>
    </xf>
    <xf numFmtId="0" fontId="93" fillId="0" borderId="0" xfId="0" applyFont="1" applyAlignment="1" applyProtection="1">
      <alignment horizontal="center" vertical="center"/>
      <protection hidden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xplanatory Text 2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MEGA CUP" xfId="57"/>
    <cellStyle name="Normalno 2" xfId="58"/>
    <cellStyle name="Normalno 3" xfId="59"/>
    <cellStyle name="Normalno 3 2" xfId="60"/>
    <cellStyle name="Normalno 4" xfId="61"/>
    <cellStyle name="Normalno 4 2" xfId="62"/>
    <cellStyle name="Normalno 5" xfId="63"/>
    <cellStyle name="Note" xfId="64"/>
    <cellStyle name="Obično_2012" xfId="65"/>
    <cellStyle name="Output" xfId="66"/>
    <cellStyle name="Percent" xfId="67"/>
    <cellStyle name="Title" xfId="68"/>
    <cellStyle name="Total" xfId="69"/>
    <cellStyle name="Warning Text" xfId="70"/>
  </cellStyles>
  <dxfs count="2"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333375</xdr:rowOff>
    </xdr:from>
    <xdr:to>
      <xdr:col>4</xdr:col>
      <xdr:colOff>990600</xdr:colOff>
      <xdr:row>11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14375"/>
          <a:ext cx="32289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38100</xdr:rowOff>
    </xdr:from>
    <xdr:to>
      <xdr:col>1</xdr:col>
      <xdr:colOff>447675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675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35</xdr:row>
      <xdr:rowOff>38100</xdr:rowOff>
    </xdr:from>
    <xdr:to>
      <xdr:col>1</xdr:col>
      <xdr:colOff>447675</xdr:colOff>
      <xdr:row>41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86450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1</xdr:col>
      <xdr:colOff>457200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0</xdr:col>
      <xdr:colOff>200025</xdr:colOff>
      <xdr:row>0</xdr:row>
      <xdr:rowOff>295275</xdr:rowOff>
    </xdr:to>
    <xdr:pic macro="[0]!sortiranjestartnogbroja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114300</xdr:rowOff>
    </xdr:from>
    <xdr:to>
      <xdr:col>1</xdr:col>
      <xdr:colOff>200025</xdr:colOff>
      <xdr:row>0</xdr:row>
      <xdr:rowOff>295275</xdr:rowOff>
    </xdr:to>
    <xdr:pic macro="[0]!sortiranjeredoslijedaizvlačenja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123825</xdr:rowOff>
    </xdr:from>
    <xdr:to>
      <xdr:col>2</xdr:col>
      <xdr:colOff>200025</xdr:colOff>
      <xdr:row>0</xdr:row>
      <xdr:rowOff>314325</xdr:rowOff>
    </xdr:to>
    <xdr:pic macro="[0]!sortiranjeekipaAZ"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0</xdr:row>
      <xdr:rowOff>123825</xdr:rowOff>
    </xdr:from>
    <xdr:to>
      <xdr:col>2</xdr:col>
      <xdr:colOff>1876425</xdr:colOff>
      <xdr:row>0</xdr:row>
      <xdr:rowOff>304800</xdr:rowOff>
    </xdr:to>
    <xdr:pic macro="[0]!sortiranjeekipaZA"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409575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</xdr:row>
      <xdr:rowOff>57150</xdr:rowOff>
    </xdr:from>
    <xdr:to>
      <xdr:col>1</xdr:col>
      <xdr:colOff>447675</xdr:colOff>
      <xdr:row>58</xdr:row>
      <xdr:rowOff>180975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5346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</xdr:row>
      <xdr:rowOff>57150</xdr:rowOff>
    </xdr:from>
    <xdr:to>
      <xdr:col>1</xdr:col>
      <xdr:colOff>438150</xdr:colOff>
      <xdr:row>114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10121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165</xdr:row>
      <xdr:rowOff>57150</xdr:rowOff>
    </xdr:from>
    <xdr:to>
      <xdr:col>1</xdr:col>
      <xdr:colOff>457200</xdr:colOff>
      <xdr:row>169</xdr:row>
      <xdr:rowOff>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14896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220</xdr:row>
      <xdr:rowOff>57150</xdr:rowOff>
    </xdr:from>
    <xdr:to>
      <xdr:col>1</xdr:col>
      <xdr:colOff>428625</xdr:colOff>
      <xdr:row>223</xdr:row>
      <xdr:rowOff>171450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4196715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275</xdr:row>
      <xdr:rowOff>57150</xdr:rowOff>
    </xdr:from>
    <xdr:to>
      <xdr:col>1</xdr:col>
      <xdr:colOff>428625</xdr:colOff>
      <xdr:row>279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24446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330</xdr:row>
      <xdr:rowOff>57150</xdr:rowOff>
    </xdr:from>
    <xdr:to>
      <xdr:col>1</xdr:col>
      <xdr:colOff>447675</xdr:colOff>
      <xdr:row>334</xdr:row>
      <xdr:rowOff>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629221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57150</xdr:rowOff>
    </xdr:from>
    <xdr:to>
      <xdr:col>1</xdr:col>
      <xdr:colOff>152400</xdr:colOff>
      <xdr:row>388</xdr:row>
      <xdr:rowOff>95250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339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57150</xdr:rowOff>
    </xdr:from>
    <xdr:to>
      <xdr:col>1</xdr:col>
      <xdr:colOff>152400</xdr:colOff>
      <xdr:row>443</xdr:row>
      <xdr:rowOff>95250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8387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57150</xdr:rowOff>
    </xdr:from>
    <xdr:to>
      <xdr:col>1</xdr:col>
      <xdr:colOff>152400</xdr:colOff>
      <xdr:row>498</xdr:row>
      <xdr:rowOff>95250</xdr:rowOff>
    </xdr:to>
    <xdr:pic>
      <xdr:nvPicPr>
        <xdr:cNvPr id="10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9435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550</xdr:row>
      <xdr:rowOff>57150</xdr:rowOff>
    </xdr:from>
    <xdr:to>
      <xdr:col>1</xdr:col>
      <xdr:colOff>447675</xdr:colOff>
      <xdr:row>554</xdr:row>
      <xdr:rowOff>47625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048321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57150</xdr:rowOff>
    </xdr:from>
    <xdr:to>
      <xdr:col>1</xdr:col>
      <xdr:colOff>152400</xdr:colOff>
      <xdr:row>608</xdr:row>
      <xdr:rowOff>95250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1530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57150</xdr:rowOff>
    </xdr:from>
    <xdr:to>
      <xdr:col>1</xdr:col>
      <xdr:colOff>152400</xdr:colOff>
      <xdr:row>663</xdr:row>
      <xdr:rowOff>95250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2578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57150</xdr:rowOff>
    </xdr:from>
    <xdr:to>
      <xdr:col>1</xdr:col>
      <xdr:colOff>152400</xdr:colOff>
      <xdr:row>718</xdr:row>
      <xdr:rowOff>95250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3626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57150</xdr:rowOff>
    </xdr:from>
    <xdr:to>
      <xdr:col>1</xdr:col>
      <xdr:colOff>152400</xdr:colOff>
      <xdr:row>773</xdr:row>
      <xdr:rowOff>95250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4674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57150</xdr:rowOff>
    </xdr:from>
    <xdr:to>
      <xdr:col>1</xdr:col>
      <xdr:colOff>152400</xdr:colOff>
      <xdr:row>828</xdr:row>
      <xdr:rowOff>95250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5721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57150</xdr:rowOff>
    </xdr:from>
    <xdr:to>
      <xdr:col>1</xdr:col>
      <xdr:colOff>152400</xdr:colOff>
      <xdr:row>883</xdr:row>
      <xdr:rowOff>95250</xdr:rowOff>
    </xdr:to>
    <xdr:pic>
      <xdr:nvPicPr>
        <xdr:cNvPr id="17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6769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57150</xdr:rowOff>
    </xdr:from>
    <xdr:to>
      <xdr:col>1</xdr:col>
      <xdr:colOff>152400</xdr:colOff>
      <xdr:row>938</xdr:row>
      <xdr:rowOff>95250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7817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66675</xdr:rowOff>
    </xdr:from>
    <xdr:to>
      <xdr:col>1</xdr:col>
      <xdr:colOff>476250</xdr:colOff>
      <xdr:row>389</xdr:row>
      <xdr:rowOff>19050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34091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66675</xdr:rowOff>
    </xdr:from>
    <xdr:to>
      <xdr:col>1</xdr:col>
      <xdr:colOff>428625</xdr:colOff>
      <xdr:row>444</xdr:row>
      <xdr:rowOff>19050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838866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66675</xdr:rowOff>
    </xdr:from>
    <xdr:to>
      <xdr:col>1</xdr:col>
      <xdr:colOff>457200</xdr:colOff>
      <xdr:row>499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943641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66675</xdr:rowOff>
    </xdr:from>
    <xdr:to>
      <xdr:col>1</xdr:col>
      <xdr:colOff>438150</xdr:colOff>
      <xdr:row>609</xdr:row>
      <xdr:rowOff>19050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1153191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66675</xdr:rowOff>
    </xdr:from>
    <xdr:to>
      <xdr:col>1</xdr:col>
      <xdr:colOff>476250</xdr:colOff>
      <xdr:row>664</xdr:row>
      <xdr:rowOff>19050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257966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66675</xdr:rowOff>
    </xdr:from>
    <xdr:to>
      <xdr:col>1</xdr:col>
      <xdr:colOff>409575</xdr:colOff>
      <xdr:row>719</xdr:row>
      <xdr:rowOff>9525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36274175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66675</xdr:rowOff>
    </xdr:from>
    <xdr:to>
      <xdr:col>1</xdr:col>
      <xdr:colOff>409575</xdr:colOff>
      <xdr:row>774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1467516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66675</xdr:rowOff>
    </xdr:from>
    <xdr:to>
      <xdr:col>1</xdr:col>
      <xdr:colOff>495300</xdr:colOff>
      <xdr:row>829</xdr:row>
      <xdr:rowOff>19050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1572291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66675</xdr:rowOff>
    </xdr:from>
    <xdr:to>
      <xdr:col>1</xdr:col>
      <xdr:colOff>447675</xdr:colOff>
      <xdr:row>884</xdr:row>
      <xdr:rowOff>19050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16770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66675</xdr:rowOff>
    </xdr:from>
    <xdr:to>
      <xdr:col>1</xdr:col>
      <xdr:colOff>381000</xdr:colOff>
      <xdr:row>939</xdr:row>
      <xdr:rowOff>28575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17818417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52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219075</xdr:colOff>
      <xdr:row>2</xdr:row>
      <xdr:rowOff>76200</xdr:rowOff>
    </xdr:to>
    <xdr:pic macro="[0]!proglašenjerezultata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C2:J14"/>
  <sheetViews>
    <sheetView showGridLines="0" showRowColHeaders="0" tabSelected="1" zoomScalePageLayoutView="0" workbookViewId="0" topLeftCell="A1">
      <selection activeCell="L5" sqref="L5"/>
    </sheetView>
  </sheetViews>
  <sheetFormatPr defaultColWidth="9.140625" defaultRowHeight="15"/>
  <cols>
    <col min="1" max="1" width="12.8515625" style="90" customWidth="1"/>
    <col min="2" max="2" width="19.7109375" style="90" customWidth="1"/>
    <col min="3" max="3" width="12.57421875" style="90" customWidth="1"/>
    <col min="4" max="4" width="3.7109375" style="90" customWidth="1"/>
    <col min="5" max="5" width="17.140625" style="90" customWidth="1"/>
    <col min="6" max="6" width="4.7109375" style="90" customWidth="1"/>
    <col min="7" max="7" width="6.140625" style="90" customWidth="1"/>
    <col min="8" max="8" width="44.00390625" style="90" customWidth="1"/>
    <col min="9" max="16384" width="8.8515625" style="90" customWidth="1"/>
  </cols>
  <sheetData>
    <row r="1" ht="30" customHeight="1" thickBot="1"/>
    <row r="2" spans="6:8" ht="30" customHeight="1" thickBot="1" thickTop="1">
      <c r="F2" s="217" t="s">
        <v>169</v>
      </c>
      <c r="G2" s="218"/>
      <c r="H2" s="219"/>
    </row>
    <row r="3" spans="6:8" ht="17.25" customHeight="1" thickTop="1">
      <c r="F3" s="223" t="s">
        <v>0</v>
      </c>
      <c r="G3" s="223"/>
      <c r="H3" s="223"/>
    </row>
    <row r="4" ht="12" customHeight="1" thickBot="1"/>
    <row r="5" spans="6:8" ht="30" customHeight="1" thickBot="1" thickTop="1">
      <c r="F5" s="220" t="s">
        <v>170</v>
      </c>
      <c r="G5" s="221"/>
      <c r="H5" s="222"/>
    </row>
    <row r="6" spans="6:8" ht="29.25" customHeight="1" thickBot="1" thickTop="1">
      <c r="F6" s="224" t="s">
        <v>1</v>
      </c>
      <c r="G6" s="224"/>
      <c r="H6" s="224"/>
    </row>
    <row r="7" spans="3:8" ht="30" customHeight="1" thickBot="1" thickTop="1">
      <c r="C7"/>
      <c r="F7" s="220" t="s">
        <v>171</v>
      </c>
      <c r="G7" s="221"/>
      <c r="H7" s="222"/>
    </row>
    <row r="8" spans="6:10" ht="29.25" customHeight="1" thickBot="1" thickTop="1">
      <c r="F8" s="224" t="s">
        <v>2</v>
      </c>
      <c r="G8" s="224"/>
      <c r="H8" s="224"/>
      <c r="J8" s="118" t="s">
        <v>168</v>
      </c>
    </row>
    <row r="9" spans="6:8" ht="30" customHeight="1" thickBot="1" thickTop="1">
      <c r="F9" s="226" t="s">
        <v>172</v>
      </c>
      <c r="G9" s="227"/>
      <c r="H9" s="228"/>
    </row>
    <row r="10" spans="6:8" ht="29.25" customHeight="1" thickBot="1" thickTop="1">
      <c r="F10" s="216" t="s">
        <v>58</v>
      </c>
      <c r="G10" s="216"/>
      <c r="H10" s="216"/>
    </row>
    <row r="11" spans="6:8" ht="30" customHeight="1" thickBot="1" thickTop="1">
      <c r="F11" s="220" t="s">
        <v>174</v>
      </c>
      <c r="G11" s="221"/>
      <c r="H11" s="222"/>
    </row>
    <row r="12" spans="6:8" ht="29.25" customHeight="1" thickBot="1" thickTop="1">
      <c r="F12" s="225" t="s">
        <v>3</v>
      </c>
      <c r="G12" s="225"/>
      <c r="H12" s="225"/>
    </row>
    <row r="13" spans="6:8" ht="30" customHeight="1" thickBot="1" thickTop="1">
      <c r="F13" s="220" t="s">
        <v>173</v>
      </c>
      <c r="G13" s="221"/>
      <c r="H13" s="222"/>
    </row>
    <row r="14" spans="6:8" ht="29.25" customHeight="1" thickTop="1">
      <c r="F14" s="216" t="s">
        <v>61</v>
      </c>
      <c r="G14" s="216"/>
      <c r="H14" s="216"/>
    </row>
  </sheetData>
  <sheetProtection password="C7E2" sheet="1"/>
  <mergeCells count="12">
    <mergeCell ref="F10:H10"/>
    <mergeCell ref="F13:H13"/>
    <mergeCell ref="F14:H14"/>
    <mergeCell ref="F2:H2"/>
    <mergeCell ref="F5:H5"/>
    <mergeCell ref="F7:H7"/>
    <mergeCell ref="F11:H11"/>
    <mergeCell ref="F3:H3"/>
    <mergeCell ref="F6:H6"/>
    <mergeCell ref="F8:H8"/>
    <mergeCell ref="F12:H12"/>
    <mergeCell ref="F9:H9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I63"/>
  <sheetViews>
    <sheetView showGridLines="0" showRowColHeaders="0" zoomScalePageLayoutView="0" workbookViewId="0" topLeftCell="A1">
      <selection activeCell="O13" sqref="O13"/>
    </sheetView>
  </sheetViews>
  <sheetFormatPr defaultColWidth="9.140625" defaultRowHeight="15"/>
  <cols>
    <col min="1" max="9" width="9.7109375" style="96" customWidth="1"/>
    <col min="10" max="16384" width="9.140625" style="96" customWidth="1"/>
  </cols>
  <sheetData>
    <row r="1" spans="1:9" ht="12.75" customHeight="1">
      <c r="A1" s="94"/>
      <c r="B1" s="94"/>
      <c r="C1" s="94"/>
      <c r="D1" s="94"/>
      <c r="E1" s="94"/>
      <c r="F1" s="94"/>
      <c r="G1" s="94"/>
      <c r="H1" s="95" t="s">
        <v>4</v>
      </c>
      <c r="I1" s="94"/>
    </row>
    <row r="2" spans="1:9" ht="19.5" customHeight="1">
      <c r="A2" s="229" t="str">
        <f>IF(ISTEXT('Organizacija natjecanja'!F2)=TRUE,'Organizacija natjecanja'!F2,"")</f>
        <v>KUP BRODSKO-POSAVSKE ŽUPANIJE</v>
      </c>
      <c r="B2" s="229"/>
      <c r="C2" s="229"/>
      <c r="D2" s="229"/>
      <c r="E2" s="229"/>
      <c r="F2" s="229"/>
      <c r="G2" s="229"/>
      <c r="H2" s="229"/>
      <c r="I2" s="229"/>
    </row>
    <row r="3" spans="1:9" ht="12.75" customHeight="1">
      <c r="A3" s="94"/>
      <c r="B3" s="94"/>
      <c r="C3" s="94"/>
      <c r="D3" s="94"/>
      <c r="E3" s="94"/>
      <c r="F3" s="94"/>
      <c r="G3" s="94"/>
      <c r="H3" s="94"/>
      <c r="I3" s="94"/>
    </row>
    <row r="4" spans="1:9" ht="12.75" customHeight="1">
      <c r="A4" s="97"/>
      <c r="B4" s="97"/>
      <c r="C4" s="97"/>
      <c r="D4" s="97"/>
      <c r="E4" s="93" t="str">
        <f>IF(ISTEXT('Organizacija natjecanja'!F5)=TRUE,'Organizacija natjecanja'!F5,"")</f>
        <v>Slavonski Brod, 07.- 09.05.2022</v>
      </c>
      <c r="F4" s="97"/>
      <c r="G4" s="97"/>
      <c r="H4" s="97"/>
      <c r="I4" s="97"/>
    </row>
    <row r="5" spans="1:9" ht="12.75" customHeight="1">
      <c r="A5" s="94"/>
      <c r="B5" s="94"/>
      <c r="C5" s="94"/>
      <c r="D5" s="97"/>
      <c r="E5" s="97"/>
      <c r="F5" s="97"/>
      <c r="G5" s="97"/>
      <c r="H5" s="98"/>
      <c r="I5" s="94"/>
    </row>
    <row r="6" spans="1:9" ht="12.75" customHeight="1">
      <c r="A6" s="94"/>
      <c r="B6" s="94"/>
      <c r="C6" s="94"/>
      <c r="D6" s="99"/>
      <c r="E6" s="99"/>
      <c r="F6" s="99"/>
      <c r="G6" s="99"/>
      <c r="H6" s="94"/>
      <c r="I6" s="94"/>
    </row>
    <row r="7" spans="1:9" ht="13.5" customHeight="1">
      <c r="A7" s="94"/>
      <c r="B7" s="94"/>
      <c r="C7" s="94"/>
      <c r="D7" s="99"/>
      <c r="E7" s="100" t="s">
        <v>5</v>
      </c>
      <c r="F7" s="99"/>
      <c r="G7" s="99"/>
      <c r="H7" s="94"/>
      <c r="I7" s="94"/>
    </row>
    <row r="8" spans="1:9" ht="12.75" customHeight="1">
      <c r="A8" s="94"/>
      <c r="B8" s="94"/>
      <c r="C8" s="94"/>
      <c r="D8" s="99"/>
      <c r="E8" s="99"/>
      <c r="F8" s="99"/>
      <c r="G8" s="99"/>
      <c r="H8" s="94"/>
      <c r="I8" s="94"/>
    </row>
    <row r="9" spans="1:9" ht="12.75" customHeight="1">
      <c r="A9" s="94"/>
      <c r="B9" s="94"/>
      <c r="C9" s="94"/>
      <c r="D9" s="99"/>
      <c r="E9" s="99"/>
      <c r="F9" s="99"/>
      <c r="G9" s="99"/>
      <c r="H9" s="94"/>
      <c r="I9" s="94"/>
    </row>
    <row r="10" spans="1:9" ht="12.75" customHeight="1">
      <c r="A10" s="94"/>
      <c r="B10" s="101" t="s">
        <v>6</v>
      </c>
      <c r="C10" s="102"/>
      <c r="D10" s="102"/>
      <c r="E10" s="102"/>
      <c r="F10" s="102"/>
      <c r="G10" s="102"/>
      <c r="H10" s="102"/>
      <c r="I10" s="94"/>
    </row>
    <row r="11" spans="1:9" ht="12.75" customHeight="1">
      <c r="A11" s="94"/>
      <c r="B11" s="101"/>
      <c r="C11" s="101"/>
      <c r="D11" s="101"/>
      <c r="E11" s="101"/>
      <c r="F11" s="101"/>
      <c r="G11" s="101"/>
      <c r="H11" s="101"/>
      <c r="I11" s="94"/>
    </row>
    <row r="12" spans="1:9" ht="12.75" customHeight="1">
      <c r="A12" s="94"/>
      <c r="B12" s="101"/>
      <c r="C12" s="101"/>
      <c r="D12" s="101"/>
      <c r="E12" s="101"/>
      <c r="F12" s="101"/>
      <c r="G12" s="101"/>
      <c r="H12" s="101"/>
      <c r="I12" s="94"/>
    </row>
    <row r="13" spans="1:9" ht="12.75" customHeight="1">
      <c r="A13" s="94"/>
      <c r="B13" s="103" t="s">
        <v>7</v>
      </c>
      <c r="C13" s="103"/>
      <c r="D13" s="102"/>
      <c r="E13" s="102"/>
      <c r="F13" s="102"/>
      <c r="G13" s="102"/>
      <c r="H13" s="102"/>
      <c r="I13" s="94"/>
    </row>
    <row r="14" spans="1:9" ht="12.75" customHeight="1">
      <c r="A14" s="94"/>
      <c r="B14" s="103"/>
      <c r="C14" s="103"/>
      <c r="D14" s="101"/>
      <c r="E14" s="101"/>
      <c r="F14" s="101"/>
      <c r="G14" s="101"/>
      <c r="H14" s="101"/>
      <c r="I14" s="94"/>
    </row>
    <row r="15" spans="1:9" ht="12.75" customHeight="1">
      <c r="A15" s="94"/>
      <c r="B15" s="103"/>
      <c r="C15" s="103"/>
      <c r="D15" s="101"/>
      <c r="E15" s="101"/>
      <c r="F15" s="101"/>
      <c r="G15" s="101"/>
      <c r="H15" s="101"/>
      <c r="I15" s="94"/>
    </row>
    <row r="16" spans="1:9" ht="12.75" customHeight="1">
      <c r="A16" s="94"/>
      <c r="B16" s="103" t="s">
        <v>16</v>
      </c>
      <c r="C16" s="103"/>
      <c r="D16" s="102"/>
      <c r="E16" s="102"/>
      <c r="F16" s="102"/>
      <c r="G16" s="102"/>
      <c r="H16" s="102"/>
      <c r="I16" s="94"/>
    </row>
    <row r="17" spans="1:9" ht="12.75" customHeight="1">
      <c r="A17" s="94"/>
      <c r="B17" s="103"/>
      <c r="C17" s="103"/>
      <c r="D17" s="101"/>
      <c r="E17" s="101"/>
      <c r="F17" s="101"/>
      <c r="G17" s="101"/>
      <c r="H17" s="101"/>
      <c r="I17" s="94"/>
    </row>
    <row r="18" spans="1:9" ht="12.75" customHeight="1">
      <c r="A18" s="94"/>
      <c r="B18" s="103"/>
      <c r="C18" s="103"/>
      <c r="D18" s="101"/>
      <c r="E18" s="101"/>
      <c r="F18" s="101"/>
      <c r="G18" s="101"/>
      <c r="H18" s="101"/>
      <c r="I18" s="94"/>
    </row>
    <row r="19" spans="1:9" ht="12.75" customHeight="1">
      <c r="A19" s="94"/>
      <c r="B19" s="104" t="s">
        <v>8</v>
      </c>
      <c r="C19" s="104"/>
      <c r="D19" s="102"/>
      <c r="E19" s="102"/>
      <c r="F19" s="102"/>
      <c r="G19" s="102"/>
      <c r="H19" s="102"/>
      <c r="I19" s="94"/>
    </row>
    <row r="20" spans="1:9" ht="12.75" customHeight="1">
      <c r="A20" s="94"/>
      <c r="B20" s="103"/>
      <c r="C20" s="103"/>
      <c r="D20" s="101"/>
      <c r="E20" s="101"/>
      <c r="F20" s="101"/>
      <c r="G20" s="101"/>
      <c r="H20" s="101"/>
      <c r="I20" s="94"/>
    </row>
    <row r="21" spans="1:9" ht="12.75" customHeight="1">
      <c r="A21" s="94"/>
      <c r="B21" s="103"/>
      <c r="C21" s="103"/>
      <c r="D21" s="101"/>
      <c r="E21" s="101"/>
      <c r="F21" s="101"/>
      <c r="G21" s="101"/>
      <c r="H21" s="101"/>
      <c r="I21" s="94"/>
    </row>
    <row r="22" spans="1:9" ht="12.75" customHeight="1">
      <c r="A22" s="94"/>
      <c r="B22" s="104" t="s">
        <v>152</v>
      </c>
      <c r="C22" s="104"/>
      <c r="D22" s="102"/>
      <c r="E22" s="102"/>
      <c r="F22" s="102"/>
      <c r="G22" s="102"/>
      <c r="H22" s="102"/>
      <c r="I22" s="94"/>
    </row>
    <row r="23" spans="1:9" ht="12.75" customHeight="1">
      <c r="A23" s="94"/>
      <c r="B23" s="103"/>
      <c r="C23" s="103"/>
      <c r="D23" s="101"/>
      <c r="E23" s="101"/>
      <c r="F23" s="101"/>
      <c r="G23" s="101"/>
      <c r="H23" s="101"/>
      <c r="I23" s="94"/>
    </row>
    <row r="24" spans="1:9" ht="12.75" customHeight="1">
      <c r="A24" s="94"/>
      <c r="B24" s="105"/>
      <c r="C24" s="105"/>
      <c r="D24" s="101"/>
      <c r="E24" s="101"/>
      <c r="F24" s="101"/>
      <c r="G24" s="101"/>
      <c r="H24" s="101"/>
      <c r="I24" s="94"/>
    </row>
    <row r="25" spans="1:9" ht="12.75" customHeight="1">
      <c r="A25" s="94"/>
      <c r="B25" s="230" t="s">
        <v>9</v>
      </c>
      <c r="C25" s="231"/>
      <c r="D25" s="232"/>
      <c r="E25" s="101"/>
      <c r="F25" s="230" t="s">
        <v>10</v>
      </c>
      <c r="G25" s="231"/>
      <c r="H25" s="232"/>
      <c r="I25" s="94"/>
    </row>
    <row r="26" spans="1:9" ht="12.75" customHeight="1">
      <c r="A26" s="94"/>
      <c r="B26" s="233"/>
      <c r="C26" s="234"/>
      <c r="D26" s="235"/>
      <c r="E26" s="97"/>
      <c r="F26" s="233"/>
      <c r="G26" s="234"/>
      <c r="H26" s="235"/>
      <c r="I26" s="94"/>
    </row>
    <row r="27" spans="1:9" ht="12.75" customHeight="1">
      <c r="A27" s="94"/>
      <c r="B27" s="233"/>
      <c r="C27" s="234"/>
      <c r="D27" s="235"/>
      <c r="E27" s="97"/>
      <c r="F27" s="233"/>
      <c r="G27" s="234"/>
      <c r="H27" s="235"/>
      <c r="I27" s="94"/>
    </row>
    <row r="28" spans="1:9" ht="12.75" customHeight="1">
      <c r="A28" s="94"/>
      <c r="B28" s="233"/>
      <c r="C28" s="234"/>
      <c r="D28" s="235"/>
      <c r="E28" s="97"/>
      <c r="F28" s="233"/>
      <c r="G28" s="234"/>
      <c r="H28" s="235"/>
      <c r="I28" s="94"/>
    </row>
    <row r="29" spans="1:9" ht="12.75" customHeight="1">
      <c r="A29" s="94"/>
      <c r="B29" s="233"/>
      <c r="C29" s="234"/>
      <c r="D29" s="235"/>
      <c r="E29" s="97"/>
      <c r="F29" s="233"/>
      <c r="G29" s="234"/>
      <c r="H29" s="235"/>
      <c r="I29" s="94"/>
    </row>
    <row r="30" spans="1:9" ht="12.75" customHeight="1">
      <c r="A30" s="94"/>
      <c r="B30" s="236"/>
      <c r="C30" s="237"/>
      <c r="D30" s="238"/>
      <c r="E30" s="97"/>
      <c r="F30" s="236"/>
      <c r="G30" s="237"/>
      <c r="H30" s="238"/>
      <c r="I30" s="94"/>
    </row>
    <row r="31" spans="1:9" ht="12.75" customHeight="1">
      <c r="A31" s="94"/>
      <c r="B31" s="106"/>
      <c r="C31" s="106"/>
      <c r="D31" s="106"/>
      <c r="E31" s="97"/>
      <c r="F31" s="106"/>
      <c r="G31" s="106"/>
      <c r="H31" s="106"/>
      <c r="I31" s="94"/>
    </row>
    <row r="32" spans="1:9" ht="12.75" customHeight="1">
      <c r="A32" s="94"/>
      <c r="B32" s="106"/>
      <c r="C32" s="106"/>
      <c r="D32" s="106"/>
      <c r="E32" s="97"/>
      <c r="F32" s="106"/>
      <c r="G32" s="106"/>
      <c r="H32" s="106"/>
      <c r="I32" s="94"/>
    </row>
    <row r="33" spans="1:9" ht="12.75" customHeight="1">
      <c r="A33" s="94"/>
      <c r="B33" s="97"/>
      <c r="C33" s="97"/>
      <c r="D33" s="97"/>
      <c r="E33" s="97"/>
      <c r="F33" s="97"/>
      <c r="G33" s="97"/>
      <c r="H33" s="97"/>
      <c r="I33" s="94"/>
    </row>
    <row r="34" spans="1:9" ht="12.75" customHeight="1">
      <c r="A34" s="94"/>
      <c r="B34" s="94"/>
      <c r="C34" s="94"/>
      <c r="D34" s="94"/>
      <c r="E34" s="94"/>
      <c r="F34" s="94"/>
      <c r="G34" s="94"/>
      <c r="H34" s="95" t="s">
        <v>4</v>
      </c>
      <c r="I34" s="94"/>
    </row>
    <row r="35" spans="1:9" ht="19.5" customHeight="1">
      <c r="A35" s="229" t="str">
        <f>IF(ISTEXT('Organizacija natjecanja'!F2)=TRUE,'Organizacija natjecanja'!F2,"")</f>
        <v>KUP BRODSKO-POSAVSKE ŽUPANIJE</v>
      </c>
      <c r="B35" s="229"/>
      <c r="C35" s="229"/>
      <c r="D35" s="229"/>
      <c r="E35" s="229"/>
      <c r="F35" s="229"/>
      <c r="G35" s="229"/>
      <c r="H35" s="229"/>
      <c r="I35" s="229"/>
    </row>
    <row r="36" spans="1:9" ht="12.75" customHeight="1">
      <c r="A36" s="94"/>
      <c r="B36" s="94"/>
      <c r="C36" s="94"/>
      <c r="D36" s="94"/>
      <c r="E36" s="94"/>
      <c r="F36" s="94"/>
      <c r="G36" s="94"/>
      <c r="H36" s="94"/>
      <c r="I36" s="94"/>
    </row>
    <row r="37" spans="1:9" ht="12.75" customHeight="1">
      <c r="A37" s="97"/>
      <c r="B37" s="97"/>
      <c r="C37" s="97"/>
      <c r="D37" s="97"/>
      <c r="E37" s="93" t="str">
        <f>IF(ISTEXT('Organizacija natjecanja'!F5)=TRUE,'Organizacija natjecanja'!F5,"")</f>
        <v>Slavonski Brod, 07.- 09.05.2022</v>
      </c>
      <c r="F37" s="97"/>
      <c r="G37" s="97"/>
      <c r="H37" s="97"/>
      <c r="I37" s="97"/>
    </row>
    <row r="38" spans="1:9" ht="12.75" customHeight="1">
      <c r="A38" s="94"/>
      <c r="B38" s="94"/>
      <c r="C38" s="94"/>
      <c r="D38" s="97"/>
      <c r="E38" s="97"/>
      <c r="F38" s="97"/>
      <c r="G38" s="97"/>
      <c r="H38" s="98"/>
      <c r="I38" s="94"/>
    </row>
    <row r="39" spans="1:9" ht="12.75" customHeight="1">
      <c r="A39" s="94"/>
      <c r="B39" s="94"/>
      <c r="C39" s="94"/>
      <c r="D39" s="99"/>
      <c r="E39" s="99"/>
      <c r="F39" s="99"/>
      <c r="G39" s="99"/>
      <c r="H39" s="94"/>
      <c r="I39" s="94"/>
    </row>
    <row r="40" spans="1:9" ht="13.5" customHeight="1">
      <c r="A40" s="94"/>
      <c r="B40" s="94"/>
      <c r="C40" s="94"/>
      <c r="D40" s="99"/>
      <c r="E40" s="100" t="s">
        <v>5</v>
      </c>
      <c r="F40" s="99"/>
      <c r="G40" s="99"/>
      <c r="H40" s="94"/>
      <c r="I40" s="94"/>
    </row>
    <row r="41" spans="1:9" ht="12.75" customHeight="1">
      <c r="A41" s="94"/>
      <c r="B41" s="94"/>
      <c r="C41" s="94"/>
      <c r="D41" s="99"/>
      <c r="E41" s="99"/>
      <c r="F41" s="99"/>
      <c r="G41" s="99"/>
      <c r="H41" s="94"/>
      <c r="I41" s="94"/>
    </row>
    <row r="42" spans="1:9" ht="12.75" customHeight="1">
      <c r="A42" s="94"/>
      <c r="B42" s="94"/>
      <c r="C42" s="94"/>
      <c r="D42" s="99"/>
      <c r="E42" s="99"/>
      <c r="F42" s="99"/>
      <c r="G42" s="99"/>
      <c r="H42" s="94"/>
      <c r="I42" s="94"/>
    </row>
    <row r="43" spans="1:9" ht="12.75" customHeight="1">
      <c r="A43" s="94"/>
      <c r="B43" s="101" t="s">
        <v>6</v>
      </c>
      <c r="C43" s="102"/>
      <c r="D43" s="102"/>
      <c r="E43" s="102"/>
      <c r="F43" s="102"/>
      <c r="G43" s="102"/>
      <c r="H43" s="102"/>
      <c r="I43" s="94"/>
    </row>
    <row r="44" spans="1:9" ht="12.75" customHeight="1">
      <c r="A44" s="94"/>
      <c r="B44" s="101"/>
      <c r="C44" s="101"/>
      <c r="D44" s="101"/>
      <c r="E44" s="101"/>
      <c r="F44" s="101"/>
      <c r="G44" s="101"/>
      <c r="H44" s="101"/>
      <c r="I44" s="94"/>
    </row>
    <row r="45" spans="1:9" ht="12.75" customHeight="1">
      <c r="A45" s="94"/>
      <c r="B45" s="101"/>
      <c r="C45" s="101"/>
      <c r="D45" s="101"/>
      <c r="E45" s="101"/>
      <c r="F45" s="101"/>
      <c r="G45" s="101"/>
      <c r="H45" s="101"/>
      <c r="I45" s="94"/>
    </row>
    <row r="46" spans="1:9" ht="12.75" customHeight="1">
      <c r="A46" s="94"/>
      <c r="B46" s="103" t="s">
        <v>7</v>
      </c>
      <c r="C46" s="103"/>
      <c r="D46" s="102"/>
      <c r="E46" s="102"/>
      <c r="F46" s="102"/>
      <c r="G46" s="102"/>
      <c r="H46" s="102"/>
      <c r="I46" s="94"/>
    </row>
    <row r="47" spans="1:9" ht="14.25">
      <c r="A47" s="94"/>
      <c r="B47" s="103"/>
      <c r="C47" s="103"/>
      <c r="D47" s="101"/>
      <c r="E47" s="101"/>
      <c r="F47" s="101"/>
      <c r="G47" s="101"/>
      <c r="H47" s="101"/>
      <c r="I47" s="94"/>
    </row>
    <row r="48" spans="1:9" ht="14.25">
      <c r="A48" s="94"/>
      <c r="B48" s="103"/>
      <c r="C48" s="103"/>
      <c r="D48" s="101"/>
      <c r="E48" s="101"/>
      <c r="F48" s="101"/>
      <c r="G48" s="101"/>
      <c r="H48" s="101"/>
      <c r="I48" s="94"/>
    </row>
    <row r="49" spans="1:9" ht="14.25">
      <c r="A49" s="94"/>
      <c r="B49" s="103" t="s">
        <v>16</v>
      </c>
      <c r="C49" s="103"/>
      <c r="D49" s="102"/>
      <c r="E49" s="102"/>
      <c r="F49" s="102"/>
      <c r="G49" s="102"/>
      <c r="H49" s="102"/>
      <c r="I49" s="94"/>
    </row>
    <row r="50" spans="1:9" ht="14.25">
      <c r="A50" s="94"/>
      <c r="B50" s="103"/>
      <c r="C50" s="103"/>
      <c r="D50" s="101"/>
      <c r="E50" s="101"/>
      <c r="F50" s="101"/>
      <c r="G50" s="101"/>
      <c r="H50" s="101"/>
      <c r="I50" s="94"/>
    </row>
    <row r="51" spans="1:9" ht="14.25">
      <c r="A51" s="94"/>
      <c r="B51" s="103"/>
      <c r="C51" s="103"/>
      <c r="D51" s="101"/>
      <c r="E51" s="101"/>
      <c r="F51" s="101"/>
      <c r="G51" s="101"/>
      <c r="H51" s="101"/>
      <c r="I51" s="94"/>
    </row>
    <row r="52" spans="1:9" ht="14.25">
      <c r="A52" s="94"/>
      <c r="B52" s="104" t="s">
        <v>17</v>
      </c>
      <c r="C52" s="104"/>
      <c r="D52" s="102"/>
      <c r="E52" s="102"/>
      <c r="F52" s="102"/>
      <c r="G52" s="102"/>
      <c r="H52" s="102"/>
      <c r="I52" s="94"/>
    </row>
    <row r="53" spans="1:9" ht="14.25">
      <c r="A53" s="94"/>
      <c r="B53" s="103"/>
      <c r="C53" s="103"/>
      <c r="D53" s="101"/>
      <c r="E53" s="101"/>
      <c r="F53" s="101"/>
      <c r="G53" s="101"/>
      <c r="H53" s="101"/>
      <c r="I53" s="94"/>
    </row>
    <row r="54" spans="1:9" ht="14.25">
      <c r="A54" s="94"/>
      <c r="B54" s="103"/>
      <c r="C54" s="103"/>
      <c r="D54" s="101"/>
      <c r="E54" s="101"/>
      <c r="F54" s="101"/>
      <c r="G54" s="101"/>
      <c r="H54" s="101"/>
      <c r="I54" s="94"/>
    </row>
    <row r="55" spans="1:9" ht="15" customHeight="1">
      <c r="A55" s="94"/>
      <c r="B55" s="104" t="s">
        <v>152</v>
      </c>
      <c r="C55" s="104"/>
      <c r="D55" s="102"/>
      <c r="E55" s="102"/>
      <c r="F55" s="102"/>
      <c r="G55" s="102"/>
      <c r="H55" s="102"/>
      <c r="I55" s="94"/>
    </row>
    <row r="56" spans="1:9" ht="14.25">
      <c r="A56" s="94"/>
      <c r="B56" s="103"/>
      <c r="C56" s="103"/>
      <c r="D56" s="101"/>
      <c r="E56" s="101"/>
      <c r="F56" s="101"/>
      <c r="G56" s="101"/>
      <c r="H56" s="101"/>
      <c r="I56" s="94"/>
    </row>
    <row r="57" spans="1:9" ht="14.25">
      <c r="A57" s="94"/>
      <c r="B57" s="105"/>
      <c r="C57" s="105"/>
      <c r="D57" s="101"/>
      <c r="E57" s="101"/>
      <c r="F57" s="101"/>
      <c r="G57" s="101"/>
      <c r="H57" s="101"/>
      <c r="I57" s="94"/>
    </row>
    <row r="58" spans="1:9" ht="15" customHeight="1">
      <c r="A58" s="94"/>
      <c r="B58" s="230" t="s">
        <v>9</v>
      </c>
      <c r="C58" s="231"/>
      <c r="D58" s="232"/>
      <c r="E58" s="101"/>
      <c r="F58" s="230" t="s">
        <v>10</v>
      </c>
      <c r="G58" s="231"/>
      <c r="H58" s="232"/>
      <c r="I58" s="94"/>
    </row>
    <row r="59" spans="1:9" ht="14.25">
      <c r="A59" s="94"/>
      <c r="B59" s="233"/>
      <c r="C59" s="234"/>
      <c r="D59" s="235"/>
      <c r="E59" s="97"/>
      <c r="F59" s="233"/>
      <c r="G59" s="234"/>
      <c r="H59" s="235"/>
      <c r="I59" s="94"/>
    </row>
    <row r="60" spans="1:9" ht="12.75" customHeight="1">
      <c r="A60" s="94"/>
      <c r="B60" s="233"/>
      <c r="C60" s="234"/>
      <c r="D60" s="235"/>
      <c r="E60" s="97"/>
      <c r="F60" s="233"/>
      <c r="G60" s="234"/>
      <c r="H60" s="235"/>
      <c r="I60" s="94"/>
    </row>
    <row r="61" spans="1:9" ht="14.25">
      <c r="A61" s="94"/>
      <c r="B61" s="233"/>
      <c r="C61" s="234"/>
      <c r="D61" s="235"/>
      <c r="E61" s="97"/>
      <c r="F61" s="233"/>
      <c r="G61" s="234"/>
      <c r="H61" s="235"/>
      <c r="I61" s="94"/>
    </row>
    <row r="62" spans="1:9" ht="14.25">
      <c r="A62" s="94"/>
      <c r="B62" s="233"/>
      <c r="C62" s="234"/>
      <c r="D62" s="235"/>
      <c r="E62" s="97"/>
      <c r="F62" s="233"/>
      <c r="G62" s="234"/>
      <c r="H62" s="235"/>
      <c r="I62" s="94"/>
    </row>
    <row r="63" spans="1:9" ht="14.25">
      <c r="A63" s="94"/>
      <c r="B63" s="236"/>
      <c r="C63" s="237"/>
      <c r="D63" s="238"/>
      <c r="E63" s="97"/>
      <c r="F63" s="236"/>
      <c r="G63" s="237"/>
      <c r="H63" s="238"/>
      <c r="I63" s="94"/>
    </row>
  </sheetData>
  <sheetProtection password="C7E2" sheet="1"/>
  <mergeCells count="6">
    <mergeCell ref="A2:I2"/>
    <mergeCell ref="B25:D30"/>
    <mergeCell ref="F25:H30"/>
    <mergeCell ref="A35:I35"/>
    <mergeCell ref="B58:D63"/>
    <mergeCell ref="F58:H6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I63"/>
  <sheetViews>
    <sheetView showGridLines="0" showRowColHeaders="0" zoomScalePageLayoutView="0" workbookViewId="0" topLeftCell="A1">
      <selection activeCell="N9" sqref="N9"/>
    </sheetView>
  </sheetViews>
  <sheetFormatPr defaultColWidth="9.140625" defaultRowHeight="15"/>
  <cols>
    <col min="1" max="8" width="9.7109375" style="96" customWidth="1"/>
    <col min="9" max="9" width="12.7109375" style="96" customWidth="1"/>
    <col min="10" max="16384" width="9.140625" style="96" customWidth="1"/>
  </cols>
  <sheetData>
    <row r="1" spans="1:9" ht="12.75" customHeight="1">
      <c r="A1" s="94"/>
      <c r="B1" s="94"/>
      <c r="C1" s="94"/>
      <c r="D1" s="94"/>
      <c r="E1" s="94"/>
      <c r="F1" s="94"/>
      <c r="G1" s="94"/>
      <c r="H1" s="95" t="s">
        <v>4</v>
      </c>
      <c r="I1" s="94"/>
    </row>
    <row r="2" spans="1:9" ht="19.5" customHeight="1">
      <c r="A2" s="229" t="str">
        <f>IF(ISTEXT('Organizacija natjecanja'!F2)=TRUE,'Organizacija natjecanja'!F2,"")</f>
        <v>KUP BRODSKO-POSAVSKE ŽUPANIJE</v>
      </c>
      <c r="B2" s="229"/>
      <c r="C2" s="229"/>
      <c r="D2" s="229"/>
      <c r="E2" s="229"/>
      <c r="F2" s="229"/>
      <c r="G2" s="229"/>
      <c r="H2" s="229"/>
      <c r="I2" s="229"/>
    </row>
    <row r="3" spans="1:9" ht="12.75" customHeight="1">
      <c r="A3" s="94"/>
      <c r="B3" s="94"/>
      <c r="C3" s="94"/>
      <c r="D3" s="94"/>
      <c r="E3" s="94"/>
      <c r="F3" s="94"/>
      <c r="G3" s="94"/>
      <c r="H3" s="94"/>
      <c r="I3" s="94"/>
    </row>
    <row r="4" spans="1:9" ht="12.75" customHeight="1">
      <c r="A4" s="97"/>
      <c r="B4" s="97"/>
      <c r="C4" s="97"/>
      <c r="D4" s="97"/>
      <c r="E4" s="93" t="str">
        <f>IF(ISTEXT('Organizacija natjecanja'!F5)=TRUE,'Organizacija natjecanja'!F5,"")</f>
        <v>Slavonski Brod, 07.- 09.05.2022</v>
      </c>
      <c r="F4" s="97"/>
      <c r="G4" s="97"/>
      <c r="H4" s="97"/>
      <c r="I4" s="97"/>
    </row>
    <row r="5" spans="1:9" ht="12.75" customHeight="1">
      <c r="A5" s="94"/>
      <c r="B5" s="94"/>
      <c r="C5" s="94"/>
      <c r="D5" s="97"/>
      <c r="E5" s="97"/>
      <c r="F5" s="97"/>
      <c r="G5" s="97"/>
      <c r="H5" s="98"/>
      <c r="I5" s="94"/>
    </row>
    <row r="6" spans="1:9" ht="12.75" customHeight="1">
      <c r="A6" s="94"/>
      <c r="B6" s="94"/>
      <c r="C6" s="94"/>
      <c r="D6" s="99"/>
      <c r="E6" s="99"/>
      <c r="F6" s="99"/>
      <c r="G6" s="99"/>
      <c r="H6" s="94"/>
      <c r="I6" s="94"/>
    </row>
    <row r="7" spans="1:9" ht="13.5" customHeight="1">
      <c r="A7" s="94"/>
      <c r="B7" s="94"/>
      <c r="C7" s="94"/>
      <c r="D7" s="99"/>
      <c r="E7" s="100" t="s">
        <v>5</v>
      </c>
      <c r="F7" s="99"/>
      <c r="G7" s="99"/>
      <c r="H7" s="94"/>
      <c r="I7" s="94"/>
    </row>
    <row r="8" spans="1:9" ht="12.75" customHeight="1">
      <c r="A8" s="94"/>
      <c r="B8" s="94"/>
      <c r="C8" s="94"/>
      <c r="D8" s="99"/>
      <c r="E8" s="99"/>
      <c r="F8" s="99"/>
      <c r="G8" s="99"/>
      <c r="H8" s="94"/>
      <c r="I8" s="94"/>
    </row>
    <row r="9" spans="1:9" ht="12.75" customHeight="1">
      <c r="A9" s="94"/>
      <c r="B9" s="94"/>
      <c r="C9" s="94"/>
      <c r="D9" s="99"/>
      <c r="E9" s="99"/>
      <c r="F9" s="99"/>
      <c r="G9" s="99"/>
      <c r="H9" s="94"/>
      <c r="I9" s="94"/>
    </row>
    <row r="10" spans="1:9" ht="12.75" customHeight="1">
      <c r="A10" s="94"/>
      <c r="B10" s="101" t="s">
        <v>6</v>
      </c>
      <c r="C10" s="102"/>
      <c r="D10" s="102"/>
      <c r="E10" s="102"/>
      <c r="F10" s="102"/>
      <c r="G10" s="102"/>
      <c r="H10" s="102"/>
      <c r="I10" s="94"/>
    </row>
    <row r="11" spans="1:9" ht="12.75" customHeight="1">
      <c r="A11" s="94"/>
      <c r="B11" s="101"/>
      <c r="C11" s="101"/>
      <c r="D11" s="101"/>
      <c r="E11" s="101"/>
      <c r="F11" s="101"/>
      <c r="G11" s="101"/>
      <c r="H11" s="101"/>
      <c r="I11" s="94"/>
    </row>
    <row r="12" spans="1:9" ht="12.75" customHeight="1">
      <c r="A12" s="94"/>
      <c r="B12" s="101"/>
      <c r="C12" s="101"/>
      <c r="D12" s="101"/>
      <c r="E12" s="101"/>
      <c r="F12" s="101"/>
      <c r="G12" s="101"/>
      <c r="H12" s="101"/>
      <c r="I12" s="94"/>
    </row>
    <row r="13" spans="1:9" ht="12.75" customHeight="1">
      <c r="A13" s="94"/>
      <c r="B13" s="103" t="s">
        <v>7</v>
      </c>
      <c r="C13" s="103"/>
      <c r="D13" s="102"/>
      <c r="E13" s="102"/>
      <c r="F13" s="102"/>
      <c r="G13" s="102"/>
      <c r="H13" s="102"/>
      <c r="I13" s="94"/>
    </row>
    <row r="14" spans="1:9" ht="12.75" customHeight="1">
      <c r="A14" s="94"/>
      <c r="B14" s="103"/>
      <c r="C14" s="103"/>
      <c r="D14" s="101"/>
      <c r="E14" s="101"/>
      <c r="F14" s="101"/>
      <c r="G14" s="101"/>
      <c r="H14" s="101"/>
      <c r="I14" s="94"/>
    </row>
    <row r="15" spans="1:9" ht="12.75" customHeight="1">
      <c r="A15" s="94"/>
      <c r="B15" s="103"/>
      <c r="C15" s="103"/>
      <c r="D15" s="101"/>
      <c r="E15" s="101"/>
      <c r="F15" s="101"/>
      <c r="G15" s="101"/>
      <c r="H15" s="101"/>
      <c r="I15" s="94"/>
    </row>
    <row r="16" spans="1:9" ht="12.75" customHeight="1">
      <c r="A16" s="94"/>
      <c r="B16" s="103" t="s">
        <v>16</v>
      </c>
      <c r="C16" s="103"/>
      <c r="D16" s="102"/>
      <c r="E16" s="102"/>
      <c r="F16" s="102"/>
      <c r="G16" s="102"/>
      <c r="H16" s="102"/>
      <c r="I16" s="94"/>
    </row>
    <row r="17" spans="1:9" ht="12.75" customHeight="1">
      <c r="A17" s="94"/>
      <c r="B17" s="103"/>
      <c r="C17" s="103"/>
      <c r="D17" s="101"/>
      <c r="E17" s="101"/>
      <c r="F17" s="101"/>
      <c r="G17" s="101"/>
      <c r="H17" s="101"/>
      <c r="I17" s="94"/>
    </row>
    <row r="18" spans="1:9" ht="12.75" customHeight="1">
      <c r="A18" s="94"/>
      <c r="B18" s="103"/>
      <c r="C18" s="103"/>
      <c r="D18" s="101"/>
      <c r="E18" s="101"/>
      <c r="F18" s="101"/>
      <c r="G18" s="101"/>
      <c r="H18" s="101"/>
      <c r="I18" s="94"/>
    </row>
    <row r="19" spans="1:9" ht="12.75" customHeight="1">
      <c r="A19" s="94"/>
      <c r="B19" s="104" t="s">
        <v>8</v>
      </c>
      <c r="C19" s="104"/>
      <c r="D19" s="102"/>
      <c r="E19" s="102"/>
      <c r="F19" s="102"/>
      <c r="G19" s="102"/>
      <c r="H19" s="102"/>
      <c r="I19" s="94"/>
    </row>
    <row r="20" spans="1:9" ht="12.75" customHeight="1">
      <c r="A20" s="94"/>
      <c r="B20" s="103"/>
      <c r="C20" s="103"/>
      <c r="D20" s="101"/>
      <c r="E20" s="101"/>
      <c r="F20" s="101"/>
      <c r="G20" s="101"/>
      <c r="H20" s="101"/>
      <c r="I20" s="94"/>
    </row>
    <row r="21" spans="1:9" ht="12.75" customHeight="1">
      <c r="A21" s="94"/>
      <c r="B21" s="103"/>
      <c r="C21" s="103"/>
      <c r="D21" s="101"/>
      <c r="E21" s="101"/>
      <c r="F21" s="101"/>
      <c r="G21" s="101"/>
      <c r="H21" s="101"/>
      <c r="I21" s="94"/>
    </row>
    <row r="22" spans="1:9" ht="12.75" customHeight="1">
      <c r="A22" s="94"/>
      <c r="B22" s="104" t="s">
        <v>152</v>
      </c>
      <c r="C22" s="104"/>
      <c r="D22" s="102"/>
      <c r="E22" s="102"/>
      <c r="F22" s="102"/>
      <c r="G22" s="102"/>
      <c r="H22" s="102"/>
      <c r="I22" s="94"/>
    </row>
    <row r="23" spans="1:9" ht="12.75" customHeight="1">
      <c r="A23" s="94"/>
      <c r="B23" s="103"/>
      <c r="C23" s="103"/>
      <c r="D23" s="101"/>
      <c r="E23" s="101"/>
      <c r="F23" s="101"/>
      <c r="G23" s="101"/>
      <c r="H23" s="101"/>
      <c r="I23" s="94"/>
    </row>
    <row r="24" spans="1:9" ht="12.75" customHeight="1">
      <c r="A24" s="94"/>
      <c r="B24" s="105"/>
      <c r="C24" s="105"/>
      <c r="D24" s="101"/>
      <c r="E24" s="101"/>
      <c r="F24" s="101"/>
      <c r="G24" s="101"/>
      <c r="H24" s="101"/>
      <c r="I24" s="94"/>
    </row>
    <row r="25" spans="1:9" ht="12.75" customHeight="1">
      <c r="A25" s="94"/>
      <c r="B25" s="230" t="s">
        <v>9</v>
      </c>
      <c r="C25" s="231"/>
      <c r="D25" s="232"/>
      <c r="E25" s="101"/>
      <c r="F25" s="230" t="s">
        <v>10</v>
      </c>
      <c r="G25" s="231"/>
      <c r="H25" s="232"/>
      <c r="I25" s="94"/>
    </row>
    <row r="26" spans="1:9" ht="12.75" customHeight="1">
      <c r="A26" s="94"/>
      <c r="B26" s="233"/>
      <c r="C26" s="234"/>
      <c r="D26" s="235"/>
      <c r="E26" s="97"/>
      <c r="F26" s="233"/>
      <c r="G26" s="234"/>
      <c r="H26" s="235"/>
      <c r="I26" s="94"/>
    </row>
    <row r="27" spans="1:9" ht="12.75" customHeight="1">
      <c r="A27" s="94"/>
      <c r="B27" s="233"/>
      <c r="C27" s="234"/>
      <c r="D27" s="235"/>
      <c r="E27" s="97"/>
      <c r="F27" s="233"/>
      <c r="G27" s="234"/>
      <c r="H27" s="235"/>
      <c r="I27" s="94"/>
    </row>
    <row r="28" spans="1:9" ht="12.75" customHeight="1">
      <c r="A28" s="94"/>
      <c r="B28" s="233"/>
      <c r="C28" s="234"/>
      <c r="D28" s="235"/>
      <c r="E28" s="97"/>
      <c r="F28" s="233"/>
      <c r="G28" s="234"/>
      <c r="H28" s="235"/>
      <c r="I28" s="94"/>
    </row>
    <row r="29" spans="1:9" ht="12.75" customHeight="1">
      <c r="A29" s="94"/>
      <c r="B29" s="233"/>
      <c r="C29" s="234"/>
      <c r="D29" s="235"/>
      <c r="E29" s="97"/>
      <c r="F29" s="233"/>
      <c r="G29" s="234"/>
      <c r="H29" s="235"/>
      <c r="I29" s="94"/>
    </row>
    <row r="30" spans="1:9" ht="12.75" customHeight="1">
      <c r="A30" s="94"/>
      <c r="B30" s="236"/>
      <c r="C30" s="237"/>
      <c r="D30" s="238"/>
      <c r="E30" s="97"/>
      <c r="F30" s="236"/>
      <c r="G30" s="237"/>
      <c r="H30" s="238"/>
      <c r="I30" s="94"/>
    </row>
    <row r="31" spans="1:9" ht="12.75" customHeight="1">
      <c r="A31" s="94"/>
      <c r="B31" s="125"/>
      <c r="C31" s="125"/>
      <c r="D31" s="125"/>
      <c r="E31" s="97"/>
      <c r="F31" s="125"/>
      <c r="G31" s="125"/>
      <c r="H31" s="125"/>
      <c r="I31" s="94"/>
    </row>
    <row r="32" spans="1:9" ht="12.75" customHeight="1">
      <c r="A32" s="94"/>
      <c r="B32" s="125"/>
      <c r="C32" s="125"/>
      <c r="D32" s="125"/>
      <c r="E32" s="97"/>
      <c r="F32" s="125"/>
      <c r="G32" s="125"/>
      <c r="H32" s="125"/>
      <c r="I32" s="94"/>
    </row>
    <row r="33" spans="1:9" ht="12.75" customHeight="1">
      <c r="A33" s="94"/>
      <c r="B33" s="125"/>
      <c r="C33" s="125"/>
      <c r="D33" s="125"/>
      <c r="E33" s="97"/>
      <c r="F33" s="125"/>
      <c r="G33" s="125"/>
      <c r="H33" s="125"/>
      <c r="I33" s="94"/>
    </row>
    <row r="34" spans="1:9" ht="12.75" customHeight="1">
      <c r="A34" s="94"/>
      <c r="B34" s="125"/>
      <c r="C34" s="125"/>
      <c r="D34" s="125"/>
      <c r="E34" s="97"/>
      <c r="F34" s="125"/>
      <c r="G34" s="125"/>
      <c r="H34" s="125"/>
      <c r="I34" s="94"/>
    </row>
    <row r="35" spans="1:9" ht="12.75" customHeight="1">
      <c r="A35" s="94"/>
      <c r="B35" s="106"/>
      <c r="C35" s="106"/>
      <c r="D35" s="106"/>
      <c r="E35" s="97"/>
      <c r="F35" s="106"/>
      <c r="G35" s="106"/>
      <c r="H35" s="106"/>
      <c r="I35" s="94"/>
    </row>
    <row r="36" spans="1:9" ht="4.5" customHeight="1">
      <c r="A36" s="94"/>
      <c r="B36" s="106"/>
      <c r="C36" s="106"/>
      <c r="D36" s="106"/>
      <c r="E36" s="97"/>
      <c r="F36" s="106"/>
      <c r="G36" s="106"/>
      <c r="H36" s="106"/>
      <c r="I36" s="94"/>
    </row>
    <row r="37" spans="1:9" ht="21" customHeight="1">
      <c r="A37" s="10"/>
      <c r="B37" s="10"/>
      <c r="C37" s="10"/>
      <c r="D37" s="10"/>
      <c r="E37" s="154" t="s">
        <v>105</v>
      </c>
      <c r="F37" s="10"/>
      <c r="G37" s="10"/>
      <c r="H37" s="10"/>
      <c r="I37" s="10"/>
    </row>
    <row r="38" spans="1:9" ht="12.75" customHeight="1">
      <c r="A38" s="10"/>
      <c r="B38" s="10"/>
      <c r="C38" s="10"/>
      <c r="D38" s="10"/>
      <c r="E38" s="119"/>
      <c r="F38" s="10"/>
      <c r="G38" s="10"/>
      <c r="H38" s="10"/>
      <c r="I38" s="10"/>
    </row>
    <row r="39" spans="1:9" ht="19.5" customHeight="1">
      <c r="A39" s="155" t="s">
        <v>153</v>
      </c>
      <c r="B39" s="119"/>
      <c r="C39" s="66"/>
      <c r="D39" s="10"/>
      <c r="E39" s="66"/>
      <c r="F39" s="10"/>
      <c r="G39" s="10"/>
      <c r="H39" s="10"/>
      <c r="I39" s="10"/>
    </row>
    <row r="40" spans="1:9" ht="12.75" customHeight="1">
      <c r="A40" s="155" t="s">
        <v>154</v>
      </c>
      <c r="B40" s="10"/>
      <c r="C40" s="10"/>
      <c r="D40" s="10"/>
      <c r="E40" s="10"/>
      <c r="F40" s="10"/>
      <c r="G40" s="10"/>
      <c r="H40" s="66"/>
      <c r="I40" s="10"/>
    </row>
    <row r="41" spans="1:9" ht="12.75" customHeight="1">
      <c r="A41" s="156" t="s">
        <v>106</v>
      </c>
      <c r="B41" s="10"/>
      <c r="C41" s="10"/>
      <c r="D41" s="10"/>
      <c r="E41" s="10"/>
      <c r="F41" s="10"/>
      <c r="G41" s="10"/>
      <c r="H41" s="120"/>
      <c r="I41" s="10"/>
    </row>
    <row r="42" spans="1:9" ht="12.75" customHeight="1">
      <c r="A42" s="156" t="s">
        <v>107</v>
      </c>
      <c r="B42" s="10"/>
      <c r="C42" s="10"/>
      <c r="D42" s="10"/>
      <c r="E42" s="10"/>
      <c r="F42" s="10"/>
      <c r="G42" s="10"/>
      <c r="H42" s="10"/>
      <c r="I42" s="10"/>
    </row>
    <row r="43" spans="1:9" ht="12.75" customHeight="1">
      <c r="A43" s="156" t="s">
        <v>108</v>
      </c>
      <c r="B43" s="73"/>
      <c r="C43" s="73"/>
      <c r="D43" s="73"/>
      <c r="E43" s="121"/>
      <c r="F43" s="122"/>
      <c r="G43" s="121"/>
      <c r="H43" s="73"/>
      <c r="I43" s="73"/>
    </row>
    <row r="44" spans="1:9" ht="13.5" customHeight="1">
      <c r="A44" s="156" t="s">
        <v>109</v>
      </c>
      <c r="B44" s="10"/>
      <c r="C44" s="10"/>
      <c r="D44" s="10"/>
      <c r="E44" s="119"/>
      <c r="F44" s="10"/>
      <c r="G44" s="10"/>
      <c r="H44" s="10"/>
      <c r="I44" s="10"/>
    </row>
    <row r="45" spans="1:9" ht="12.75" customHeight="1">
      <c r="A45" s="156" t="s">
        <v>110</v>
      </c>
      <c r="B45" s="119"/>
      <c r="C45" s="119"/>
      <c r="D45" s="10"/>
      <c r="E45" s="119"/>
      <c r="F45" s="119"/>
      <c r="G45" s="123"/>
      <c r="H45" s="10"/>
      <c r="I45" s="10"/>
    </row>
    <row r="46" spans="1:9" ht="12.75" customHeight="1">
      <c r="A46" s="156" t="s">
        <v>111</v>
      </c>
      <c r="B46" s="119"/>
      <c r="C46" s="119"/>
      <c r="D46" s="10"/>
      <c r="E46" s="119"/>
      <c r="F46" s="119"/>
      <c r="G46" s="120"/>
      <c r="H46" s="10"/>
      <c r="I46" s="10"/>
    </row>
    <row r="47" spans="1:9" ht="12.75" customHeight="1">
      <c r="A47" s="156"/>
      <c r="B47" s="119"/>
      <c r="C47" s="119"/>
      <c r="D47" s="10"/>
      <c r="E47" s="119"/>
      <c r="F47" s="119"/>
      <c r="G47" s="10"/>
      <c r="H47" s="10"/>
      <c r="I47" s="10"/>
    </row>
    <row r="48" spans="1:9" ht="12.75" customHeight="1">
      <c r="A48" s="157" t="s">
        <v>112</v>
      </c>
      <c r="B48" s="119"/>
      <c r="C48" s="119"/>
      <c r="D48" s="10"/>
      <c r="E48" s="119"/>
      <c r="F48" s="119"/>
      <c r="G48" s="123"/>
      <c r="H48" s="10"/>
      <c r="I48" s="10"/>
    </row>
    <row r="49" spans="1:9" ht="12.75" customHeight="1">
      <c r="A49" s="157" t="s">
        <v>113</v>
      </c>
      <c r="B49" s="119"/>
      <c r="C49" s="119"/>
      <c r="D49" s="10"/>
      <c r="E49" s="119"/>
      <c r="F49" s="119"/>
      <c r="G49" s="10"/>
      <c r="H49" s="10"/>
      <c r="I49" s="10"/>
    </row>
    <row r="50" spans="1:9" ht="12.75" customHeight="1">
      <c r="A50" s="157" t="s">
        <v>114</v>
      </c>
      <c r="B50" s="119"/>
      <c r="C50" s="119"/>
      <c r="D50" s="10"/>
      <c r="E50" s="119"/>
      <c r="F50" s="119"/>
      <c r="G50" s="123"/>
      <c r="H50" s="66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58" t="s">
        <v>115</v>
      </c>
      <c r="B52" s="240" t="s">
        <v>116</v>
      </c>
      <c r="C52" s="240"/>
      <c r="D52" s="240"/>
      <c r="E52" s="124"/>
      <c r="F52" s="38"/>
      <c r="G52" s="38"/>
      <c r="H52" s="38"/>
      <c r="I52" s="38"/>
    </row>
    <row r="53" spans="1:9" ht="14.25">
      <c r="A53" s="158"/>
      <c r="B53" s="158"/>
      <c r="C53" s="158"/>
      <c r="D53" s="158"/>
      <c r="E53" s="124"/>
      <c r="F53" s="38"/>
      <c r="G53" s="38"/>
      <c r="H53" s="38"/>
      <c r="I53" s="38"/>
    </row>
    <row r="54" spans="1:9" ht="14.25">
      <c r="A54" s="158" t="s">
        <v>117</v>
      </c>
      <c r="B54" s="159"/>
      <c r="C54" s="159"/>
      <c r="D54" s="159"/>
      <c r="E54" s="66"/>
      <c r="F54" s="38"/>
      <c r="G54" s="38"/>
      <c r="H54" s="38"/>
      <c r="I54" s="38"/>
    </row>
    <row r="55" spans="1:9" ht="14.25">
      <c r="A55" s="160"/>
      <c r="B55" s="159" t="s">
        <v>43</v>
      </c>
      <c r="C55" s="159"/>
      <c r="D55" s="159"/>
      <c r="E55" s="66"/>
      <c r="F55" s="38"/>
      <c r="G55" s="38"/>
      <c r="H55" s="38"/>
      <c r="I55" s="38"/>
    </row>
    <row r="56" spans="1:9" ht="14.25">
      <c r="A56" s="158" t="s">
        <v>118</v>
      </c>
      <c r="B56" s="159" t="s">
        <v>43</v>
      </c>
      <c r="C56" s="159"/>
      <c r="D56" s="159"/>
      <c r="E56" s="66"/>
      <c r="F56" s="38"/>
      <c r="G56" s="38"/>
      <c r="H56" s="38"/>
      <c r="I56" s="38"/>
    </row>
    <row r="57" spans="1:9" ht="14.25">
      <c r="A57" s="160"/>
      <c r="B57" s="239" t="s">
        <v>43</v>
      </c>
      <c r="C57" s="239"/>
      <c r="D57" s="239"/>
      <c r="E57" s="66"/>
      <c r="F57" s="38"/>
      <c r="G57" s="38"/>
      <c r="H57" s="38"/>
      <c r="I57" s="38"/>
    </row>
    <row r="58" spans="1:9" ht="15">
      <c r="A58" s="158" t="s">
        <v>15</v>
      </c>
      <c r="B58" s="159" t="s">
        <v>43</v>
      </c>
      <c r="C58" s="159"/>
      <c r="D58" s="159"/>
      <c r="E58" s="127"/>
      <c r="F58" s="127"/>
      <c r="G58" s="127"/>
      <c r="H58" s="127"/>
      <c r="I58" s="127"/>
    </row>
    <row r="59" spans="1:9" ht="14.25">
      <c r="A59" s="160"/>
      <c r="B59" s="105"/>
      <c r="C59" s="105"/>
      <c r="D59" s="101"/>
      <c r="E59" s="101"/>
      <c r="F59" s="101"/>
      <c r="G59" s="101"/>
      <c r="H59" s="101"/>
      <c r="I59" s="94"/>
    </row>
    <row r="60" spans="1:9" ht="30.75" customHeight="1">
      <c r="A60" s="161" t="s">
        <v>119</v>
      </c>
      <c r="B60" s="162"/>
      <c r="C60" s="162"/>
      <c r="D60" s="101"/>
      <c r="E60" s="101"/>
      <c r="F60" s="101"/>
      <c r="G60" s="101"/>
      <c r="H60" s="101"/>
      <c r="I60" s="94"/>
    </row>
    <row r="61" spans="1:9" ht="14.25">
      <c r="A61" s="94"/>
      <c r="B61" s="103"/>
      <c r="C61" s="103"/>
      <c r="D61" s="101"/>
      <c r="E61" s="101"/>
      <c r="F61" s="101"/>
      <c r="G61" s="101"/>
      <c r="H61" s="101"/>
      <c r="I61" s="94"/>
    </row>
    <row r="62" spans="1:9" ht="15" customHeight="1">
      <c r="A62" s="94"/>
      <c r="B62" s="126"/>
      <c r="C62" s="126"/>
      <c r="D62" s="126"/>
      <c r="E62" s="101"/>
      <c r="F62" s="126"/>
      <c r="G62" s="126"/>
      <c r="H62" s="126"/>
      <c r="I62" s="94"/>
    </row>
    <row r="63" spans="1:9" ht="14.25">
      <c r="A63" s="94"/>
      <c r="B63" s="126"/>
      <c r="C63" s="126"/>
      <c r="D63" s="126"/>
      <c r="E63" s="97"/>
      <c r="F63" s="126"/>
      <c r="G63" s="126"/>
      <c r="H63" s="126"/>
      <c r="I63" s="94"/>
    </row>
  </sheetData>
  <sheetProtection password="C7E2" sheet="1"/>
  <mergeCells count="5">
    <mergeCell ref="B57:D57"/>
    <mergeCell ref="A2:I2"/>
    <mergeCell ref="B25:D30"/>
    <mergeCell ref="F25:H30"/>
    <mergeCell ref="B52:D5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>
    <oddFooter>&amp;CProgram za izračun rezultata i provedbu natjecanja u disciplini “lov šarana”&amp;R&amp;D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H26"/>
  <sheetViews>
    <sheetView showRowColHeaders="0" zoomScalePageLayoutView="0" workbookViewId="0" topLeftCell="A1">
      <selection activeCell="A2" sqref="A2"/>
    </sheetView>
  </sheetViews>
  <sheetFormatPr defaultColWidth="9.140625" defaultRowHeight="15"/>
  <cols>
    <col min="1" max="2" width="15.140625" style="1" customWidth="1"/>
    <col min="3" max="3" width="28.8515625" style="1" customWidth="1"/>
    <col min="4" max="4" width="29.00390625" style="1" customWidth="1"/>
    <col min="5" max="7" width="28.8515625" style="1" customWidth="1"/>
    <col min="8" max="16384" width="8.8515625" style="1" customWidth="1"/>
  </cols>
  <sheetData>
    <row r="1" spans="1:8" ht="30.75" customHeight="1">
      <c r="A1" s="4" t="s">
        <v>11</v>
      </c>
      <c r="B1" s="5" t="s">
        <v>12</v>
      </c>
      <c r="C1" s="6" t="s">
        <v>13</v>
      </c>
      <c r="D1" s="6" t="s">
        <v>14</v>
      </c>
      <c r="E1" s="6" t="s">
        <v>14</v>
      </c>
      <c r="F1" s="6" t="s">
        <v>15</v>
      </c>
      <c r="G1" s="6" t="s">
        <v>66</v>
      </c>
      <c r="H1" s="108">
        <f>IF(ISTEXT(C2)=TRUE,COUNTA(C2:C26),"")</f>
        <v>18</v>
      </c>
    </row>
    <row r="2" spans="1:7" ht="21.75" customHeight="1">
      <c r="A2" s="7">
        <v>1</v>
      </c>
      <c r="B2" s="8">
        <v>10</v>
      </c>
      <c r="C2" s="2" t="s">
        <v>121</v>
      </c>
      <c r="D2" s="3" t="s">
        <v>146</v>
      </c>
      <c r="E2" s="3" t="s">
        <v>147</v>
      </c>
      <c r="F2" s="3" t="s">
        <v>148</v>
      </c>
      <c r="G2" s="107" t="s">
        <v>146</v>
      </c>
    </row>
    <row r="3" spans="1:7" ht="21.75" customHeight="1">
      <c r="A3" s="7">
        <v>2</v>
      </c>
      <c r="B3" s="8">
        <v>4</v>
      </c>
      <c r="C3" s="2" t="s">
        <v>120</v>
      </c>
      <c r="D3" s="3" t="s">
        <v>139</v>
      </c>
      <c r="E3" s="3" t="s">
        <v>140</v>
      </c>
      <c r="F3" s="3"/>
      <c r="G3" s="107" t="s">
        <v>140</v>
      </c>
    </row>
    <row r="4" spans="1:7" ht="21.75" customHeight="1">
      <c r="A4" s="7">
        <v>3</v>
      </c>
      <c r="B4" s="8">
        <v>2</v>
      </c>
      <c r="C4" s="2" t="s">
        <v>62</v>
      </c>
      <c r="D4" s="3" t="s">
        <v>63</v>
      </c>
      <c r="E4" s="3" t="s">
        <v>64</v>
      </c>
      <c r="F4" s="3" t="s">
        <v>65</v>
      </c>
      <c r="G4" s="3" t="s">
        <v>67</v>
      </c>
    </row>
    <row r="5" spans="1:7" ht="21.75" customHeight="1">
      <c r="A5" s="7">
        <v>4</v>
      </c>
      <c r="B5" s="8">
        <v>15</v>
      </c>
      <c r="C5" s="2" t="s">
        <v>85</v>
      </c>
      <c r="D5" s="3" t="s">
        <v>143</v>
      </c>
      <c r="E5" s="3" t="s">
        <v>86</v>
      </c>
      <c r="F5" s="3"/>
      <c r="G5" s="107" t="s">
        <v>143</v>
      </c>
    </row>
    <row r="6" spans="1:7" ht="21.75" customHeight="1">
      <c r="A6" s="7">
        <v>5</v>
      </c>
      <c r="B6" s="8">
        <v>5</v>
      </c>
      <c r="C6" s="2" t="s">
        <v>91</v>
      </c>
      <c r="D6" s="3" t="s">
        <v>92</v>
      </c>
      <c r="E6" s="3" t="s">
        <v>93</v>
      </c>
      <c r="F6" s="3" t="s">
        <v>94</v>
      </c>
      <c r="G6" s="107" t="s">
        <v>95</v>
      </c>
    </row>
    <row r="7" spans="1:7" ht="21.75" customHeight="1">
      <c r="A7" s="7">
        <v>6</v>
      </c>
      <c r="B7" s="8">
        <v>12</v>
      </c>
      <c r="C7" s="2" t="s">
        <v>68</v>
      </c>
      <c r="D7" s="3" t="s">
        <v>69</v>
      </c>
      <c r="E7" s="3" t="s">
        <v>70</v>
      </c>
      <c r="F7" s="3" t="s">
        <v>71</v>
      </c>
      <c r="G7" s="3" t="s">
        <v>71</v>
      </c>
    </row>
    <row r="8" spans="1:7" ht="21.75" customHeight="1">
      <c r="A8" s="7">
        <v>7</v>
      </c>
      <c r="B8" s="8">
        <v>3</v>
      </c>
      <c r="C8" s="2" t="s">
        <v>87</v>
      </c>
      <c r="D8" s="3" t="s">
        <v>88</v>
      </c>
      <c r="E8" s="3" t="s">
        <v>89</v>
      </c>
      <c r="F8" s="3" t="s">
        <v>90</v>
      </c>
      <c r="G8" s="107" t="s">
        <v>90</v>
      </c>
    </row>
    <row r="9" spans="1:7" ht="21.75" customHeight="1">
      <c r="A9" s="7">
        <v>8</v>
      </c>
      <c r="B9" s="8">
        <v>11</v>
      </c>
      <c r="C9" s="2" t="s">
        <v>124</v>
      </c>
      <c r="D9" s="3" t="s">
        <v>149</v>
      </c>
      <c r="E9" s="3" t="s">
        <v>150</v>
      </c>
      <c r="F9" s="3" t="s">
        <v>151</v>
      </c>
      <c r="G9" s="107" t="s">
        <v>149</v>
      </c>
    </row>
    <row r="10" spans="1:7" ht="21.75" customHeight="1">
      <c r="A10" s="7">
        <v>9</v>
      </c>
      <c r="B10" s="8">
        <v>8</v>
      </c>
      <c r="C10" s="2" t="s">
        <v>123</v>
      </c>
      <c r="D10" s="3" t="s">
        <v>141</v>
      </c>
      <c r="E10" s="3" t="s">
        <v>142</v>
      </c>
      <c r="F10" s="3"/>
      <c r="G10" s="107" t="s">
        <v>141</v>
      </c>
    </row>
    <row r="11" spans="1:7" ht="21.75" customHeight="1">
      <c r="A11" s="7">
        <v>10</v>
      </c>
      <c r="B11" s="8">
        <v>14</v>
      </c>
      <c r="C11" s="2" t="s">
        <v>72</v>
      </c>
      <c r="D11" s="3" t="s">
        <v>73</v>
      </c>
      <c r="E11" s="3" t="s">
        <v>74</v>
      </c>
      <c r="F11" s="3" t="s">
        <v>75</v>
      </c>
      <c r="G11" s="3" t="s">
        <v>75</v>
      </c>
    </row>
    <row r="12" spans="1:7" ht="21.75" customHeight="1">
      <c r="A12" s="7">
        <v>11</v>
      </c>
      <c r="B12" s="8">
        <v>13</v>
      </c>
      <c r="C12" s="2" t="s">
        <v>76</v>
      </c>
      <c r="D12" s="3" t="s">
        <v>77</v>
      </c>
      <c r="E12" s="3" t="s">
        <v>78</v>
      </c>
      <c r="F12" s="3" t="s">
        <v>79</v>
      </c>
      <c r="G12" s="107" t="s">
        <v>79</v>
      </c>
    </row>
    <row r="13" spans="1:7" ht="21.75" customHeight="1">
      <c r="A13" s="7">
        <v>12</v>
      </c>
      <c r="B13" s="8">
        <v>9</v>
      </c>
      <c r="C13" s="2" t="s">
        <v>96</v>
      </c>
      <c r="D13" s="3" t="s">
        <v>97</v>
      </c>
      <c r="E13" s="3" t="s">
        <v>98</v>
      </c>
      <c r="F13" s="3" t="s">
        <v>99</v>
      </c>
      <c r="G13" s="107" t="s">
        <v>100</v>
      </c>
    </row>
    <row r="14" spans="1:7" ht="21.75" customHeight="1">
      <c r="A14" s="7">
        <v>13</v>
      </c>
      <c r="B14" s="8">
        <v>18</v>
      </c>
      <c r="C14" s="2" t="s">
        <v>101</v>
      </c>
      <c r="D14" s="3" t="s">
        <v>102</v>
      </c>
      <c r="E14" s="3" t="s">
        <v>103</v>
      </c>
      <c r="F14" s="3" t="s">
        <v>104</v>
      </c>
      <c r="G14" s="107" t="s">
        <v>104</v>
      </c>
    </row>
    <row r="15" spans="1:7" ht="21.75" customHeight="1">
      <c r="A15" s="7">
        <v>14</v>
      </c>
      <c r="B15" s="8">
        <v>16</v>
      </c>
      <c r="C15" s="2" t="s">
        <v>135</v>
      </c>
      <c r="D15" s="3" t="s">
        <v>136</v>
      </c>
      <c r="E15" s="3" t="s">
        <v>137</v>
      </c>
      <c r="F15" s="3" t="s">
        <v>138</v>
      </c>
      <c r="G15" s="107" t="s">
        <v>136</v>
      </c>
    </row>
    <row r="16" spans="1:7" ht="21.75" customHeight="1">
      <c r="A16" s="7">
        <v>15</v>
      </c>
      <c r="B16" s="8">
        <v>17</v>
      </c>
      <c r="C16" s="2" t="s">
        <v>80</v>
      </c>
      <c r="D16" s="3" t="s">
        <v>81</v>
      </c>
      <c r="E16" s="3" t="s">
        <v>82</v>
      </c>
      <c r="F16" s="3" t="s">
        <v>83</v>
      </c>
      <c r="G16" s="107" t="s">
        <v>84</v>
      </c>
    </row>
    <row r="17" spans="1:7" ht="21.75" customHeight="1">
      <c r="A17" s="7">
        <v>16</v>
      </c>
      <c r="B17" s="8">
        <v>6</v>
      </c>
      <c r="C17" s="2" t="s">
        <v>122</v>
      </c>
      <c r="D17" s="3" t="s">
        <v>144</v>
      </c>
      <c r="E17" s="3" t="s">
        <v>145</v>
      </c>
      <c r="F17" s="3"/>
      <c r="G17" s="107" t="s">
        <v>144</v>
      </c>
    </row>
    <row r="18" spans="1:7" ht="21.75" customHeight="1">
      <c r="A18" s="7">
        <v>17</v>
      </c>
      <c r="B18" s="8">
        <v>1</v>
      </c>
      <c r="C18" s="2" t="s">
        <v>160</v>
      </c>
      <c r="D18" s="3" t="s">
        <v>162</v>
      </c>
      <c r="E18" s="3" t="s">
        <v>163</v>
      </c>
      <c r="F18" s="3"/>
      <c r="G18" s="92"/>
    </row>
    <row r="19" spans="1:7" ht="21.75" customHeight="1">
      <c r="A19" s="7">
        <v>18</v>
      </c>
      <c r="B19" s="8">
        <v>7</v>
      </c>
      <c r="C19" s="2" t="s">
        <v>161</v>
      </c>
      <c r="D19" s="3" t="s">
        <v>164</v>
      </c>
      <c r="E19" s="3" t="s">
        <v>165</v>
      </c>
      <c r="F19" s="3" t="s">
        <v>166</v>
      </c>
      <c r="G19" s="107" t="s">
        <v>167</v>
      </c>
    </row>
    <row r="20" spans="1:6" ht="21.75" customHeight="1">
      <c r="A20" s="202"/>
      <c r="B20" s="200"/>
      <c r="C20" s="201"/>
      <c r="D20" s="199"/>
      <c r="E20" s="199"/>
      <c r="F20" s="199"/>
    </row>
    <row r="21" spans="1:6" ht="21.75" customHeight="1">
      <c r="A21" s="202"/>
      <c r="B21" s="200"/>
      <c r="C21" s="201"/>
      <c r="D21" s="199"/>
      <c r="E21" s="199"/>
      <c r="F21" s="199"/>
    </row>
    <row r="22" spans="1:6" ht="21.75" customHeight="1">
      <c r="A22" s="202"/>
      <c r="B22" s="200"/>
      <c r="C22" s="201"/>
      <c r="D22" s="199"/>
      <c r="E22" s="199"/>
      <c r="F22" s="199"/>
    </row>
    <row r="23" spans="1:6" ht="21.75" customHeight="1">
      <c r="A23" s="202"/>
      <c r="B23" s="200"/>
      <c r="C23" s="201"/>
      <c r="D23" s="199"/>
      <c r="E23" s="199"/>
      <c r="F23" s="199"/>
    </row>
    <row r="24" spans="1:6" ht="21.75" customHeight="1">
      <c r="A24" s="202"/>
      <c r="B24" s="200"/>
      <c r="C24" s="201"/>
      <c r="D24" s="199"/>
      <c r="E24" s="199"/>
      <c r="F24" s="199"/>
    </row>
    <row r="25" spans="1:6" ht="21.75" customHeight="1">
      <c r="A25" s="202"/>
      <c r="B25" s="200"/>
      <c r="C25" s="201"/>
      <c r="D25" s="199"/>
      <c r="E25" s="199"/>
      <c r="F25" s="199"/>
    </row>
    <row r="26" spans="1:6" ht="21.75" customHeight="1">
      <c r="A26" s="202"/>
      <c r="B26" s="200"/>
      <c r="C26" s="201"/>
      <c r="D26" s="199"/>
      <c r="E26" s="199"/>
      <c r="F26" s="199"/>
    </row>
  </sheetData>
  <sheetProtection/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4" r:id="rId4"/>
  <headerFooter>
    <oddHeader>&amp;C&amp;"Arial,Bold"&amp;20&amp;A &amp;F</oddHeader>
    <oddFooter>&amp;CProgram za izračun rezultata i provedbu natjecanja u disciplini “lov šarana”&amp;R&amp;"Arial,Regular"&amp;16&amp;D  &amp;T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O989"/>
  <sheetViews>
    <sheetView showGridLines="0" showRowColHeaders="0" zoomScalePageLayoutView="0" workbookViewId="0" topLeftCell="A1">
      <selection activeCell="M14" sqref="M14"/>
    </sheetView>
  </sheetViews>
  <sheetFormatPr defaultColWidth="9.140625" defaultRowHeight="15" customHeight="1"/>
  <cols>
    <col min="1" max="1" width="5.28125" style="215" customWidth="1"/>
    <col min="2" max="2" width="24.28125" style="96" customWidth="1"/>
    <col min="3" max="6" width="17.7109375" style="96" customWidth="1"/>
    <col min="7" max="16384" width="9.140625" style="96" customWidth="1"/>
  </cols>
  <sheetData>
    <row r="1" spans="1:6" ht="15" customHeight="1">
      <c r="A1" s="214"/>
      <c r="B1" s="97"/>
      <c r="C1" s="97"/>
      <c r="D1" s="97"/>
      <c r="E1" s="205" t="s">
        <v>18</v>
      </c>
      <c r="F1" s="97"/>
    </row>
    <row r="2" spans="1:6" ht="15" customHeight="1">
      <c r="A2" s="244" t="str">
        <f>IF(ISTEXT('Organizacija natjecanja'!$F$2)=TRUE,'Organizacija natjecanja'!$F$2,"")</f>
        <v>KUP BRODSKO-POSAVSKE ŽUPANIJE</v>
      </c>
      <c r="B2" s="244"/>
      <c r="C2" s="244"/>
      <c r="D2" s="244"/>
      <c r="E2" s="244"/>
      <c r="F2" s="244"/>
    </row>
    <row r="3" spans="1:6" ht="15" customHeight="1">
      <c r="A3" s="245" t="str">
        <f>IF(ISTEXT('Organizacija natjecanja'!$F$5)=TRUE,'Organizacija natjecanja'!$F$5,"")</f>
        <v>Slavonski Brod, 07.- 09.05.2022</v>
      </c>
      <c r="B3" s="245"/>
      <c r="C3" s="245"/>
      <c r="D3" s="245"/>
      <c r="E3" s="245"/>
      <c r="F3" s="245"/>
    </row>
    <row r="4" spans="1:6" ht="15" customHeight="1">
      <c r="A4" s="214"/>
      <c r="B4" s="206"/>
      <c r="C4" s="206"/>
      <c r="D4" s="206"/>
      <c r="E4" s="97"/>
      <c r="F4" s="206"/>
    </row>
    <row r="5" spans="1:6" ht="15" customHeight="1">
      <c r="A5" s="246" t="s">
        <v>19</v>
      </c>
      <c r="B5" s="246"/>
      <c r="C5" s="246"/>
      <c r="D5" s="246"/>
      <c r="E5" s="246"/>
      <c r="F5" s="246"/>
    </row>
    <row r="6" spans="1:6" ht="15" customHeight="1">
      <c r="A6" s="207"/>
      <c r="B6" s="207"/>
      <c r="C6" s="207"/>
      <c r="D6" s="207"/>
      <c r="E6" s="207"/>
      <c r="F6" s="207"/>
    </row>
    <row r="7" spans="1:7" ht="15" customHeight="1">
      <c r="A7" s="247" t="str">
        <f>IF(ISTEXT('Prijava i izvlačenje brojeva'!$C$2)=TRUE,'Prijava i izvlačenje brojeva'!$C$2,"")</f>
        <v>Šaran Velika Ludina</v>
      </c>
      <c r="B7" s="247"/>
      <c r="C7" s="247"/>
      <c r="D7" s="247"/>
      <c r="E7" s="208" t="s">
        <v>20</v>
      </c>
      <c r="F7" s="208" t="s">
        <v>21</v>
      </c>
      <c r="G7" s="198"/>
    </row>
    <row r="8" spans="1:7" ht="15" customHeight="1">
      <c r="A8" s="247"/>
      <c r="B8" s="247"/>
      <c r="C8" s="247"/>
      <c r="D8" s="247"/>
      <c r="E8" s="248">
        <f>IF(ISNUMBER('Prijava i izvlačenje brojeva'!$A$2)=TRUE,'Prijava i izvlačenje brojeva'!$A$2,"")</f>
        <v>1</v>
      </c>
      <c r="F8" s="250"/>
      <c r="G8" s="198"/>
    </row>
    <row r="9" spans="1:7" ht="15" customHeight="1">
      <c r="A9" s="247" t="str">
        <f>IF(ISTEXT('Prijava i izvlačenje brojeva'!C2)=TRUE,VLOOKUP('Startne liste'!A7,'Prijava i izvlačenje brojeva'!$C$2:$F$26,2,FALSE),"")</f>
        <v>Josip Stipčević</v>
      </c>
      <c r="B9" s="247"/>
      <c r="C9" s="247"/>
      <c r="D9" s="247"/>
      <c r="E9" s="249"/>
      <c r="F9" s="251"/>
      <c r="G9" s="198"/>
    </row>
    <row r="10" spans="1:7" ht="15" customHeight="1">
      <c r="A10" s="247"/>
      <c r="B10" s="247"/>
      <c r="C10" s="247"/>
      <c r="D10" s="247"/>
      <c r="E10" s="249"/>
      <c r="F10" s="251"/>
      <c r="G10" s="198"/>
    </row>
    <row r="11" spans="1:6" ht="15" customHeight="1">
      <c r="A11" s="247" t="str">
        <f>IF(ISTEXT('Prijava i izvlačenje brojeva'!C2)=TRUE,VLOOKUP('Startne liste'!A7,'Prijava i izvlačenje brojeva'!$C$2:$F$26,3,FALSE),"")</f>
        <v>Ivan Matijević</v>
      </c>
      <c r="B11" s="247"/>
      <c r="C11" s="247"/>
      <c r="D11" s="247"/>
      <c r="E11" s="249"/>
      <c r="F11" s="251"/>
    </row>
    <row r="12" spans="1:6" ht="15" customHeight="1">
      <c r="A12" s="247"/>
      <c r="B12" s="247"/>
      <c r="C12" s="247"/>
      <c r="D12" s="247"/>
      <c r="E12" s="249"/>
      <c r="F12" s="251"/>
    </row>
    <row r="13" spans="1:6" ht="15" customHeight="1">
      <c r="A13" s="243" t="s">
        <v>22</v>
      </c>
      <c r="B13" s="243" t="s">
        <v>23</v>
      </c>
      <c r="C13" s="243" t="s">
        <v>24</v>
      </c>
      <c r="D13" s="243" t="s">
        <v>25</v>
      </c>
      <c r="E13" s="243" t="s">
        <v>26</v>
      </c>
      <c r="F13" s="243" t="s">
        <v>27</v>
      </c>
    </row>
    <row r="14" spans="1:9" ht="15" customHeight="1">
      <c r="A14" s="243"/>
      <c r="B14" s="243"/>
      <c r="C14" s="243"/>
      <c r="D14" s="243"/>
      <c r="E14" s="243"/>
      <c r="F14" s="243"/>
      <c r="I14" s="204"/>
    </row>
    <row r="15" spans="1:6" ht="15" customHeight="1">
      <c r="A15" s="241">
        <v>1</v>
      </c>
      <c r="B15" s="242"/>
      <c r="C15" s="242"/>
      <c r="D15" s="242"/>
      <c r="E15" s="242"/>
      <c r="F15" s="242"/>
    </row>
    <row r="16" spans="1:6" ht="15" customHeight="1">
      <c r="A16" s="241"/>
      <c r="B16" s="242"/>
      <c r="C16" s="242"/>
      <c r="D16" s="242"/>
      <c r="E16" s="242"/>
      <c r="F16" s="242"/>
    </row>
    <row r="17" spans="1:6" ht="15" customHeight="1">
      <c r="A17" s="241">
        <v>2</v>
      </c>
      <c r="B17" s="242"/>
      <c r="C17" s="242"/>
      <c r="D17" s="242"/>
      <c r="E17" s="242"/>
      <c r="F17" s="242"/>
    </row>
    <row r="18" spans="1:6" ht="15" customHeight="1">
      <c r="A18" s="241"/>
      <c r="B18" s="242"/>
      <c r="C18" s="242"/>
      <c r="D18" s="242"/>
      <c r="E18" s="242"/>
      <c r="F18" s="242"/>
    </row>
    <row r="19" spans="1:6" ht="15" customHeight="1">
      <c r="A19" s="241">
        <v>3</v>
      </c>
      <c r="B19" s="242"/>
      <c r="C19" s="242"/>
      <c r="D19" s="242"/>
      <c r="E19" s="242"/>
      <c r="F19" s="242"/>
    </row>
    <row r="20" spans="1:6" ht="15" customHeight="1">
      <c r="A20" s="241"/>
      <c r="B20" s="242"/>
      <c r="C20" s="242"/>
      <c r="D20" s="242"/>
      <c r="E20" s="242"/>
      <c r="F20" s="242"/>
    </row>
    <row r="21" spans="1:6" ht="15" customHeight="1">
      <c r="A21" s="241">
        <v>4</v>
      </c>
      <c r="B21" s="242"/>
      <c r="C21" s="242"/>
      <c r="D21" s="242"/>
      <c r="E21" s="242"/>
      <c r="F21" s="242"/>
    </row>
    <row r="22" spans="1:6" ht="15" customHeight="1">
      <c r="A22" s="241"/>
      <c r="B22" s="242"/>
      <c r="C22" s="242"/>
      <c r="D22" s="242"/>
      <c r="E22" s="242"/>
      <c r="F22" s="242"/>
    </row>
    <row r="23" spans="1:6" ht="15" customHeight="1">
      <c r="A23" s="241">
        <v>5</v>
      </c>
      <c r="B23" s="242"/>
      <c r="C23" s="242"/>
      <c r="D23" s="242"/>
      <c r="E23" s="242"/>
      <c r="F23" s="242"/>
    </row>
    <row r="24" spans="1:6" ht="15" customHeight="1">
      <c r="A24" s="241"/>
      <c r="B24" s="242"/>
      <c r="C24" s="242"/>
      <c r="D24" s="242"/>
      <c r="E24" s="242"/>
      <c r="F24" s="242"/>
    </row>
    <row r="25" spans="1:6" ht="15" customHeight="1">
      <c r="A25" s="241">
        <v>6</v>
      </c>
      <c r="B25" s="242"/>
      <c r="C25" s="242"/>
      <c r="D25" s="242"/>
      <c r="E25" s="242"/>
      <c r="F25" s="242"/>
    </row>
    <row r="26" spans="1:6" ht="15" customHeight="1">
      <c r="A26" s="241"/>
      <c r="B26" s="242"/>
      <c r="C26" s="242"/>
      <c r="D26" s="242"/>
      <c r="E26" s="242"/>
      <c r="F26" s="242"/>
    </row>
    <row r="27" spans="1:6" ht="15" customHeight="1">
      <c r="A27" s="241">
        <v>7</v>
      </c>
      <c r="B27" s="242"/>
      <c r="C27" s="242"/>
      <c r="D27" s="242"/>
      <c r="E27" s="242"/>
      <c r="F27" s="242"/>
    </row>
    <row r="28" spans="1:6" ht="15" customHeight="1">
      <c r="A28" s="241"/>
      <c r="B28" s="242"/>
      <c r="C28" s="242"/>
      <c r="D28" s="242"/>
      <c r="E28" s="242"/>
      <c r="F28" s="242"/>
    </row>
    <row r="29" spans="1:6" ht="15" customHeight="1">
      <c r="A29" s="241">
        <v>8</v>
      </c>
      <c r="B29" s="242"/>
      <c r="C29" s="242"/>
      <c r="D29" s="242"/>
      <c r="E29" s="242"/>
      <c r="F29" s="242"/>
    </row>
    <row r="30" spans="1:6" ht="15" customHeight="1">
      <c r="A30" s="241"/>
      <c r="B30" s="242"/>
      <c r="C30" s="242"/>
      <c r="D30" s="242"/>
      <c r="E30" s="242"/>
      <c r="F30" s="242"/>
    </row>
    <row r="31" spans="1:6" ht="15" customHeight="1">
      <c r="A31" s="241">
        <v>9</v>
      </c>
      <c r="B31" s="242"/>
      <c r="C31" s="242"/>
      <c r="D31" s="242"/>
      <c r="E31" s="242"/>
      <c r="F31" s="242"/>
    </row>
    <row r="32" spans="1:6" ht="15" customHeight="1">
      <c r="A32" s="241"/>
      <c r="B32" s="242"/>
      <c r="C32" s="242"/>
      <c r="D32" s="242"/>
      <c r="E32" s="242"/>
      <c r="F32" s="242"/>
    </row>
    <row r="33" spans="1:6" ht="15" customHeight="1">
      <c r="A33" s="241">
        <v>10</v>
      </c>
      <c r="B33" s="242"/>
      <c r="C33" s="242"/>
      <c r="D33" s="242"/>
      <c r="E33" s="242"/>
      <c r="F33" s="242"/>
    </row>
    <row r="34" spans="1:6" ht="15" customHeight="1">
      <c r="A34" s="241"/>
      <c r="B34" s="242"/>
      <c r="C34" s="242"/>
      <c r="D34" s="242"/>
      <c r="E34" s="242"/>
      <c r="F34" s="242"/>
    </row>
    <row r="35" spans="1:6" ht="15" customHeight="1">
      <c r="A35" s="241">
        <v>11</v>
      </c>
      <c r="B35" s="242"/>
      <c r="C35" s="242"/>
      <c r="D35" s="242"/>
      <c r="E35" s="242"/>
      <c r="F35" s="242"/>
    </row>
    <row r="36" spans="1:6" ht="15" customHeight="1">
      <c r="A36" s="241"/>
      <c r="B36" s="242"/>
      <c r="C36" s="242"/>
      <c r="D36" s="242"/>
      <c r="E36" s="242"/>
      <c r="F36" s="242"/>
    </row>
    <row r="37" spans="1:6" ht="15" customHeight="1">
      <c r="A37" s="241">
        <v>12</v>
      </c>
      <c r="B37" s="242"/>
      <c r="C37" s="242"/>
      <c r="D37" s="242"/>
      <c r="E37" s="242"/>
      <c r="F37" s="242"/>
    </row>
    <row r="38" spans="1:6" ht="15" customHeight="1">
      <c r="A38" s="241"/>
      <c r="B38" s="242"/>
      <c r="C38" s="242"/>
      <c r="D38" s="242"/>
      <c r="E38" s="242"/>
      <c r="F38" s="242"/>
    </row>
    <row r="39" spans="1:6" ht="15" customHeight="1">
      <c r="A39" s="241">
        <v>13</v>
      </c>
      <c r="B39" s="242"/>
      <c r="C39" s="242"/>
      <c r="D39" s="242"/>
      <c r="E39" s="242"/>
      <c r="F39" s="242"/>
    </row>
    <row r="40" spans="1:6" ht="15" customHeight="1">
      <c r="A40" s="241"/>
      <c r="B40" s="242"/>
      <c r="C40" s="242"/>
      <c r="D40" s="242"/>
      <c r="E40" s="242"/>
      <c r="F40" s="242"/>
    </row>
    <row r="41" spans="1:6" ht="15" customHeight="1">
      <c r="A41" s="241">
        <v>14</v>
      </c>
      <c r="B41" s="242"/>
      <c r="C41" s="242"/>
      <c r="D41" s="242"/>
      <c r="E41" s="242"/>
      <c r="F41" s="242"/>
    </row>
    <row r="42" spans="1:6" ht="15" customHeight="1">
      <c r="A42" s="241"/>
      <c r="B42" s="242"/>
      <c r="C42" s="242"/>
      <c r="D42" s="242"/>
      <c r="E42" s="242"/>
      <c r="F42" s="242"/>
    </row>
    <row r="43" spans="1:6" ht="15" customHeight="1">
      <c r="A43" s="241">
        <v>15</v>
      </c>
      <c r="B43" s="242"/>
      <c r="C43" s="242"/>
      <c r="D43" s="242"/>
      <c r="E43" s="242"/>
      <c r="F43" s="242"/>
    </row>
    <row r="44" spans="1:6" ht="15" customHeight="1">
      <c r="A44" s="241"/>
      <c r="B44" s="242"/>
      <c r="C44" s="242"/>
      <c r="D44" s="242"/>
      <c r="E44" s="242"/>
      <c r="F44" s="242"/>
    </row>
    <row r="45" spans="1:6" ht="15" customHeight="1">
      <c r="A45" s="241">
        <v>16</v>
      </c>
      <c r="B45" s="242"/>
      <c r="C45" s="242"/>
      <c r="D45" s="242"/>
      <c r="E45" s="242"/>
      <c r="F45" s="242"/>
    </row>
    <row r="46" spans="1:6" ht="15" customHeight="1">
      <c r="A46" s="241"/>
      <c r="B46" s="242"/>
      <c r="C46" s="242"/>
      <c r="D46" s="242"/>
      <c r="E46" s="242"/>
      <c r="F46" s="242"/>
    </row>
    <row r="47" spans="1:6" ht="15" customHeight="1">
      <c r="A47" s="241">
        <v>17</v>
      </c>
      <c r="B47" s="242"/>
      <c r="C47" s="242"/>
      <c r="D47" s="242"/>
      <c r="E47" s="242"/>
      <c r="F47" s="242"/>
    </row>
    <row r="48" spans="1:6" ht="15" customHeight="1">
      <c r="A48" s="241"/>
      <c r="B48" s="242"/>
      <c r="C48" s="242"/>
      <c r="D48" s="242"/>
      <c r="E48" s="242"/>
      <c r="F48" s="242"/>
    </row>
    <row r="49" spans="1:6" ht="15" customHeight="1">
      <c r="A49" s="241">
        <v>18</v>
      </c>
      <c r="B49" s="242"/>
      <c r="C49" s="242"/>
      <c r="D49" s="242"/>
      <c r="E49" s="242"/>
      <c r="F49" s="242"/>
    </row>
    <row r="50" spans="1:6" ht="15" customHeight="1">
      <c r="A50" s="241"/>
      <c r="B50" s="242"/>
      <c r="C50" s="242"/>
      <c r="D50" s="242"/>
      <c r="E50" s="242"/>
      <c r="F50" s="242"/>
    </row>
    <row r="51" spans="1:6" ht="15" customHeight="1">
      <c r="A51" s="241">
        <v>19</v>
      </c>
      <c r="B51" s="242"/>
      <c r="C51" s="242"/>
      <c r="D51" s="242"/>
      <c r="E51" s="242"/>
      <c r="F51" s="242"/>
    </row>
    <row r="52" spans="1:6" ht="15" customHeight="1">
      <c r="A52" s="241"/>
      <c r="B52" s="242"/>
      <c r="C52" s="242"/>
      <c r="D52" s="242"/>
      <c r="E52" s="242"/>
      <c r="F52" s="242"/>
    </row>
    <row r="53" spans="1:15" ht="15" customHeight="1">
      <c r="A53" s="241">
        <v>20</v>
      </c>
      <c r="B53" s="242"/>
      <c r="C53" s="242"/>
      <c r="D53" s="242"/>
      <c r="E53" s="242"/>
      <c r="F53" s="242"/>
      <c r="O53" s="203"/>
    </row>
    <row r="54" spans="1:6" ht="15" customHeight="1">
      <c r="A54" s="241"/>
      <c r="B54" s="242"/>
      <c r="C54" s="242"/>
      <c r="D54" s="242"/>
      <c r="E54" s="242"/>
      <c r="F54" s="242"/>
    </row>
    <row r="55" spans="1:6" ht="15" customHeight="1">
      <c r="A55" s="214"/>
      <c r="B55" s="97"/>
      <c r="C55" s="97"/>
      <c r="D55" s="97"/>
      <c r="E55" s="97"/>
      <c r="F55" s="97"/>
    </row>
    <row r="56" spans="1:6" ht="15" customHeight="1">
      <c r="A56" s="214"/>
      <c r="B56" s="97"/>
      <c r="C56" s="97"/>
      <c r="D56" s="97"/>
      <c r="E56" s="205" t="s">
        <v>18</v>
      </c>
      <c r="F56" s="97"/>
    </row>
    <row r="57" spans="1:6" ht="15" customHeight="1">
      <c r="A57" s="244" t="str">
        <f>IF(ISTEXT('Organizacija natjecanja'!$F$2)=TRUE,'Organizacija natjecanja'!$F$2,"")</f>
        <v>KUP BRODSKO-POSAVSKE ŽUPANIJE</v>
      </c>
      <c r="B57" s="244"/>
      <c r="C57" s="244"/>
      <c r="D57" s="244"/>
      <c r="E57" s="244"/>
      <c r="F57" s="244"/>
    </row>
    <row r="58" spans="1:6" ht="15" customHeight="1">
      <c r="A58" s="245" t="str">
        <f>IF(ISTEXT('Organizacija natjecanja'!$F$5)=TRUE,'Organizacija natjecanja'!$F$5,"")</f>
        <v>Slavonski Brod, 07.- 09.05.2022</v>
      </c>
      <c r="B58" s="245"/>
      <c r="C58" s="245"/>
      <c r="D58" s="245"/>
      <c r="E58" s="245"/>
      <c r="F58" s="245"/>
    </row>
    <row r="59" spans="1:6" ht="15" customHeight="1">
      <c r="A59" s="214"/>
      <c r="B59" s="206"/>
      <c r="C59" s="206"/>
      <c r="D59" s="206"/>
      <c r="E59" s="97"/>
      <c r="F59" s="206"/>
    </row>
    <row r="60" spans="1:6" ht="15" customHeight="1">
      <c r="A60" s="246" t="s">
        <v>19</v>
      </c>
      <c r="B60" s="246"/>
      <c r="C60" s="246"/>
      <c r="D60" s="246"/>
      <c r="E60" s="246"/>
      <c r="F60" s="246"/>
    </row>
    <row r="61" spans="1:6" ht="15" customHeight="1">
      <c r="A61" s="207"/>
      <c r="B61" s="207"/>
      <c r="C61" s="207"/>
      <c r="D61" s="207"/>
      <c r="E61" s="207"/>
      <c r="F61" s="207"/>
    </row>
    <row r="62" spans="1:6" ht="15" customHeight="1">
      <c r="A62" s="247" t="str">
        <f>IF(ISTEXT('Prijava i izvlačenje brojeva'!$C$3)=TRUE,'Prijava i izvlačenje brojeva'!$C$3,"")</f>
        <v>Klen Nova Gradiška</v>
      </c>
      <c r="B62" s="247"/>
      <c r="C62" s="247"/>
      <c r="D62" s="247"/>
      <c r="E62" s="208" t="s">
        <v>20</v>
      </c>
      <c r="F62" s="208" t="s">
        <v>21</v>
      </c>
    </row>
    <row r="63" spans="1:6" ht="15" customHeight="1">
      <c r="A63" s="247"/>
      <c r="B63" s="247"/>
      <c r="C63" s="247"/>
      <c r="D63" s="247"/>
      <c r="E63" s="248">
        <f>IF(ISNUMBER('Prijava i izvlačenje brojeva'!$A$3)=TRUE,'Prijava i izvlačenje brojeva'!$A$3,"")</f>
        <v>2</v>
      </c>
      <c r="F63" s="250"/>
    </row>
    <row r="64" spans="1:6" ht="15" customHeight="1">
      <c r="A64" s="247" t="str">
        <f>IF(ISTEXT('Prijava i izvlačenje brojeva'!C3)=TRUE,VLOOKUP('Startne liste'!A62,'Prijava i izvlačenje brojeva'!$C$2:$F$26,2,FALSE),"")</f>
        <v>Danijel Džebić</v>
      </c>
      <c r="B64" s="247"/>
      <c r="C64" s="247"/>
      <c r="D64" s="247"/>
      <c r="E64" s="249"/>
      <c r="F64" s="251"/>
    </row>
    <row r="65" spans="1:6" ht="15" customHeight="1">
      <c r="A65" s="247"/>
      <c r="B65" s="247"/>
      <c r="C65" s="247"/>
      <c r="D65" s="247"/>
      <c r="E65" s="249"/>
      <c r="F65" s="251"/>
    </row>
    <row r="66" spans="1:6" ht="15" customHeight="1">
      <c r="A66" s="247" t="str">
        <f>IF(ISTEXT('Prijava i izvlačenje brojeva'!C3)=TRUE,VLOOKUP('Startne liste'!A62,'Prijava i izvlačenje brojeva'!$C$2:$F$26,3,FALSE),"")</f>
        <v>Leo Paurić</v>
      </c>
      <c r="B66" s="247"/>
      <c r="C66" s="247"/>
      <c r="D66" s="247"/>
      <c r="E66" s="249"/>
      <c r="F66" s="251"/>
    </row>
    <row r="67" spans="1:6" ht="15" customHeight="1">
      <c r="A67" s="247"/>
      <c r="B67" s="247"/>
      <c r="C67" s="247"/>
      <c r="D67" s="247"/>
      <c r="E67" s="249"/>
      <c r="F67" s="251"/>
    </row>
    <row r="68" spans="1:6" ht="15" customHeight="1">
      <c r="A68" s="243" t="s">
        <v>22</v>
      </c>
      <c r="B68" s="243" t="s">
        <v>23</v>
      </c>
      <c r="C68" s="243" t="s">
        <v>24</v>
      </c>
      <c r="D68" s="243" t="s">
        <v>25</v>
      </c>
      <c r="E68" s="243" t="s">
        <v>26</v>
      </c>
      <c r="F68" s="243" t="s">
        <v>27</v>
      </c>
    </row>
    <row r="69" spans="1:6" ht="15" customHeight="1">
      <c r="A69" s="243"/>
      <c r="B69" s="243"/>
      <c r="C69" s="243"/>
      <c r="D69" s="243"/>
      <c r="E69" s="243"/>
      <c r="F69" s="243"/>
    </row>
    <row r="70" spans="1:6" ht="15" customHeight="1">
      <c r="A70" s="241">
        <v>1</v>
      </c>
      <c r="B70" s="242"/>
      <c r="C70" s="242"/>
      <c r="D70" s="242"/>
      <c r="E70" s="242"/>
      <c r="F70" s="242"/>
    </row>
    <row r="71" spans="1:6" ht="15" customHeight="1">
      <c r="A71" s="241"/>
      <c r="B71" s="242"/>
      <c r="C71" s="242"/>
      <c r="D71" s="242"/>
      <c r="E71" s="242"/>
      <c r="F71" s="242"/>
    </row>
    <row r="72" spans="1:6" ht="15" customHeight="1">
      <c r="A72" s="241">
        <v>2</v>
      </c>
      <c r="B72" s="242"/>
      <c r="C72" s="242"/>
      <c r="D72" s="242"/>
      <c r="E72" s="242"/>
      <c r="F72" s="242"/>
    </row>
    <row r="73" spans="1:6" ht="15" customHeight="1">
      <c r="A73" s="241"/>
      <c r="B73" s="242"/>
      <c r="C73" s="242"/>
      <c r="D73" s="242"/>
      <c r="E73" s="242"/>
      <c r="F73" s="242"/>
    </row>
    <row r="74" spans="1:6" ht="15" customHeight="1">
      <c r="A74" s="241">
        <v>3</v>
      </c>
      <c r="B74" s="242"/>
      <c r="C74" s="242"/>
      <c r="D74" s="242"/>
      <c r="E74" s="242"/>
      <c r="F74" s="242"/>
    </row>
    <row r="75" spans="1:6" ht="15" customHeight="1">
      <c r="A75" s="241"/>
      <c r="B75" s="242"/>
      <c r="C75" s="242"/>
      <c r="D75" s="242"/>
      <c r="E75" s="242"/>
      <c r="F75" s="242"/>
    </row>
    <row r="76" spans="1:6" ht="15" customHeight="1">
      <c r="A76" s="241">
        <v>4</v>
      </c>
      <c r="B76" s="242"/>
      <c r="C76" s="242"/>
      <c r="D76" s="242"/>
      <c r="E76" s="242"/>
      <c r="F76" s="242"/>
    </row>
    <row r="77" spans="1:6" ht="15" customHeight="1">
      <c r="A77" s="241"/>
      <c r="B77" s="242"/>
      <c r="C77" s="242"/>
      <c r="D77" s="242"/>
      <c r="E77" s="242"/>
      <c r="F77" s="242"/>
    </row>
    <row r="78" spans="1:6" ht="15" customHeight="1">
      <c r="A78" s="241">
        <v>5</v>
      </c>
      <c r="B78" s="242"/>
      <c r="C78" s="242"/>
      <c r="D78" s="242"/>
      <c r="E78" s="242"/>
      <c r="F78" s="242"/>
    </row>
    <row r="79" spans="1:6" ht="15" customHeight="1">
      <c r="A79" s="241"/>
      <c r="B79" s="242"/>
      <c r="C79" s="242"/>
      <c r="D79" s="242"/>
      <c r="E79" s="242"/>
      <c r="F79" s="242"/>
    </row>
    <row r="80" spans="1:6" ht="15" customHeight="1">
      <c r="A80" s="241">
        <v>6</v>
      </c>
      <c r="B80" s="242"/>
      <c r="C80" s="242"/>
      <c r="D80" s="242"/>
      <c r="E80" s="242"/>
      <c r="F80" s="242"/>
    </row>
    <row r="81" spans="1:6" ht="15" customHeight="1">
      <c r="A81" s="241"/>
      <c r="B81" s="242"/>
      <c r="C81" s="242"/>
      <c r="D81" s="242"/>
      <c r="E81" s="242"/>
      <c r="F81" s="242"/>
    </row>
    <row r="82" spans="1:6" ht="15" customHeight="1">
      <c r="A82" s="241">
        <v>7</v>
      </c>
      <c r="B82" s="242"/>
      <c r="C82" s="242"/>
      <c r="D82" s="242"/>
      <c r="E82" s="242"/>
      <c r="F82" s="242"/>
    </row>
    <row r="83" spans="1:6" ht="15" customHeight="1">
      <c r="A83" s="241"/>
      <c r="B83" s="242"/>
      <c r="C83" s="242"/>
      <c r="D83" s="242"/>
      <c r="E83" s="242"/>
      <c r="F83" s="242"/>
    </row>
    <row r="84" spans="1:6" ht="15" customHeight="1">
      <c r="A84" s="241">
        <v>8</v>
      </c>
      <c r="B84" s="242"/>
      <c r="C84" s="242"/>
      <c r="D84" s="242"/>
      <c r="E84" s="242"/>
      <c r="F84" s="242"/>
    </row>
    <row r="85" spans="1:6" ht="15" customHeight="1">
      <c r="A85" s="241"/>
      <c r="B85" s="242"/>
      <c r="C85" s="242"/>
      <c r="D85" s="242"/>
      <c r="E85" s="242"/>
      <c r="F85" s="242"/>
    </row>
    <row r="86" spans="1:6" ht="15" customHeight="1">
      <c r="A86" s="241">
        <v>9</v>
      </c>
      <c r="B86" s="242"/>
      <c r="C86" s="242"/>
      <c r="D86" s="242"/>
      <c r="E86" s="242"/>
      <c r="F86" s="242"/>
    </row>
    <row r="87" spans="1:6" ht="15" customHeight="1">
      <c r="A87" s="241"/>
      <c r="B87" s="242"/>
      <c r="C87" s="242"/>
      <c r="D87" s="242"/>
      <c r="E87" s="242"/>
      <c r="F87" s="242"/>
    </row>
    <row r="88" spans="1:6" ht="15" customHeight="1">
      <c r="A88" s="241">
        <v>10</v>
      </c>
      <c r="B88" s="242"/>
      <c r="C88" s="242"/>
      <c r="D88" s="242"/>
      <c r="E88" s="242"/>
      <c r="F88" s="242"/>
    </row>
    <row r="89" spans="1:6" ht="15" customHeight="1">
      <c r="A89" s="241"/>
      <c r="B89" s="242"/>
      <c r="C89" s="242"/>
      <c r="D89" s="242"/>
      <c r="E89" s="242"/>
      <c r="F89" s="242"/>
    </row>
    <row r="90" spans="1:6" ht="15" customHeight="1">
      <c r="A90" s="241">
        <v>11</v>
      </c>
      <c r="B90" s="242"/>
      <c r="C90" s="242"/>
      <c r="D90" s="242"/>
      <c r="E90" s="242"/>
      <c r="F90" s="242"/>
    </row>
    <row r="91" spans="1:6" ht="15" customHeight="1">
      <c r="A91" s="241"/>
      <c r="B91" s="242"/>
      <c r="C91" s="242"/>
      <c r="D91" s="242"/>
      <c r="E91" s="242"/>
      <c r="F91" s="242"/>
    </row>
    <row r="92" spans="1:6" ht="15" customHeight="1">
      <c r="A92" s="241">
        <v>12</v>
      </c>
      <c r="B92" s="242"/>
      <c r="C92" s="242"/>
      <c r="D92" s="242"/>
      <c r="E92" s="242"/>
      <c r="F92" s="242"/>
    </row>
    <row r="93" spans="1:6" ht="15" customHeight="1">
      <c r="A93" s="241"/>
      <c r="B93" s="242"/>
      <c r="C93" s="242"/>
      <c r="D93" s="242"/>
      <c r="E93" s="242"/>
      <c r="F93" s="242"/>
    </row>
    <row r="94" spans="1:6" ht="15" customHeight="1">
      <c r="A94" s="241">
        <v>13</v>
      </c>
      <c r="B94" s="242"/>
      <c r="C94" s="242"/>
      <c r="D94" s="242"/>
      <c r="E94" s="242"/>
      <c r="F94" s="242"/>
    </row>
    <row r="95" spans="1:6" ht="15" customHeight="1">
      <c r="A95" s="241"/>
      <c r="B95" s="242"/>
      <c r="C95" s="242"/>
      <c r="D95" s="242"/>
      <c r="E95" s="242"/>
      <c r="F95" s="242"/>
    </row>
    <row r="96" spans="1:6" ht="15" customHeight="1">
      <c r="A96" s="241">
        <v>14</v>
      </c>
      <c r="B96" s="242"/>
      <c r="C96" s="242"/>
      <c r="D96" s="242"/>
      <c r="E96" s="242"/>
      <c r="F96" s="242"/>
    </row>
    <row r="97" spans="1:6" ht="15" customHeight="1">
      <c r="A97" s="241"/>
      <c r="B97" s="242"/>
      <c r="C97" s="242"/>
      <c r="D97" s="242"/>
      <c r="E97" s="242"/>
      <c r="F97" s="242"/>
    </row>
    <row r="98" spans="1:6" ht="15" customHeight="1">
      <c r="A98" s="241">
        <v>15</v>
      </c>
      <c r="B98" s="242"/>
      <c r="C98" s="242"/>
      <c r="D98" s="242"/>
      <c r="E98" s="242"/>
      <c r="F98" s="242"/>
    </row>
    <row r="99" spans="1:6" ht="15" customHeight="1">
      <c r="A99" s="241"/>
      <c r="B99" s="242"/>
      <c r="C99" s="242"/>
      <c r="D99" s="242"/>
      <c r="E99" s="242"/>
      <c r="F99" s="242"/>
    </row>
    <row r="100" spans="1:6" ht="15" customHeight="1">
      <c r="A100" s="241">
        <v>16</v>
      </c>
      <c r="B100" s="242"/>
      <c r="C100" s="242"/>
      <c r="D100" s="242"/>
      <c r="E100" s="242"/>
      <c r="F100" s="242"/>
    </row>
    <row r="101" spans="1:6" ht="15" customHeight="1">
      <c r="A101" s="241"/>
      <c r="B101" s="242"/>
      <c r="C101" s="242"/>
      <c r="D101" s="242"/>
      <c r="E101" s="242"/>
      <c r="F101" s="242"/>
    </row>
    <row r="102" spans="1:6" ht="15" customHeight="1">
      <c r="A102" s="241">
        <v>17</v>
      </c>
      <c r="B102" s="242"/>
      <c r="C102" s="242"/>
      <c r="D102" s="242"/>
      <c r="E102" s="242"/>
      <c r="F102" s="242"/>
    </row>
    <row r="103" spans="1:6" ht="15" customHeight="1">
      <c r="A103" s="241"/>
      <c r="B103" s="242"/>
      <c r="C103" s="242"/>
      <c r="D103" s="242"/>
      <c r="E103" s="242"/>
      <c r="F103" s="242"/>
    </row>
    <row r="104" spans="1:6" ht="15" customHeight="1">
      <c r="A104" s="241">
        <v>18</v>
      </c>
      <c r="B104" s="242"/>
      <c r="C104" s="242"/>
      <c r="D104" s="242"/>
      <c r="E104" s="242"/>
      <c r="F104" s="242"/>
    </row>
    <row r="105" spans="1:6" ht="15" customHeight="1">
      <c r="A105" s="241"/>
      <c r="B105" s="242"/>
      <c r="C105" s="242"/>
      <c r="D105" s="242"/>
      <c r="E105" s="242"/>
      <c r="F105" s="242"/>
    </row>
    <row r="106" spans="1:6" ht="15" customHeight="1">
      <c r="A106" s="241">
        <v>19</v>
      </c>
      <c r="B106" s="242"/>
      <c r="C106" s="242"/>
      <c r="D106" s="242"/>
      <c r="E106" s="242"/>
      <c r="F106" s="242"/>
    </row>
    <row r="107" spans="1:6" ht="15" customHeight="1">
      <c r="A107" s="241"/>
      <c r="B107" s="242"/>
      <c r="C107" s="242"/>
      <c r="D107" s="242"/>
      <c r="E107" s="242"/>
      <c r="F107" s="242"/>
    </row>
    <row r="108" spans="1:6" ht="15" customHeight="1">
      <c r="A108" s="241">
        <v>20</v>
      </c>
      <c r="B108" s="242"/>
      <c r="C108" s="242"/>
      <c r="D108" s="242"/>
      <c r="E108" s="242"/>
      <c r="F108" s="242"/>
    </row>
    <row r="109" spans="1:6" ht="15" customHeight="1">
      <c r="A109" s="241"/>
      <c r="B109" s="242"/>
      <c r="C109" s="242"/>
      <c r="D109" s="242"/>
      <c r="E109" s="242"/>
      <c r="F109" s="242"/>
    </row>
    <row r="110" spans="1:6" ht="15" customHeight="1">
      <c r="A110" s="214"/>
      <c r="B110" s="97"/>
      <c r="C110" s="97"/>
      <c r="D110" s="97"/>
      <c r="E110" s="97"/>
      <c r="F110" s="97"/>
    </row>
    <row r="111" spans="1:6" ht="15" customHeight="1">
      <c r="A111" s="214"/>
      <c r="B111" s="97"/>
      <c r="C111" s="97"/>
      <c r="D111" s="97"/>
      <c r="E111" s="205" t="s">
        <v>18</v>
      </c>
      <c r="F111" s="97"/>
    </row>
    <row r="112" spans="1:6" ht="15" customHeight="1">
      <c r="A112" s="244" t="str">
        <f>IF(ISTEXT('Organizacija natjecanja'!$F$2)=TRUE,'Organizacija natjecanja'!$F$2,"")</f>
        <v>KUP BRODSKO-POSAVSKE ŽUPANIJE</v>
      </c>
      <c r="B112" s="244"/>
      <c r="C112" s="244"/>
      <c r="D112" s="244"/>
      <c r="E112" s="244"/>
      <c r="F112" s="244"/>
    </row>
    <row r="113" spans="1:6" ht="15" customHeight="1">
      <c r="A113" s="245" t="str">
        <f>IF(ISTEXT('Organizacija natjecanja'!$F$5)=TRUE,'Organizacija natjecanja'!$F$5,"")</f>
        <v>Slavonski Brod, 07.- 09.05.2022</v>
      </c>
      <c r="B113" s="245"/>
      <c r="C113" s="245"/>
      <c r="D113" s="245"/>
      <c r="E113" s="245"/>
      <c r="F113" s="245"/>
    </row>
    <row r="114" spans="1:6" ht="15" customHeight="1">
      <c r="A114" s="214"/>
      <c r="B114" s="206"/>
      <c r="C114" s="206"/>
      <c r="D114" s="206"/>
      <c r="E114" s="97"/>
      <c r="F114" s="206"/>
    </row>
    <row r="115" spans="1:6" ht="15" customHeight="1">
      <c r="A115" s="246" t="s">
        <v>19</v>
      </c>
      <c r="B115" s="246"/>
      <c r="C115" s="246"/>
      <c r="D115" s="246"/>
      <c r="E115" s="246"/>
      <c r="F115" s="246"/>
    </row>
    <row r="116" spans="1:6" ht="15" customHeight="1">
      <c r="A116" s="207"/>
      <c r="B116" s="207"/>
      <c r="C116" s="207"/>
      <c r="D116" s="207"/>
      <c r="E116" s="207"/>
      <c r="F116" s="207"/>
    </row>
    <row r="117" spans="1:6" ht="15" customHeight="1">
      <c r="A117" s="247" t="str">
        <f>IF(ISTEXT('Prijava i izvlačenje brojeva'!$C$4)=TRUE,'Prijava i izvlačenje brojeva'!$C$4,"")</f>
        <v>Dugo Selo Dugo Selo</v>
      </c>
      <c r="B117" s="247"/>
      <c r="C117" s="247"/>
      <c r="D117" s="247"/>
      <c r="E117" s="208" t="s">
        <v>20</v>
      </c>
      <c r="F117" s="208" t="s">
        <v>21</v>
      </c>
    </row>
    <row r="118" spans="1:6" ht="15" customHeight="1">
      <c r="A118" s="247"/>
      <c r="B118" s="247"/>
      <c r="C118" s="247"/>
      <c r="D118" s="247"/>
      <c r="E118" s="248">
        <f>IF(ISNUMBER('Prijava i izvlačenje brojeva'!$A$4)=TRUE,'Prijava i izvlačenje brojeva'!$A$4,"")</f>
        <v>3</v>
      </c>
      <c r="F118" s="250"/>
    </row>
    <row r="119" spans="1:6" ht="15" customHeight="1">
      <c r="A119" s="247" t="str">
        <f>IF(ISTEXT('Prijava i izvlačenje brojeva'!C4)=TRUE,VLOOKUP('Startne liste'!A117,'Prijava i izvlačenje brojeva'!$C$2:$F$26,2,FALSE),"")</f>
        <v>Denis Pongrac</v>
      </c>
      <c r="B119" s="247"/>
      <c r="C119" s="247"/>
      <c r="D119" s="247"/>
      <c r="E119" s="249"/>
      <c r="F119" s="251"/>
    </row>
    <row r="120" spans="1:6" ht="15" customHeight="1">
      <c r="A120" s="247"/>
      <c r="B120" s="247"/>
      <c r="C120" s="247"/>
      <c r="D120" s="247"/>
      <c r="E120" s="249"/>
      <c r="F120" s="251"/>
    </row>
    <row r="121" spans="1:6" ht="15" customHeight="1">
      <c r="A121" s="247" t="str">
        <f>IF(ISTEXT('Prijava i izvlačenje brojeva'!C4)=TRUE,VLOOKUP('Startne liste'!A117,'Prijava i izvlačenje brojeva'!$C$2:$F$26,3,FALSE),"")</f>
        <v>Tomislav Vurnek</v>
      </c>
      <c r="B121" s="247"/>
      <c r="C121" s="247"/>
      <c r="D121" s="247"/>
      <c r="E121" s="249"/>
      <c r="F121" s="251"/>
    </row>
    <row r="122" spans="1:6" ht="15" customHeight="1">
      <c r="A122" s="247"/>
      <c r="B122" s="247"/>
      <c r="C122" s="247"/>
      <c r="D122" s="247"/>
      <c r="E122" s="249"/>
      <c r="F122" s="251"/>
    </row>
    <row r="123" spans="1:6" ht="15" customHeight="1">
      <c r="A123" s="243" t="s">
        <v>22</v>
      </c>
      <c r="B123" s="243" t="s">
        <v>23</v>
      </c>
      <c r="C123" s="243" t="s">
        <v>24</v>
      </c>
      <c r="D123" s="243" t="s">
        <v>25</v>
      </c>
      <c r="E123" s="243" t="s">
        <v>26</v>
      </c>
      <c r="F123" s="243" t="s">
        <v>27</v>
      </c>
    </row>
    <row r="124" spans="1:6" ht="15" customHeight="1">
      <c r="A124" s="243"/>
      <c r="B124" s="243"/>
      <c r="C124" s="243"/>
      <c r="D124" s="243"/>
      <c r="E124" s="243"/>
      <c r="F124" s="243"/>
    </row>
    <row r="125" spans="1:6" ht="15" customHeight="1">
      <c r="A125" s="241">
        <v>1</v>
      </c>
      <c r="B125" s="242"/>
      <c r="C125" s="242"/>
      <c r="D125" s="242"/>
      <c r="E125" s="242"/>
      <c r="F125" s="242"/>
    </row>
    <row r="126" spans="1:6" ht="15" customHeight="1">
      <c r="A126" s="241"/>
      <c r="B126" s="242"/>
      <c r="C126" s="242"/>
      <c r="D126" s="242"/>
      <c r="E126" s="242"/>
      <c r="F126" s="242"/>
    </row>
    <row r="127" spans="1:6" ht="15" customHeight="1">
      <c r="A127" s="241">
        <v>2</v>
      </c>
      <c r="B127" s="242"/>
      <c r="C127" s="242"/>
      <c r="D127" s="242"/>
      <c r="E127" s="242"/>
      <c r="F127" s="242"/>
    </row>
    <row r="128" spans="1:6" ht="15" customHeight="1">
      <c r="A128" s="241"/>
      <c r="B128" s="242"/>
      <c r="C128" s="242"/>
      <c r="D128" s="242"/>
      <c r="E128" s="242"/>
      <c r="F128" s="242"/>
    </row>
    <row r="129" spans="1:6" ht="15" customHeight="1">
      <c r="A129" s="241">
        <v>3</v>
      </c>
      <c r="B129" s="242"/>
      <c r="C129" s="242"/>
      <c r="D129" s="242"/>
      <c r="E129" s="242"/>
      <c r="F129" s="242"/>
    </row>
    <row r="130" spans="1:6" ht="15" customHeight="1">
      <c r="A130" s="241"/>
      <c r="B130" s="242"/>
      <c r="C130" s="242"/>
      <c r="D130" s="242"/>
      <c r="E130" s="242"/>
      <c r="F130" s="242"/>
    </row>
    <row r="131" spans="1:6" ht="15" customHeight="1">
      <c r="A131" s="241">
        <v>4</v>
      </c>
      <c r="B131" s="242"/>
      <c r="C131" s="242"/>
      <c r="D131" s="242"/>
      <c r="E131" s="242"/>
      <c r="F131" s="242"/>
    </row>
    <row r="132" spans="1:6" ht="15" customHeight="1">
      <c r="A132" s="241"/>
      <c r="B132" s="242"/>
      <c r="C132" s="242"/>
      <c r="D132" s="242"/>
      <c r="E132" s="242"/>
      <c r="F132" s="242"/>
    </row>
    <row r="133" spans="1:6" ht="15" customHeight="1">
      <c r="A133" s="241">
        <v>5</v>
      </c>
      <c r="B133" s="242"/>
      <c r="C133" s="242"/>
      <c r="D133" s="242"/>
      <c r="E133" s="242"/>
      <c r="F133" s="242"/>
    </row>
    <row r="134" spans="1:6" ht="15" customHeight="1">
      <c r="A134" s="241"/>
      <c r="B134" s="242"/>
      <c r="C134" s="242"/>
      <c r="D134" s="242"/>
      <c r="E134" s="242"/>
      <c r="F134" s="242"/>
    </row>
    <row r="135" spans="1:6" ht="15" customHeight="1">
      <c r="A135" s="241">
        <v>6</v>
      </c>
      <c r="B135" s="242"/>
      <c r="C135" s="242"/>
      <c r="D135" s="242"/>
      <c r="E135" s="242"/>
      <c r="F135" s="242"/>
    </row>
    <row r="136" spans="1:6" ht="15" customHeight="1">
      <c r="A136" s="241"/>
      <c r="B136" s="242"/>
      <c r="C136" s="242"/>
      <c r="D136" s="242"/>
      <c r="E136" s="242"/>
      <c r="F136" s="242"/>
    </row>
    <row r="137" spans="1:6" ht="15" customHeight="1">
      <c r="A137" s="241">
        <v>7</v>
      </c>
      <c r="B137" s="242"/>
      <c r="C137" s="242"/>
      <c r="D137" s="242"/>
      <c r="E137" s="242"/>
      <c r="F137" s="242"/>
    </row>
    <row r="138" spans="1:6" ht="15" customHeight="1">
      <c r="A138" s="241"/>
      <c r="B138" s="242"/>
      <c r="C138" s="242"/>
      <c r="D138" s="242"/>
      <c r="E138" s="242"/>
      <c r="F138" s="242"/>
    </row>
    <row r="139" spans="1:6" ht="15" customHeight="1">
      <c r="A139" s="241">
        <v>8</v>
      </c>
      <c r="B139" s="242"/>
      <c r="C139" s="242"/>
      <c r="D139" s="242"/>
      <c r="E139" s="242"/>
      <c r="F139" s="242"/>
    </row>
    <row r="140" spans="1:6" ht="15" customHeight="1">
      <c r="A140" s="241"/>
      <c r="B140" s="242"/>
      <c r="C140" s="242"/>
      <c r="D140" s="242"/>
      <c r="E140" s="242"/>
      <c r="F140" s="242"/>
    </row>
    <row r="141" spans="1:6" ht="15" customHeight="1">
      <c r="A141" s="241">
        <v>9</v>
      </c>
      <c r="B141" s="242"/>
      <c r="C141" s="242"/>
      <c r="D141" s="242"/>
      <c r="E141" s="242"/>
      <c r="F141" s="242"/>
    </row>
    <row r="142" spans="1:6" ht="15" customHeight="1">
      <c r="A142" s="241"/>
      <c r="B142" s="242"/>
      <c r="C142" s="242"/>
      <c r="D142" s="242"/>
      <c r="E142" s="242"/>
      <c r="F142" s="242"/>
    </row>
    <row r="143" spans="1:6" ht="15" customHeight="1">
      <c r="A143" s="241">
        <v>10</v>
      </c>
      <c r="B143" s="242"/>
      <c r="C143" s="242"/>
      <c r="D143" s="242"/>
      <c r="E143" s="242"/>
      <c r="F143" s="242"/>
    </row>
    <row r="144" spans="1:6" ht="15" customHeight="1">
      <c r="A144" s="241"/>
      <c r="B144" s="242"/>
      <c r="C144" s="242"/>
      <c r="D144" s="242"/>
      <c r="E144" s="242"/>
      <c r="F144" s="242"/>
    </row>
    <row r="145" spans="1:6" ht="15" customHeight="1">
      <c r="A145" s="241">
        <v>11</v>
      </c>
      <c r="B145" s="242"/>
      <c r="C145" s="242"/>
      <c r="D145" s="242"/>
      <c r="E145" s="242"/>
      <c r="F145" s="242"/>
    </row>
    <row r="146" spans="1:6" ht="15" customHeight="1">
      <c r="A146" s="241"/>
      <c r="B146" s="242"/>
      <c r="C146" s="242"/>
      <c r="D146" s="242"/>
      <c r="E146" s="242"/>
      <c r="F146" s="242"/>
    </row>
    <row r="147" spans="1:6" ht="15" customHeight="1">
      <c r="A147" s="241">
        <v>12</v>
      </c>
      <c r="B147" s="242"/>
      <c r="C147" s="242"/>
      <c r="D147" s="242"/>
      <c r="E147" s="242"/>
      <c r="F147" s="242"/>
    </row>
    <row r="148" spans="1:6" ht="15" customHeight="1">
      <c r="A148" s="241"/>
      <c r="B148" s="242"/>
      <c r="C148" s="242"/>
      <c r="D148" s="242"/>
      <c r="E148" s="242"/>
      <c r="F148" s="242"/>
    </row>
    <row r="149" spans="1:6" ht="15" customHeight="1">
      <c r="A149" s="241">
        <v>13</v>
      </c>
      <c r="B149" s="242"/>
      <c r="C149" s="242"/>
      <c r="D149" s="242"/>
      <c r="E149" s="242"/>
      <c r="F149" s="242"/>
    </row>
    <row r="150" spans="1:6" ht="15" customHeight="1">
      <c r="A150" s="241"/>
      <c r="B150" s="242"/>
      <c r="C150" s="242"/>
      <c r="D150" s="242"/>
      <c r="E150" s="242"/>
      <c r="F150" s="242"/>
    </row>
    <row r="151" spans="1:6" ht="15" customHeight="1">
      <c r="A151" s="241">
        <v>14</v>
      </c>
      <c r="B151" s="242"/>
      <c r="C151" s="242"/>
      <c r="D151" s="242"/>
      <c r="E151" s="242"/>
      <c r="F151" s="242"/>
    </row>
    <row r="152" spans="1:6" ht="15" customHeight="1">
      <c r="A152" s="241"/>
      <c r="B152" s="242"/>
      <c r="C152" s="242"/>
      <c r="D152" s="242"/>
      <c r="E152" s="242"/>
      <c r="F152" s="242"/>
    </row>
    <row r="153" spans="1:6" ht="15" customHeight="1">
      <c r="A153" s="241">
        <v>15</v>
      </c>
      <c r="B153" s="242"/>
      <c r="C153" s="242"/>
      <c r="D153" s="242"/>
      <c r="E153" s="242"/>
      <c r="F153" s="242"/>
    </row>
    <row r="154" spans="1:6" ht="15" customHeight="1">
      <c r="A154" s="241"/>
      <c r="B154" s="242"/>
      <c r="C154" s="242"/>
      <c r="D154" s="242"/>
      <c r="E154" s="242"/>
      <c r="F154" s="242"/>
    </row>
    <row r="155" spans="1:6" ht="15" customHeight="1">
      <c r="A155" s="241">
        <v>16</v>
      </c>
      <c r="B155" s="242"/>
      <c r="C155" s="242"/>
      <c r="D155" s="242"/>
      <c r="E155" s="242"/>
      <c r="F155" s="242"/>
    </row>
    <row r="156" spans="1:6" ht="15" customHeight="1">
      <c r="A156" s="241"/>
      <c r="B156" s="242"/>
      <c r="C156" s="242"/>
      <c r="D156" s="242"/>
      <c r="E156" s="242"/>
      <c r="F156" s="242"/>
    </row>
    <row r="157" spans="1:6" ht="15" customHeight="1">
      <c r="A157" s="241">
        <v>17</v>
      </c>
      <c r="B157" s="242"/>
      <c r="C157" s="242"/>
      <c r="D157" s="242"/>
      <c r="E157" s="242"/>
      <c r="F157" s="242"/>
    </row>
    <row r="158" spans="1:6" ht="15" customHeight="1">
      <c r="A158" s="241"/>
      <c r="B158" s="242"/>
      <c r="C158" s="242"/>
      <c r="D158" s="242"/>
      <c r="E158" s="242"/>
      <c r="F158" s="242"/>
    </row>
    <row r="159" spans="1:6" ht="15" customHeight="1">
      <c r="A159" s="241">
        <v>18</v>
      </c>
      <c r="B159" s="242"/>
      <c r="C159" s="242"/>
      <c r="D159" s="242"/>
      <c r="E159" s="242"/>
      <c r="F159" s="242"/>
    </row>
    <row r="160" spans="1:6" ht="15" customHeight="1">
      <c r="A160" s="241"/>
      <c r="B160" s="242"/>
      <c r="C160" s="242"/>
      <c r="D160" s="242"/>
      <c r="E160" s="242"/>
      <c r="F160" s="242"/>
    </row>
    <row r="161" spans="1:6" ht="15" customHeight="1">
      <c r="A161" s="241">
        <v>19</v>
      </c>
      <c r="B161" s="242"/>
      <c r="C161" s="242"/>
      <c r="D161" s="242"/>
      <c r="E161" s="242"/>
      <c r="F161" s="242"/>
    </row>
    <row r="162" spans="1:6" ht="15" customHeight="1">
      <c r="A162" s="241"/>
      <c r="B162" s="242"/>
      <c r="C162" s="242"/>
      <c r="D162" s="242"/>
      <c r="E162" s="242"/>
      <c r="F162" s="242"/>
    </row>
    <row r="163" spans="1:6" ht="15" customHeight="1">
      <c r="A163" s="241">
        <v>20</v>
      </c>
      <c r="B163" s="242"/>
      <c r="C163" s="242"/>
      <c r="D163" s="242"/>
      <c r="E163" s="242"/>
      <c r="F163" s="242"/>
    </row>
    <row r="164" spans="1:6" ht="15" customHeight="1">
      <c r="A164" s="241"/>
      <c r="B164" s="242"/>
      <c r="C164" s="242"/>
      <c r="D164" s="242"/>
      <c r="E164" s="242"/>
      <c r="F164" s="242"/>
    </row>
    <row r="165" spans="1:6" ht="15" customHeight="1">
      <c r="A165" s="214"/>
      <c r="B165" s="97"/>
      <c r="C165" s="97"/>
      <c r="D165" s="97"/>
      <c r="E165" s="97"/>
      <c r="F165" s="97"/>
    </row>
    <row r="166" spans="1:6" ht="15" customHeight="1">
      <c r="A166" s="214"/>
      <c r="B166" s="97"/>
      <c r="C166" s="97"/>
      <c r="D166" s="97"/>
      <c r="E166" s="205" t="s">
        <v>18</v>
      </c>
      <c r="F166" s="97"/>
    </row>
    <row r="167" spans="1:6" ht="15" customHeight="1">
      <c r="A167" s="244" t="str">
        <f>IF(ISTEXT('Organizacija natjecanja'!$F$2)=TRUE,'Organizacija natjecanja'!$F$2,"")</f>
        <v>KUP BRODSKO-POSAVSKE ŽUPANIJE</v>
      </c>
      <c r="B167" s="244"/>
      <c r="C167" s="244"/>
      <c r="D167" s="244"/>
      <c r="E167" s="244"/>
      <c r="F167" s="244"/>
    </row>
    <row r="168" spans="1:6" ht="15" customHeight="1">
      <c r="A168" s="245" t="str">
        <f>IF(ISTEXT('Organizacija natjecanja'!$F$5)=TRUE,'Organizacija natjecanja'!$F$5,"")</f>
        <v>Slavonski Brod, 07.- 09.05.2022</v>
      </c>
      <c r="B168" s="245"/>
      <c r="C168" s="245"/>
      <c r="D168" s="245"/>
      <c r="E168" s="245"/>
      <c r="F168" s="245"/>
    </row>
    <row r="169" spans="1:6" ht="15" customHeight="1">
      <c r="A169" s="214"/>
      <c r="B169" s="206"/>
      <c r="C169" s="206"/>
      <c r="D169" s="206"/>
      <c r="E169" s="97"/>
      <c r="F169" s="206"/>
    </row>
    <row r="170" spans="1:6" ht="15" customHeight="1">
      <c r="A170" s="246" t="s">
        <v>19</v>
      </c>
      <c r="B170" s="246"/>
      <c r="C170" s="246"/>
      <c r="D170" s="246"/>
      <c r="E170" s="246"/>
      <c r="F170" s="246"/>
    </row>
    <row r="171" spans="1:6" ht="15" customHeight="1">
      <c r="A171" s="207"/>
      <c r="B171" s="207"/>
      <c r="C171" s="207"/>
      <c r="D171" s="207"/>
      <c r="E171" s="207"/>
      <c r="F171" s="207"/>
    </row>
    <row r="172" spans="1:6" ht="15" customHeight="1">
      <c r="A172" s="247" t="str">
        <f>IF(ISTEXT('Prijava i izvlačenje brojeva'!$C$5)=TRUE,'Prijava i izvlačenje brojeva'!$C$5,"")</f>
        <v>Križevci Križevci</v>
      </c>
      <c r="B172" s="247"/>
      <c r="C172" s="247"/>
      <c r="D172" s="247"/>
      <c r="E172" s="208" t="s">
        <v>20</v>
      </c>
      <c r="F172" s="208" t="s">
        <v>21</v>
      </c>
    </row>
    <row r="173" spans="1:6" ht="15" customHeight="1">
      <c r="A173" s="247"/>
      <c r="B173" s="247"/>
      <c r="C173" s="247"/>
      <c r="D173" s="247"/>
      <c r="E173" s="248">
        <f>IF(ISNUMBER('Prijava i izvlačenje brojeva'!$A$5)=TRUE,'Prijava i izvlačenje brojeva'!$A$5,"")</f>
        <v>4</v>
      </c>
      <c r="F173" s="250"/>
    </row>
    <row r="174" spans="1:6" ht="15" customHeight="1">
      <c r="A174" s="247" t="str">
        <f>IF(ISTEXT('Prijava i izvlačenje brojeva'!C5)=TRUE,VLOOKUP('Startne liste'!A172,'Prijava i izvlačenje brojeva'!$C$2:$F$26,2,FALSE),"")</f>
        <v>Petar Sinković</v>
      </c>
      <c r="B174" s="247"/>
      <c r="C174" s="247"/>
      <c r="D174" s="247"/>
      <c r="E174" s="249"/>
      <c r="F174" s="251"/>
    </row>
    <row r="175" spans="1:6" ht="15" customHeight="1">
      <c r="A175" s="247"/>
      <c r="B175" s="247"/>
      <c r="C175" s="247"/>
      <c r="D175" s="247"/>
      <c r="E175" s="249"/>
      <c r="F175" s="251"/>
    </row>
    <row r="176" spans="1:6" ht="15" customHeight="1">
      <c r="A176" s="247" t="str">
        <f>IF(ISTEXT('Prijava i izvlačenje brojeva'!C5)=TRUE,VLOOKUP('Startne liste'!A172,'Prijava i izvlačenje brojeva'!$C$2:$F$26,3,FALSE),"")</f>
        <v>Ivan Magdić</v>
      </c>
      <c r="B176" s="247"/>
      <c r="C176" s="247"/>
      <c r="D176" s="247"/>
      <c r="E176" s="249"/>
      <c r="F176" s="251"/>
    </row>
    <row r="177" spans="1:6" ht="15" customHeight="1">
      <c r="A177" s="247"/>
      <c r="B177" s="247"/>
      <c r="C177" s="247"/>
      <c r="D177" s="247"/>
      <c r="E177" s="249"/>
      <c r="F177" s="251"/>
    </row>
    <row r="178" spans="1:6" ht="15" customHeight="1">
      <c r="A178" s="243" t="s">
        <v>22</v>
      </c>
      <c r="B178" s="243" t="s">
        <v>23</v>
      </c>
      <c r="C178" s="243" t="s">
        <v>24</v>
      </c>
      <c r="D178" s="243" t="s">
        <v>25</v>
      </c>
      <c r="E178" s="243" t="s">
        <v>26</v>
      </c>
      <c r="F178" s="243" t="s">
        <v>27</v>
      </c>
    </row>
    <row r="179" spans="1:6" ht="15" customHeight="1">
      <c r="A179" s="243"/>
      <c r="B179" s="243"/>
      <c r="C179" s="243"/>
      <c r="D179" s="243"/>
      <c r="E179" s="243"/>
      <c r="F179" s="243"/>
    </row>
    <row r="180" spans="1:6" ht="15" customHeight="1">
      <c r="A180" s="241">
        <v>1</v>
      </c>
      <c r="B180" s="242"/>
      <c r="C180" s="242"/>
      <c r="D180" s="242"/>
      <c r="E180" s="242"/>
      <c r="F180" s="242"/>
    </row>
    <row r="181" spans="1:6" ht="15" customHeight="1">
      <c r="A181" s="241"/>
      <c r="B181" s="242"/>
      <c r="C181" s="242"/>
      <c r="D181" s="242"/>
      <c r="E181" s="242"/>
      <c r="F181" s="242"/>
    </row>
    <row r="182" spans="1:6" ht="15" customHeight="1">
      <c r="A182" s="241">
        <v>2</v>
      </c>
      <c r="B182" s="242"/>
      <c r="C182" s="242"/>
      <c r="D182" s="242"/>
      <c r="E182" s="242"/>
      <c r="F182" s="242"/>
    </row>
    <row r="183" spans="1:6" ht="15" customHeight="1">
      <c r="A183" s="241"/>
      <c r="B183" s="242"/>
      <c r="C183" s="242"/>
      <c r="D183" s="242"/>
      <c r="E183" s="242"/>
      <c r="F183" s="242"/>
    </row>
    <row r="184" spans="1:6" ht="15" customHeight="1">
      <c r="A184" s="241">
        <v>3</v>
      </c>
      <c r="B184" s="242"/>
      <c r="C184" s="242"/>
      <c r="D184" s="242"/>
      <c r="E184" s="242"/>
      <c r="F184" s="242"/>
    </row>
    <row r="185" spans="1:6" ht="15" customHeight="1">
      <c r="A185" s="241"/>
      <c r="B185" s="242"/>
      <c r="C185" s="242"/>
      <c r="D185" s="242"/>
      <c r="E185" s="242"/>
      <c r="F185" s="242"/>
    </row>
    <row r="186" spans="1:6" ht="15" customHeight="1">
      <c r="A186" s="241">
        <v>4</v>
      </c>
      <c r="B186" s="242"/>
      <c r="C186" s="242"/>
      <c r="D186" s="242"/>
      <c r="E186" s="242"/>
      <c r="F186" s="242"/>
    </row>
    <row r="187" spans="1:6" ht="15" customHeight="1">
      <c r="A187" s="241"/>
      <c r="B187" s="242"/>
      <c r="C187" s="242"/>
      <c r="D187" s="242"/>
      <c r="E187" s="242"/>
      <c r="F187" s="242"/>
    </row>
    <row r="188" spans="1:6" ht="15" customHeight="1">
      <c r="A188" s="241">
        <v>5</v>
      </c>
      <c r="B188" s="242"/>
      <c r="C188" s="242"/>
      <c r="D188" s="242"/>
      <c r="E188" s="242"/>
      <c r="F188" s="242"/>
    </row>
    <row r="189" spans="1:6" ht="15" customHeight="1">
      <c r="A189" s="241"/>
      <c r="B189" s="242"/>
      <c r="C189" s="242"/>
      <c r="D189" s="242"/>
      <c r="E189" s="242"/>
      <c r="F189" s="242"/>
    </row>
    <row r="190" spans="1:6" ht="15" customHeight="1">
      <c r="A190" s="241">
        <v>6</v>
      </c>
      <c r="B190" s="242"/>
      <c r="C190" s="242"/>
      <c r="D190" s="242"/>
      <c r="E190" s="242"/>
      <c r="F190" s="242"/>
    </row>
    <row r="191" spans="1:6" ht="15" customHeight="1">
      <c r="A191" s="241"/>
      <c r="B191" s="242"/>
      <c r="C191" s="242"/>
      <c r="D191" s="242"/>
      <c r="E191" s="242"/>
      <c r="F191" s="242"/>
    </row>
    <row r="192" spans="1:6" ht="15" customHeight="1">
      <c r="A192" s="241">
        <v>7</v>
      </c>
      <c r="B192" s="242"/>
      <c r="C192" s="242"/>
      <c r="D192" s="242"/>
      <c r="E192" s="242"/>
      <c r="F192" s="242"/>
    </row>
    <row r="193" spans="1:6" ht="15" customHeight="1">
      <c r="A193" s="241"/>
      <c r="B193" s="242"/>
      <c r="C193" s="242"/>
      <c r="D193" s="242"/>
      <c r="E193" s="242"/>
      <c r="F193" s="242"/>
    </row>
    <row r="194" spans="1:6" ht="15" customHeight="1">
      <c r="A194" s="241">
        <v>8</v>
      </c>
      <c r="B194" s="242"/>
      <c r="C194" s="242"/>
      <c r="D194" s="242"/>
      <c r="E194" s="242"/>
      <c r="F194" s="242"/>
    </row>
    <row r="195" spans="1:6" ht="15" customHeight="1">
      <c r="A195" s="241"/>
      <c r="B195" s="242"/>
      <c r="C195" s="242"/>
      <c r="D195" s="242"/>
      <c r="E195" s="242"/>
      <c r="F195" s="242"/>
    </row>
    <row r="196" spans="1:6" ht="15" customHeight="1">
      <c r="A196" s="241">
        <v>9</v>
      </c>
      <c r="B196" s="242"/>
      <c r="C196" s="242"/>
      <c r="D196" s="242"/>
      <c r="E196" s="242"/>
      <c r="F196" s="242"/>
    </row>
    <row r="197" spans="1:6" ht="15" customHeight="1">
      <c r="A197" s="241"/>
      <c r="B197" s="242"/>
      <c r="C197" s="242"/>
      <c r="D197" s="242"/>
      <c r="E197" s="242"/>
      <c r="F197" s="242"/>
    </row>
    <row r="198" spans="1:6" ht="15" customHeight="1">
      <c r="A198" s="241">
        <v>10</v>
      </c>
      <c r="B198" s="242"/>
      <c r="C198" s="242"/>
      <c r="D198" s="242"/>
      <c r="E198" s="242"/>
      <c r="F198" s="242"/>
    </row>
    <row r="199" spans="1:6" ht="15" customHeight="1">
      <c r="A199" s="241"/>
      <c r="B199" s="242"/>
      <c r="C199" s="242"/>
      <c r="D199" s="242"/>
      <c r="E199" s="242"/>
      <c r="F199" s="242"/>
    </row>
    <row r="200" spans="1:6" ht="15" customHeight="1">
      <c r="A200" s="241">
        <v>11</v>
      </c>
      <c r="B200" s="242"/>
      <c r="C200" s="242"/>
      <c r="D200" s="242"/>
      <c r="E200" s="242"/>
      <c r="F200" s="242"/>
    </row>
    <row r="201" spans="1:6" ht="15" customHeight="1">
      <c r="A201" s="241"/>
      <c r="B201" s="242"/>
      <c r="C201" s="242"/>
      <c r="D201" s="242"/>
      <c r="E201" s="242"/>
      <c r="F201" s="242"/>
    </row>
    <row r="202" spans="1:6" ht="15" customHeight="1">
      <c r="A202" s="241">
        <v>12</v>
      </c>
      <c r="B202" s="242"/>
      <c r="C202" s="242"/>
      <c r="D202" s="242"/>
      <c r="E202" s="242"/>
      <c r="F202" s="242"/>
    </row>
    <row r="203" spans="1:6" ht="15" customHeight="1">
      <c r="A203" s="241"/>
      <c r="B203" s="242"/>
      <c r="C203" s="242"/>
      <c r="D203" s="242"/>
      <c r="E203" s="242"/>
      <c r="F203" s="242"/>
    </row>
    <row r="204" spans="1:6" ht="15" customHeight="1">
      <c r="A204" s="241">
        <v>13</v>
      </c>
      <c r="B204" s="242"/>
      <c r="C204" s="242"/>
      <c r="D204" s="242"/>
      <c r="E204" s="242"/>
      <c r="F204" s="242"/>
    </row>
    <row r="205" spans="1:6" ht="15" customHeight="1">
      <c r="A205" s="241"/>
      <c r="B205" s="242"/>
      <c r="C205" s="242"/>
      <c r="D205" s="242"/>
      <c r="E205" s="242"/>
      <c r="F205" s="242"/>
    </row>
    <row r="206" spans="1:6" ht="15" customHeight="1">
      <c r="A206" s="241">
        <v>14</v>
      </c>
      <c r="B206" s="242"/>
      <c r="C206" s="242"/>
      <c r="D206" s="242"/>
      <c r="E206" s="242"/>
      <c r="F206" s="242"/>
    </row>
    <row r="207" spans="1:6" ht="15" customHeight="1">
      <c r="A207" s="241"/>
      <c r="B207" s="242"/>
      <c r="C207" s="242"/>
      <c r="D207" s="242"/>
      <c r="E207" s="242"/>
      <c r="F207" s="242"/>
    </row>
    <row r="208" spans="1:6" ht="15" customHeight="1">
      <c r="A208" s="241">
        <v>15</v>
      </c>
      <c r="B208" s="242"/>
      <c r="C208" s="242"/>
      <c r="D208" s="242"/>
      <c r="E208" s="242"/>
      <c r="F208" s="242"/>
    </row>
    <row r="209" spans="1:6" ht="15" customHeight="1">
      <c r="A209" s="241"/>
      <c r="B209" s="242"/>
      <c r="C209" s="242"/>
      <c r="D209" s="242"/>
      <c r="E209" s="242"/>
      <c r="F209" s="242"/>
    </row>
    <row r="210" spans="1:6" ht="15" customHeight="1">
      <c r="A210" s="241">
        <v>16</v>
      </c>
      <c r="B210" s="242"/>
      <c r="C210" s="242"/>
      <c r="D210" s="242"/>
      <c r="E210" s="242"/>
      <c r="F210" s="242"/>
    </row>
    <row r="211" spans="1:6" ht="15" customHeight="1">
      <c r="A211" s="241"/>
      <c r="B211" s="242"/>
      <c r="C211" s="242"/>
      <c r="D211" s="242"/>
      <c r="E211" s="242"/>
      <c r="F211" s="242"/>
    </row>
    <row r="212" spans="1:6" ht="15" customHeight="1">
      <c r="A212" s="241">
        <v>17</v>
      </c>
      <c r="B212" s="242"/>
      <c r="C212" s="242"/>
      <c r="D212" s="242"/>
      <c r="E212" s="242"/>
      <c r="F212" s="242"/>
    </row>
    <row r="213" spans="1:6" ht="15" customHeight="1">
      <c r="A213" s="241"/>
      <c r="B213" s="242"/>
      <c r="C213" s="242"/>
      <c r="D213" s="242"/>
      <c r="E213" s="242"/>
      <c r="F213" s="242"/>
    </row>
    <row r="214" spans="1:6" ht="15" customHeight="1">
      <c r="A214" s="241">
        <v>18</v>
      </c>
      <c r="B214" s="242"/>
      <c r="C214" s="242"/>
      <c r="D214" s="242"/>
      <c r="E214" s="242"/>
      <c r="F214" s="242"/>
    </row>
    <row r="215" spans="1:6" ht="15" customHeight="1">
      <c r="A215" s="241"/>
      <c r="B215" s="242"/>
      <c r="C215" s="242"/>
      <c r="D215" s="242"/>
      <c r="E215" s="242"/>
      <c r="F215" s="242"/>
    </row>
    <row r="216" spans="1:6" ht="15" customHeight="1">
      <c r="A216" s="241">
        <v>19</v>
      </c>
      <c r="B216" s="242"/>
      <c r="C216" s="242"/>
      <c r="D216" s="242"/>
      <c r="E216" s="242"/>
      <c r="F216" s="242"/>
    </row>
    <row r="217" spans="1:6" ht="15" customHeight="1">
      <c r="A217" s="241"/>
      <c r="B217" s="242"/>
      <c r="C217" s="242"/>
      <c r="D217" s="242"/>
      <c r="E217" s="242"/>
      <c r="F217" s="242"/>
    </row>
    <row r="218" spans="1:6" ht="15" customHeight="1">
      <c r="A218" s="241">
        <v>20</v>
      </c>
      <c r="B218" s="242"/>
      <c r="C218" s="242"/>
      <c r="D218" s="242"/>
      <c r="E218" s="242"/>
      <c r="F218" s="242"/>
    </row>
    <row r="219" spans="1:6" ht="15" customHeight="1">
      <c r="A219" s="241"/>
      <c r="B219" s="242"/>
      <c r="C219" s="242"/>
      <c r="D219" s="242"/>
      <c r="E219" s="242"/>
      <c r="F219" s="242"/>
    </row>
    <row r="220" spans="1:6" ht="15" customHeight="1">
      <c r="A220" s="214"/>
      <c r="B220" s="97"/>
      <c r="C220" s="97"/>
      <c r="D220" s="97"/>
      <c r="E220" s="97"/>
      <c r="F220" s="97"/>
    </row>
    <row r="221" spans="1:6" ht="15" customHeight="1">
      <c r="A221" s="214"/>
      <c r="B221" s="97"/>
      <c r="C221" s="97"/>
      <c r="D221" s="97"/>
      <c r="E221" s="205" t="s">
        <v>18</v>
      </c>
      <c r="F221" s="97"/>
    </row>
    <row r="222" spans="1:6" ht="15" customHeight="1">
      <c r="A222" s="244" t="str">
        <f>IF(ISTEXT('Organizacija natjecanja'!$F$2)=TRUE,'Organizacija natjecanja'!$F$2,"")</f>
        <v>KUP BRODSKO-POSAVSKE ŽUPANIJE</v>
      </c>
      <c r="B222" s="244"/>
      <c r="C222" s="244"/>
      <c r="D222" s="244"/>
      <c r="E222" s="244"/>
      <c r="F222" s="244"/>
    </row>
    <row r="223" spans="1:6" ht="15" customHeight="1">
      <c r="A223" s="245" t="str">
        <f>IF(ISTEXT('Organizacija natjecanja'!$F$5)=TRUE,'Organizacija natjecanja'!$F$5,"")</f>
        <v>Slavonski Brod, 07.- 09.05.2022</v>
      </c>
      <c r="B223" s="245"/>
      <c r="C223" s="245"/>
      <c r="D223" s="245"/>
      <c r="E223" s="245"/>
      <c r="F223" s="245"/>
    </row>
    <row r="224" spans="1:6" ht="15" customHeight="1">
      <c r="A224" s="214"/>
      <c r="B224" s="206"/>
      <c r="C224" s="206"/>
      <c r="D224" s="206"/>
      <c r="E224" s="97"/>
      <c r="F224" s="206"/>
    </row>
    <row r="225" spans="1:6" ht="15" customHeight="1">
      <c r="A225" s="246" t="s">
        <v>19</v>
      </c>
      <c r="B225" s="246"/>
      <c r="C225" s="246"/>
      <c r="D225" s="246"/>
      <c r="E225" s="246"/>
      <c r="F225" s="246"/>
    </row>
    <row r="226" spans="1:6" ht="15" customHeight="1">
      <c r="A226" s="207"/>
      <c r="B226" s="207"/>
      <c r="C226" s="207"/>
      <c r="D226" s="207"/>
      <c r="E226" s="207"/>
      <c r="F226" s="207"/>
    </row>
    <row r="227" spans="1:6" ht="15" customHeight="1">
      <c r="A227" s="247" t="str">
        <f>IF(ISTEXT('Prijava i izvlačenje brojeva'!$C$6)=TRUE,'Prijava i izvlačenje brojeva'!$C$6,"")</f>
        <v>Šaran Eminovci</v>
      </c>
      <c r="B227" s="247"/>
      <c r="C227" s="247"/>
      <c r="D227" s="247"/>
      <c r="E227" s="208" t="s">
        <v>20</v>
      </c>
      <c r="F227" s="208" t="s">
        <v>21</v>
      </c>
    </row>
    <row r="228" spans="1:6" ht="15" customHeight="1">
      <c r="A228" s="247"/>
      <c r="B228" s="247"/>
      <c r="C228" s="247"/>
      <c r="D228" s="247"/>
      <c r="E228" s="248">
        <f>IF(ISNUMBER('Prijava i izvlačenje brojeva'!$A$6)=TRUE,'Prijava i izvlačenje brojeva'!$A$6,"")</f>
        <v>5</v>
      </c>
      <c r="F228" s="250"/>
    </row>
    <row r="229" spans="1:6" ht="15" customHeight="1">
      <c r="A229" s="247" t="str">
        <f>IF(ISTEXT('Prijava i izvlačenje brojeva'!C6)=TRUE,VLOOKUP('Startne liste'!A227,'Prijava i izvlačenje brojeva'!$C$2:$F$26,2,FALSE),"")</f>
        <v>Hrvoje Poljanac</v>
      </c>
      <c r="B229" s="247"/>
      <c r="C229" s="247"/>
      <c r="D229" s="247"/>
      <c r="E229" s="249"/>
      <c r="F229" s="251"/>
    </row>
    <row r="230" spans="1:6" ht="15" customHeight="1">
      <c r="A230" s="247"/>
      <c r="B230" s="247"/>
      <c r="C230" s="247"/>
      <c r="D230" s="247"/>
      <c r="E230" s="249"/>
      <c r="F230" s="251"/>
    </row>
    <row r="231" spans="1:6" ht="15" customHeight="1">
      <c r="A231" s="247" t="str">
        <f>IF(ISTEXT('Prijava i izvlačenje brojeva'!C6)=TRUE,VLOOKUP('Startne liste'!A227,'Prijava i izvlačenje brojeva'!$C$2:$F$26,3,FALSE),"")</f>
        <v>Josip Vernot</v>
      </c>
      <c r="B231" s="247"/>
      <c r="C231" s="247"/>
      <c r="D231" s="247"/>
      <c r="E231" s="249"/>
      <c r="F231" s="251"/>
    </row>
    <row r="232" spans="1:6" ht="15" customHeight="1">
      <c r="A232" s="247"/>
      <c r="B232" s="247"/>
      <c r="C232" s="247"/>
      <c r="D232" s="247"/>
      <c r="E232" s="249"/>
      <c r="F232" s="251"/>
    </row>
    <row r="233" spans="1:6" ht="15" customHeight="1">
      <c r="A233" s="243" t="s">
        <v>22</v>
      </c>
      <c r="B233" s="243" t="s">
        <v>23</v>
      </c>
      <c r="C233" s="243" t="s">
        <v>24</v>
      </c>
      <c r="D233" s="243" t="s">
        <v>25</v>
      </c>
      <c r="E233" s="243" t="s">
        <v>26</v>
      </c>
      <c r="F233" s="243" t="s">
        <v>27</v>
      </c>
    </row>
    <row r="234" spans="1:6" ht="15" customHeight="1">
      <c r="A234" s="243"/>
      <c r="B234" s="243"/>
      <c r="C234" s="243"/>
      <c r="D234" s="243"/>
      <c r="E234" s="243"/>
      <c r="F234" s="243"/>
    </row>
    <row r="235" spans="1:6" ht="15" customHeight="1">
      <c r="A235" s="241">
        <v>1</v>
      </c>
      <c r="B235" s="242"/>
      <c r="C235" s="242"/>
      <c r="D235" s="242"/>
      <c r="E235" s="242"/>
      <c r="F235" s="242"/>
    </row>
    <row r="236" spans="1:6" ht="15" customHeight="1">
      <c r="A236" s="241"/>
      <c r="B236" s="242"/>
      <c r="C236" s="242"/>
      <c r="D236" s="242"/>
      <c r="E236" s="242"/>
      <c r="F236" s="242"/>
    </row>
    <row r="237" spans="1:6" ht="15" customHeight="1">
      <c r="A237" s="241">
        <v>2</v>
      </c>
      <c r="B237" s="242"/>
      <c r="C237" s="242"/>
      <c r="D237" s="242"/>
      <c r="E237" s="242"/>
      <c r="F237" s="242"/>
    </row>
    <row r="238" spans="1:6" ht="15" customHeight="1">
      <c r="A238" s="241"/>
      <c r="B238" s="242"/>
      <c r="C238" s="242"/>
      <c r="D238" s="242"/>
      <c r="E238" s="242"/>
      <c r="F238" s="242"/>
    </row>
    <row r="239" spans="1:6" ht="15" customHeight="1">
      <c r="A239" s="241">
        <v>3</v>
      </c>
      <c r="B239" s="242"/>
      <c r="C239" s="242"/>
      <c r="D239" s="242"/>
      <c r="E239" s="242"/>
      <c r="F239" s="242"/>
    </row>
    <row r="240" spans="1:6" ht="15" customHeight="1">
      <c r="A240" s="241"/>
      <c r="B240" s="242"/>
      <c r="C240" s="242"/>
      <c r="D240" s="242"/>
      <c r="E240" s="242"/>
      <c r="F240" s="242"/>
    </row>
    <row r="241" spans="1:6" ht="15" customHeight="1">
      <c r="A241" s="241">
        <v>4</v>
      </c>
      <c r="B241" s="242"/>
      <c r="C241" s="242"/>
      <c r="D241" s="242"/>
      <c r="E241" s="242"/>
      <c r="F241" s="242"/>
    </row>
    <row r="242" spans="1:6" ht="15" customHeight="1">
      <c r="A242" s="241"/>
      <c r="B242" s="242"/>
      <c r="C242" s="242"/>
      <c r="D242" s="242"/>
      <c r="E242" s="242"/>
      <c r="F242" s="242"/>
    </row>
    <row r="243" spans="1:6" ht="15" customHeight="1">
      <c r="A243" s="241">
        <v>5</v>
      </c>
      <c r="B243" s="242"/>
      <c r="C243" s="242"/>
      <c r="D243" s="242"/>
      <c r="E243" s="242"/>
      <c r="F243" s="242"/>
    </row>
    <row r="244" spans="1:6" ht="15" customHeight="1">
      <c r="A244" s="241"/>
      <c r="B244" s="242"/>
      <c r="C244" s="242"/>
      <c r="D244" s="242"/>
      <c r="E244" s="242"/>
      <c r="F244" s="242"/>
    </row>
    <row r="245" spans="1:6" ht="15" customHeight="1">
      <c r="A245" s="241">
        <v>6</v>
      </c>
      <c r="B245" s="242"/>
      <c r="C245" s="242"/>
      <c r="D245" s="242"/>
      <c r="E245" s="242"/>
      <c r="F245" s="242"/>
    </row>
    <row r="246" spans="1:6" ht="15" customHeight="1">
      <c r="A246" s="241"/>
      <c r="B246" s="242"/>
      <c r="C246" s="242"/>
      <c r="D246" s="242"/>
      <c r="E246" s="242"/>
      <c r="F246" s="242"/>
    </row>
    <row r="247" spans="1:6" ht="15" customHeight="1">
      <c r="A247" s="241">
        <v>7</v>
      </c>
      <c r="B247" s="242"/>
      <c r="C247" s="242"/>
      <c r="D247" s="242"/>
      <c r="E247" s="242"/>
      <c r="F247" s="242"/>
    </row>
    <row r="248" spans="1:6" ht="15" customHeight="1">
      <c r="A248" s="241"/>
      <c r="B248" s="242"/>
      <c r="C248" s="242"/>
      <c r="D248" s="242"/>
      <c r="E248" s="242"/>
      <c r="F248" s="242"/>
    </row>
    <row r="249" spans="1:6" ht="15" customHeight="1">
      <c r="A249" s="241">
        <v>8</v>
      </c>
      <c r="B249" s="242"/>
      <c r="C249" s="242"/>
      <c r="D249" s="242"/>
      <c r="E249" s="242"/>
      <c r="F249" s="242"/>
    </row>
    <row r="250" spans="1:6" ht="15" customHeight="1">
      <c r="A250" s="241"/>
      <c r="B250" s="242"/>
      <c r="C250" s="242"/>
      <c r="D250" s="242"/>
      <c r="E250" s="242"/>
      <c r="F250" s="242"/>
    </row>
    <row r="251" spans="1:6" ht="15" customHeight="1">
      <c r="A251" s="241">
        <v>9</v>
      </c>
      <c r="B251" s="242"/>
      <c r="C251" s="242"/>
      <c r="D251" s="242"/>
      <c r="E251" s="242"/>
      <c r="F251" s="242"/>
    </row>
    <row r="252" spans="1:6" ht="15" customHeight="1">
      <c r="A252" s="241"/>
      <c r="B252" s="242"/>
      <c r="C252" s="242"/>
      <c r="D252" s="242"/>
      <c r="E252" s="242"/>
      <c r="F252" s="242"/>
    </row>
    <row r="253" spans="1:6" ht="15" customHeight="1">
      <c r="A253" s="241">
        <v>10</v>
      </c>
      <c r="B253" s="242"/>
      <c r="C253" s="242"/>
      <c r="D253" s="242"/>
      <c r="E253" s="242"/>
      <c r="F253" s="242"/>
    </row>
    <row r="254" spans="1:6" ht="15" customHeight="1">
      <c r="A254" s="241"/>
      <c r="B254" s="242"/>
      <c r="C254" s="242"/>
      <c r="D254" s="242"/>
      <c r="E254" s="242"/>
      <c r="F254" s="242"/>
    </row>
    <row r="255" spans="1:6" ht="15" customHeight="1">
      <c r="A255" s="241">
        <v>11</v>
      </c>
      <c r="B255" s="242"/>
      <c r="C255" s="242"/>
      <c r="D255" s="242"/>
      <c r="E255" s="242"/>
      <c r="F255" s="242"/>
    </row>
    <row r="256" spans="1:6" ht="15" customHeight="1">
      <c r="A256" s="241"/>
      <c r="B256" s="242"/>
      <c r="C256" s="242"/>
      <c r="D256" s="242"/>
      <c r="E256" s="242"/>
      <c r="F256" s="242"/>
    </row>
    <row r="257" spans="1:6" ht="15" customHeight="1">
      <c r="A257" s="241">
        <v>12</v>
      </c>
      <c r="B257" s="242"/>
      <c r="C257" s="242"/>
      <c r="D257" s="242"/>
      <c r="E257" s="242"/>
      <c r="F257" s="242"/>
    </row>
    <row r="258" spans="1:6" ht="15" customHeight="1">
      <c r="A258" s="241"/>
      <c r="B258" s="242"/>
      <c r="C258" s="242"/>
      <c r="D258" s="242"/>
      <c r="E258" s="242"/>
      <c r="F258" s="242"/>
    </row>
    <row r="259" spans="1:6" ht="15" customHeight="1">
      <c r="A259" s="241">
        <v>13</v>
      </c>
      <c r="B259" s="242"/>
      <c r="C259" s="242"/>
      <c r="D259" s="242"/>
      <c r="E259" s="242"/>
      <c r="F259" s="242"/>
    </row>
    <row r="260" spans="1:6" ht="15" customHeight="1">
      <c r="A260" s="241"/>
      <c r="B260" s="242"/>
      <c r="C260" s="242"/>
      <c r="D260" s="242"/>
      <c r="E260" s="242"/>
      <c r="F260" s="242"/>
    </row>
    <row r="261" spans="1:6" ht="15" customHeight="1">
      <c r="A261" s="241">
        <v>14</v>
      </c>
      <c r="B261" s="242"/>
      <c r="C261" s="242"/>
      <c r="D261" s="242"/>
      <c r="E261" s="242"/>
      <c r="F261" s="242"/>
    </row>
    <row r="262" spans="1:6" ht="15" customHeight="1">
      <c r="A262" s="241"/>
      <c r="B262" s="242"/>
      <c r="C262" s="242"/>
      <c r="D262" s="242"/>
      <c r="E262" s="242"/>
      <c r="F262" s="242"/>
    </row>
    <row r="263" spans="1:6" ht="15" customHeight="1">
      <c r="A263" s="241">
        <v>15</v>
      </c>
      <c r="B263" s="242"/>
      <c r="C263" s="242"/>
      <c r="D263" s="242"/>
      <c r="E263" s="242"/>
      <c r="F263" s="242"/>
    </row>
    <row r="264" spans="1:6" ht="15" customHeight="1">
      <c r="A264" s="241"/>
      <c r="B264" s="242"/>
      <c r="C264" s="242"/>
      <c r="D264" s="242"/>
      <c r="E264" s="242"/>
      <c r="F264" s="242"/>
    </row>
    <row r="265" spans="1:6" ht="15" customHeight="1">
      <c r="A265" s="241">
        <v>16</v>
      </c>
      <c r="B265" s="242"/>
      <c r="C265" s="242"/>
      <c r="D265" s="242"/>
      <c r="E265" s="242"/>
      <c r="F265" s="242"/>
    </row>
    <row r="266" spans="1:6" ht="15" customHeight="1">
      <c r="A266" s="241"/>
      <c r="B266" s="242"/>
      <c r="C266" s="242"/>
      <c r="D266" s="242"/>
      <c r="E266" s="242"/>
      <c r="F266" s="242"/>
    </row>
    <row r="267" spans="1:6" ht="15" customHeight="1">
      <c r="A267" s="241">
        <v>17</v>
      </c>
      <c r="B267" s="242"/>
      <c r="C267" s="242"/>
      <c r="D267" s="242"/>
      <c r="E267" s="242"/>
      <c r="F267" s="242"/>
    </row>
    <row r="268" spans="1:6" ht="15" customHeight="1">
      <c r="A268" s="241"/>
      <c r="B268" s="242"/>
      <c r="C268" s="242"/>
      <c r="D268" s="242"/>
      <c r="E268" s="242"/>
      <c r="F268" s="242"/>
    </row>
    <row r="269" spans="1:6" ht="15" customHeight="1">
      <c r="A269" s="241">
        <v>18</v>
      </c>
      <c r="B269" s="242"/>
      <c r="C269" s="242"/>
      <c r="D269" s="242"/>
      <c r="E269" s="242"/>
      <c r="F269" s="242"/>
    </row>
    <row r="270" spans="1:6" ht="15" customHeight="1">
      <c r="A270" s="241"/>
      <c r="B270" s="242"/>
      <c r="C270" s="242"/>
      <c r="D270" s="242"/>
      <c r="E270" s="242"/>
      <c r="F270" s="242"/>
    </row>
    <row r="271" spans="1:6" ht="15" customHeight="1">
      <c r="A271" s="241">
        <v>19</v>
      </c>
      <c r="B271" s="242"/>
      <c r="C271" s="242"/>
      <c r="D271" s="242"/>
      <c r="E271" s="242"/>
      <c r="F271" s="242"/>
    </row>
    <row r="272" spans="1:6" ht="15" customHeight="1">
      <c r="A272" s="241"/>
      <c r="B272" s="242"/>
      <c r="C272" s="242"/>
      <c r="D272" s="242"/>
      <c r="E272" s="242"/>
      <c r="F272" s="242"/>
    </row>
    <row r="273" spans="1:6" ht="15" customHeight="1">
      <c r="A273" s="241">
        <v>20</v>
      </c>
      <c r="B273" s="242"/>
      <c r="C273" s="242"/>
      <c r="D273" s="242"/>
      <c r="E273" s="242"/>
      <c r="F273" s="242"/>
    </row>
    <row r="274" spans="1:6" ht="15" customHeight="1">
      <c r="A274" s="241"/>
      <c r="B274" s="242"/>
      <c r="C274" s="242"/>
      <c r="D274" s="242"/>
      <c r="E274" s="242"/>
      <c r="F274" s="242"/>
    </row>
    <row r="275" spans="1:6" ht="15" customHeight="1">
      <c r="A275" s="214"/>
      <c r="B275" s="97"/>
      <c r="C275" s="97"/>
      <c r="D275" s="97"/>
      <c r="E275" s="97"/>
      <c r="F275" s="97"/>
    </row>
    <row r="276" spans="1:6" ht="15" customHeight="1">
      <c r="A276" s="214"/>
      <c r="B276" s="97"/>
      <c r="C276" s="97"/>
      <c r="D276" s="97"/>
      <c r="E276" s="205" t="s">
        <v>18</v>
      </c>
      <c r="F276" s="97"/>
    </row>
    <row r="277" spans="1:6" ht="15" customHeight="1">
      <c r="A277" s="244" t="str">
        <f>IF(ISTEXT('Organizacija natjecanja'!$F$2)=TRUE,'Organizacija natjecanja'!$F$2,"")</f>
        <v>KUP BRODSKO-POSAVSKE ŽUPANIJE</v>
      </c>
      <c r="B277" s="244"/>
      <c r="C277" s="244"/>
      <c r="D277" s="244"/>
      <c r="E277" s="244"/>
      <c r="F277" s="244"/>
    </row>
    <row r="278" spans="1:6" ht="15" customHeight="1">
      <c r="A278" s="245" t="str">
        <f>IF(ISTEXT('Organizacija natjecanja'!$F$5)=TRUE,'Organizacija natjecanja'!$F$5,"")</f>
        <v>Slavonski Brod, 07.- 09.05.2022</v>
      </c>
      <c r="B278" s="245"/>
      <c r="C278" s="245"/>
      <c r="D278" s="245"/>
      <c r="E278" s="245"/>
      <c r="F278" s="245"/>
    </row>
    <row r="279" spans="1:6" ht="15" customHeight="1">
      <c r="A279" s="214"/>
      <c r="B279" s="206"/>
      <c r="C279" s="206"/>
      <c r="D279" s="206"/>
      <c r="E279" s="97"/>
      <c r="F279" s="206"/>
    </row>
    <row r="280" spans="1:6" ht="15" customHeight="1">
      <c r="A280" s="246" t="s">
        <v>19</v>
      </c>
      <c r="B280" s="246"/>
      <c r="C280" s="246"/>
      <c r="D280" s="246"/>
      <c r="E280" s="246"/>
      <c r="F280" s="246"/>
    </row>
    <row r="281" spans="1:6" ht="15" customHeight="1">
      <c r="A281" s="207"/>
      <c r="B281" s="207"/>
      <c r="C281" s="207"/>
      <c r="D281" s="207"/>
      <c r="E281" s="207"/>
      <c r="F281" s="207"/>
    </row>
    <row r="282" spans="1:6" ht="15" customHeight="1">
      <c r="A282" s="247" t="str">
        <f>IF(ISTEXT('Prijava i izvlačenje brojeva'!$C$7)=TRUE,'Prijava i izvlačenje brojeva'!$C$7,"")</f>
        <v>Bandar Bizovac</v>
      </c>
      <c r="B282" s="247"/>
      <c r="C282" s="247"/>
      <c r="D282" s="247"/>
      <c r="E282" s="208" t="s">
        <v>20</v>
      </c>
      <c r="F282" s="208" t="s">
        <v>21</v>
      </c>
    </row>
    <row r="283" spans="1:6" ht="15" customHeight="1">
      <c r="A283" s="247"/>
      <c r="B283" s="247"/>
      <c r="C283" s="247"/>
      <c r="D283" s="247"/>
      <c r="E283" s="248">
        <f>IF(ISNUMBER('Prijava i izvlačenje brojeva'!$A$7)=TRUE,'Prijava i izvlačenje brojeva'!$A$7,"")</f>
        <v>6</v>
      </c>
      <c r="F283" s="250"/>
    </row>
    <row r="284" spans="1:6" ht="15" customHeight="1">
      <c r="A284" s="247" t="str">
        <f>IF(ISTEXT('Prijava i izvlačenje brojeva'!C7)=TRUE,VLOOKUP('Startne liste'!A282,'Prijava i izvlačenje brojeva'!$C$2:$F$26,2,FALSE),"")</f>
        <v>Dino Mandić</v>
      </c>
      <c r="B284" s="247"/>
      <c r="C284" s="247"/>
      <c r="D284" s="247"/>
      <c r="E284" s="249"/>
      <c r="F284" s="251"/>
    </row>
    <row r="285" spans="1:6" ht="15" customHeight="1">
      <c r="A285" s="247"/>
      <c r="B285" s="247"/>
      <c r="C285" s="247"/>
      <c r="D285" s="247"/>
      <c r="E285" s="249"/>
      <c r="F285" s="251"/>
    </row>
    <row r="286" spans="1:6" ht="15" customHeight="1">
      <c r="A286" s="247" t="str">
        <f>IF(ISTEXT('Prijava i izvlačenje brojeva'!C7)=TRUE,VLOOKUP('Startne liste'!A282,'Prijava i izvlačenje brojeva'!$C$2:$F$26,3,FALSE),"")</f>
        <v>Alen Lešnjaković</v>
      </c>
      <c r="B286" s="247"/>
      <c r="C286" s="247"/>
      <c r="D286" s="247"/>
      <c r="E286" s="249"/>
      <c r="F286" s="251"/>
    </row>
    <row r="287" spans="1:6" ht="15" customHeight="1">
      <c r="A287" s="247"/>
      <c r="B287" s="247"/>
      <c r="C287" s="247"/>
      <c r="D287" s="247"/>
      <c r="E287" s="249"/>
      <c r="F287" s="251"/>
    </row>
    <row r="288" spans="1:6" ht="15" customHeight="1">
      <c r="A288" s="243" t="s">
        <v>22</v>
      </c>
      <c r="B288" s="243" t="s">
        <v>23</v>
      </c>
      <c r="C288" s="243" t="s">
        <v>24</v>
      </c>
      <c r="D288" s="243" t="s">
        <v>25</v>
      </c>
      <c r="E288" s="243" t="s">
        <v>26</v>
      </c>
      <c r="F288" s="243" t="s">
        <v>27</v>
      </c>
    </row>
    <row r="289" spans="1:6" ht="15" customHeight="1">
      <c r="A289" s="243"/>
      <c r="B289" s="243"/>
      <c r="C289" s="243"/>
      <c r="D289" s="243"/>
      <c r="E289" s="243"/>
      <c r="F289" s="243"/>
    </row>
    <row r="290" spans="1:6" ht="15" customHeight="1">
      <c r="A290" s="241">
        <v>1</v>
      </c>
      <c r="B290" s="242"/>
      <c r="C290" s="242"/>
      <c r="D290" s="242"/>
      <c r="E290" s="242"/>
      <c r="F290" s="242"/>
    </row>
    <row r="291" spans="1:6" ht="15" customHeight="1">
      <c r="A291" s="241"/>
      <c r="B291" s="242"/>
      <c r="C291" s="242"/>
      <c r="D291" s="242"/>
      <c r="E291" s="242"/>
      <c r="F291" s="242"/>
    </row>
    <row r="292" spans="1:6" ht="15" customHeight="1">
      <c r="A292" s="241">
        <v>2</v>
      </c>
      <c r="B292" s="242"/>
      <c r="C292" s="242"/>
      <c r="D292" s="242"/>
      <c r="E292" s="242"/>
      <c r="F292" s="242"/>
    </row>
    <row r="293" spans="1:6" ht="15" customHeight="1">
      <c r="A293" s="241"/>
      <c r="B293" s="242"/>
      <c r="C293" s="242"/>
      <c r="D293" s="242"/>
      <c r="E293" s="242"/>
      <c r="F293" s="242"/>
    </row>
    <row r="294" spans="1:6" ht="15" customHeight="1">
      <c r="A294" s="241">
        <v>3</v>
      </c>
      <c r="B294" s="242"/>
      <c r="C294" s="242"/>
      <c r="D294" s="242"/>
      <c r="E294" s="242"/>
      <c r="F294" s="242"/>
    </row>
    <row r="295" spans="1:6" ht="15" customHeight="1">
      <c r="A295" s="241"/>
      <c r="B295" s="242"/>
      <c r="C295" s="242"/>
      <c r="D295" s="242"/>
      <c r="E295" s="242"/>
      <c r="F295" s="242"/>
    </row>
    <row r="296" spans="1:6" ht="15" customHeight="1">
      <c r="A296" s="241">
        <v>4</v>
      </c>
      <c r="B296" s="242"/>
      <c r="C296" s="242"/>
      <c r="D296" s="242"/>
      <c r="E296" s="242"/>
      <c r="F296" s="242"/>
    </row>
    <row r="297" spans="1:6" ht="15" customHeight="1">
      <c r="A297" s="241"/>
      <c r="B297" s="242"/>
      <c r="C297" s="242"/>
      <c r="D297" s="242"/>
      <c r="E297" s="242"/>
      <c r="F297" s="242"/>
    </row>
    <row r="298" spans="1:6" ht="15" customHeight="1">
      <c r="A298" s="241">
        <v>5</v>
      </c>
      <c r="B298" s="242"/>
      <c r="C298" s="242"/>
      <c r="D298" s="242"/>
      <c r="E298" s="242"/>
      <c r="F298" s="242"/>
    </row>
    <row r="299" spans="1:6" ht="15" customHeight="1">
      <c r="A299" s="241"/>
      <c r="B299" s="242"/>
      <c r="C299" s="242"/>
      <c r="D299" s="242"/>
      <c r="E299" s="242"/>
      <c r="F299" s="242"/>
    </row>
    <row r="300" spans="1:6" ht="15" customHeight="1">
      <c r="A300" s="241">
        <v>6</v>
      </c>
      <c r="B300" s="242"/>
      <c r="C300" s="242"/>
      <c r="D300" s="242"/>
      <c r="E300" s="242"/>
      <c r="F300" s="242"/>
    </row>
    <row r="301" spans="1:6" ht="15" customHeight="1">
      <c r="A301" s="241"/>
      <c r="B301" s="242"/>
      <c r="C301" s="242"/>
      <c r="D301" s="242"/>
      <c r="E301" s="242"/>
      <c r="F301" s="242"/>
    </row>
    <row r="302" spans="1:6" ht="15" customHeight="1">
      <c r="A302" s="241">
        <v>7</v>
      </c>
      <c r="B302" s="242"/>
      <c r="C302" s="242"/>
      <c r="D302" s="242"/>
      <c r="E302" s="242"/>
      <c r="F302" s="242"/>
    </row>
    <row r="303" spans="1:6" ht="15" customHeight="1">
      <c r="A303" s="241"/>
      <c r="B303" s="242"/>
      <c r="C303" s="242"/>
      <c r="D303" s="242"/>
      <c r="E303" s="242"/>
      <c r="F303" s="242"/>
    </row>
    <row r="304" spans="1:6" ht="15" customHeight="1">
      <c r="A304" s="241">
        <v>8</v>
      </c>
      <c r="B304" s="242"/>
      <c r="C304" s="242"/>
      <c r="D304" s="242"/>
      <c r="E304" s="242"/>
      <c r="F304" s="242"/>
    </row>
    <row r="305" spans="1:6" ht="15" customHeight="1">
      <c r="A305" s="241"/>
      <c r="B305" s="242"/>
      <c r="C305" s="242"/>
      <c r="D305" s="242"/>
      <c r="E305" s="242"/>
      <c r="F305" s="242"/>
    </row>
    <row r="306" spans="1:6" ht="15" customHeight="1">
      <c r="A306" s="241">
        <v>9</v>
      </c>
      <c r="B306" s="242"/>
      <c r="C306" s="242"/>
      <c r="D306" s="242"/>
      <c r="E306" s="242"/>
      <c r="F306" s="242"/>
    </row>
    <row r="307" spans="1:6" ht="15" customHeight="1">
      <c r="A307" s="241"/>
      <c r="B307" s="242"/>
      <c r="C307" s="242"/>
      <c r="D307" s="242"/>
      <c r="E307" s="242"/>
      <c r="F307" s="242"/>
    </row>
    <row r="308" spans="1:6" ht="15" customHeight="1">
      <c r="A308" s="241">
        <v>10</v>
      </c>
      <c r="B308" s="242"/>
      <c r="C308" s="242"/>
      <c r="D308" s="242"/>
      <c r="E308" s="242"/>
      <c r="F308" s="242"/>
    </row>
    <row r="309" spans="1:6" ht="15" customHeight="1">
      <c r="A309" s="241"/>
      <c r="B309" s="242"/>
      <c r="C309" s="242"/>
      <c r="D309" s="242"/>
      <c r="E309" s="242"/>
      <c r="F309" s="242"/>
    </row>
    <row r="310" spans="1:6" ht="15" customHeight="1">
      <c r="A310" s="241">
        <v>11</v>
      </c>
      <c r="B310" s="242"/>
      <c r="C310" s="242"/>
      <c r="D310" s="242"/>
      <c r="E310" s="242"/>
      <c r="F310" s="242"/>
    </row>
    <row r="311" spans="1:6" ht="15" customHeight="1">
      <c r="A311" s="241"/>
      <c r="B311" s="242"/>
      <c r="C311" s="242"/>
      <c r="D311" s="242"/>
      <c r="E311" s="242"/>
      <c r="F311" s="242"/>
    </row>
    <row r="312" spans="1:6" ht="15" customHeight="1">
      <c r="A312" s="241">
        <v>12</v>
      </c>
      <c r="B312" s="242"/>
      <c r="C312" s="242"/>
      <c r="D312" s="242"/>
      <c r="E312" s="242"/>
      <c r="F312" s="242"/>
    </row>
    <row r="313" spans="1:6" ht="15" customHeight="1">
      <c r="A313" s="241"/>
      <c r="B313" s="242"/>
      <c r="C313" s="242"/>
      <c r="D313" s="242"/>
      <c r="E313" s="242"/>
      <c r="F313" s="242"/>
    </row>
    <row r="314" spans="1:6" ht="15" customHeight="1">
      <c r="A314" s="241">
        <v>13</v>
      </c>
      <c r="B314" s="242"/>
      <c r="C314" s="242"/>
      <c r="D314" s="242"/>
      <c r="E314" s="242"/>
      <c r="F314" s="242"/>
    </row>
    <row r="315" spans="1:6" ht="15" customHeight="1">
      <c r="A315" s="241"/>
      <c r="B315" s="242"/>
      <c r="C315" s="242"/>
      <c r="D315" s="242"/>
      <c r="E315" s="242"/>
      <c r="F315" s="242"/>
    </row>
    <row r="316" spans="1:6" ht="15" customHeight="1">
      <c r="A316" s="241">
        <v>14</v>
      </c>
      <c r="B316" s="242"/>
      <c r="C316" s="242"/>
      <c r="D316" s="242"/>
      <c r="E316" s="242"/>
      <c r="F316" s="242"/>
    </row>
    <row r="317" spans="1:6" ht="15" customHeight="1">
      <c r="A317" s="241"/>
      <c r="B317" s="242"/>
      <c r="C317" s="242"/>
      <c r="D317" s="242"/>
      <c r="E317" s="242"/>
      <c r="F317" s="242"/>
    </row>
    <row r="318" spans="1:6" ht="15" customHeight="1">
      <c r="A318" s="241">
        <v>15</v>
      </c>
      <c r="B318" s="242"/>
      <c r="C318" s="242"/>
      <c r="D318" s="242"/>
      <c r="E318" s="242"/>
      <c r="F318" s="242"/>
    </row>
    <row r="319" spans="1:6" ht="15" customHeight="1">
      <c r="A319" s="241"/>
      <c r="B319" s="242"/>
      <c r="C319" s="242"/>
      <c r="D319" s="242"/>
      <c r="E319" s="242"/>
      <c r="F319" s="242"/>
    </row>
    <row r="320" spans="1:6" ht="15" customHeight="1">
      <c r="A320" s="241">
        <v>16</v>
      </c>
      <c r="B320" s="242"/>
      <c r="C320" s="242"/>
      <c r="D320" s="242"/>
      <c r="E320" s="242"/>
      <c r="F320" s="242"/>
    </row>
    <row r="321" spans="1:6" ht="15" customHeight="1">
      <c r="A321" s="241"/>
      <c r="B321" s="242"/>
      <c r="C321" s="242"/>
      <c r="D321" s="242"/>
      <c r="E321" s="242"/>
      <c r="F321" s="242"/>
    </row>
    <row r="322" spans="1:6" ht="15" customHeight="1">
      <c r="A322" s="241">
        <v>17</v>
      </c>
      <c r="B322" s="242"/>
      <c r="C322" s="242"/>
      <c r="D322" s="242"/>
      <c r="E322" s="242"/>
      <c r="F322" s="242"/>
    </row>
    <row r="323" spans="1:6" ht="15" customHeight="1">
      <c r="A323" s="241"/>
      <c r="B323" s="242"/>
      <c r="C323" s="242"/>
      <c r="D323" s="242"/>
      <c r="E323" s="242"/>
      <c r="F323" s="242"/>
    </row>
    <row r="324" spans="1:6" ht="15" customHeight="1">
      <c r="A324" s="241">
        <v>18</v>
      </c>
      <c r="B324" s="242"/>
      <c r="C324" s="242"/>
      <c r="D324" s="242"/>
      <c r="E324" s="242"/>
      <c r="F324" s="242"/>
    </row>
    <row r="325" spans="1:6" ht="15" customHeight="1">
      <c r="A325" s="241"/>
      <c r="B325" s="242"/>
      <c r="C325" s="242"/>
      <c r="D325" s="242"/>
      <c r="E325" s="242"/>
      <c r="F325" s="242"/>
    </row>
    <row r="326" spans="1:6" ht="15" customHeight="1">
      <c r="A326" s="241">
        <v>19</v>
      </c>
      <c r="B326" s="242"/>
      <c r="C326" s="242"/>
      <c r="D326" s="242"/>
      <c r="E326" s="242"/>
      <c r="F326" s="242"/>
    </row>
    <row r="327" spans="1:6" ht="15" customHeight="1">
      <c r="A327" s="241"/>
      <c r="B327" s="242"/>
      <c r="C327" s="242"/>
      <c r="D327" s="242"/>
      <c r="E327" s="242"/>
      <c r="F327" s="242"/>
    </row>
    <row r="328" spans="1:6" ht="15" customHeight="1">
      <c r="A328" s="241">
        <v>20</v>
      </c>
      <c r="B328" s="242"/>
      <c r="C328" s="242"/>
      <c r="D328" s="242"/>
      <c r="E328" s="242"/>
      <c r="F328" s="242"/>
    </row>
    <row r="329" spans="1:6" ht="15" customHeight="1">
      <c r="A329" s="241"/>
      <c r="B329" s="242"/>
      <c r="C329" s="242"/>
      <c r="D329" s="242"/>
      <c r="E329" s="242"/>
      <c r="F329" s="242"/>
    </row>
    <row r="330" spans="1:6" ht="15" customHeight="1">
      <c r="A330" s="214"/>
      <c r="B330" s="97"/>
      <c r="C330" s="97"/>
      <c r="D330" s="97"/>
      <c r="E330" s="97"/>
      <c r="F330" s="97"/>
    </row>
    <row r="331" spans="1:6" ht="15" customHeight="1">
      <c r="A331" s="214"/>
      <c r="B331" s="97"/>
      <c r="C331" s="97"/>
      <c r="D331" s="97"/>
      <c r="E331" s="205" t="s">
        <v>18</v>
      </c>
      <c r="F331" s="97"/>
    </row>
    <row r="332" spans="1:6" ht="15" customHeight="1">
      <c r="A332" s="244" t="str">
        <f>IF(ISTEXT('Organizacija natjecanja'!$F$2)=TRUE,'Organizacija natjecanja'!$F$2,"")</f>
        <v>KUP BRODSKO-POSAVSKE ŽUPANIJE</v>
      </c>
      <c r="B332" s="244"/>
      <c r="C332" s="244"/>
      <c r="D332" s="244"/>
      <c r="E332" s="244"/>
      <c r="F332" s="244"/>
    </row>
    <row r="333" spans="1:6" ht="15" customHeight="1">
      <c r="A333" s="245" t="str">
        <f>IF(ISTEXT('Organizacija natjecanja'!$F$5)=TRUE,'Organizacija natjecanja'!$F$5,"")</f>
        <v>Slavonski Brod, 07.- 09.05.2022</v>
      </c>
      <c r="B333" s="245"/>
      <c r="C333" s="245"/>
      <c r="D333" s="245"/>
      <c r="E333" s="245"/>
      <c r="F333" s="245"/>
    </row>
    <row r="334" spans="1:6" ht="15" customHeight="1">
      <c r="A334" s="214"/>
      <c r="B334" s="206"/>
      <c r="C334" s="206"/>
      <c r="D334" s="206"/>
      <c r="E334" s="97"/>
      <c r="F334" s="206"/>
    </row>
    <row r="335" spans="1:6" ht="15" customHeight="1">
      <c r="A335" s="246" t="s">
        <v>19</v>
      </c>
      <c r="B335" s="246"/>
      <c r="C335" s="246"/>
      <c r="D335" s="246"/>
      <c r="E335" s="246"/>
      <c r="F335" s="246"/>
    </row>
    <row r="336" spans="1:6" ht="15" customHeight="1">
      <c r="A336" s="207"/>
      <c r="B336" s="207"/>
      <c r="C336" s="207"/>
      <c r="D336" s="207"/>
      <c r="E336" s="207"/>
      <c r="F336" s="207"/>
    </row>
    <row r="337" spans="1:6" ht="15" customHeight="1">
      <c r="A337" s="247" t="str">
        <f>IF(ISTEXT('Prijava i izvlačenje brojeva'!$C$8)=TRUE,'Prijava i izvlačenje brojeva'!$C$8,"")</f>
        <v>Slavonac Jakšić</v>
      </c>
      <c r="B337" s="247"/>
      <c r="C337" s="247"/>
      <c r="D337" s="247"/>
      <c r="E337" s="208" t="s">
        <v>20</v>
      </c>
      <c r="F337" s="208" t="s">
        <v>21</v>
      </c>
    </row>
    <row r="338" spans="1:6" ht="15" customHeight="1">
      <c r="A338" s="247"/>
      <c r="B338" s="247"/>
      <c r="C338" s="247"/>
      <c r="D338" s="247"/>
      <c r="E338" s="248">
        <f>IF(ISNUMBER('Prijava i izvlačenje brojeva'!$A$8)=TRUE,'Prijava i izvlačenje brojeva'!$A$8,"")</f>
        <v>7</v>
      </c>
      <c r="F338" s="250"/>
    </row>
    <row r="339" spans="1:6" ht="15" customHeight="1">
      <c r="A339" s="247" t="str">
        <f>IF(ISTEXT('Prijava i izvlačenje brojeva'!C8)=TRUE,VLOOKUP('Startne liste'!A337,'Prijava i izvlačenje brojeva'!$C$2:$F$26,2,FALSE),"")</f>
        <v>Ivan Malčić</v>
      </c>
      <c r="B339" s="247"/>
      <c r="C339" s="247"/>
      <c r="D339" s="247"/>
      <c r="E339" s="249"/>
      <c r="F339" s="251"/>
    </row>
    <row r="340" spans="1:6" ht="15" customHeight="1">
      <c r="A340" s="247"/>
      <c r="B340" s="247"/>
      <c r="C340" s="247"/>
      <c r="D340" s="247"/>
      <c r="E340" s="249"/>
      <c r="F340" s="251"/>
    </row>
    <row r="341" spans="1:6" ht="15" customHeight="1">
      <c r="A341" s="247" t="str">
        <f>IF(ISTEXT('Prijava i izvlačenje brojeva'!C8)=TRUE,VLOOKUP('Startne liste'!A337,'Prijava i izvlačenje brojeva'!$C$2:$F$26,3,FALSE),"")</f>
        <v>Ivan Ganić</v>
      </c>
      <c r="B341" s="247"/>
      <c r="C341" s="247"/>
      <c r="D341" s="247"/>
      <c r="E341" s="249"/>
      <c r="F341" s="251"/>
    </row>
    <row r="342" spans="1:6" ht="15" customHeight="1">
      <c r="A342" s="247"/>
      <c r="B342" s="247"/>
      <c r="C342" s="247"/>
      <c r="D342" s="247"/>
      <c r="E342" s="249"/>
      <c r="F342" s="251"/>
    </row>
    <row r="343" spans="1:6" ht="15" customHeight="1">
      <c r="A343" s="243" t="s">
        <v>22</v>
      </c>
      <c r="B343" s="243" t="s">
        <v>23</v>
      </c>
      <c r="C343" s="243" t="s">
        <v>24</v>
      </c>
      <c r="D343" s="243" t="s">
        <v>25</v>
      </c>
      <c r="E343" s="243" t="s">
        <v>26</v>
      </c>
      <c r="F343" s="243" t="s">
        <v>27</v>
      </c>
    </row>
    <row r="344" spans="1:6" ht="15" customHeight="1">
      <c r="A344" s="243"/>
      <c r="B344" s="243"/>
      <c r="C344" s="243"/>
      <c r="D344" s="243"/>
      <c r="E344" s="243"/>
      <c r="F344" s="243"/>
    </row>
    <row r="345" spans="1:6" ht="15" customHeight="1">
      <c r="A345" s="241">
        <v>1</v>
      </c>
      <c r="B345" s="242"/>
      <c r="C345" s="242"/>
      <c r="D345" s="242"/>
      <c r="E345" s="242"/>
      <c r="F345" s="242"/>
    </row>
    <row r="346" spans="1:6" ht="15" customHeight="1">
      <c r="A346" s="241"/>
      <c r="B346" s="242"/>
      <c r="C346" s="242"/>
      <c r="D346" s="242"/>
      <c r="E346" s="242"/>
      <c r="F346" s="242"/>
    </row>
    <row r="347" spans="1:6" ht="15" customHeight="1">
      <c r="A347" s="241">
        <v>2</v>
      </c>
      <c r="B347" s="242"/>
      <c r="C347" s="242"/>
      <c r="D347" s="242"/>
      <c r="E347" s="242"/>
      <c r="F347" s="242"/>
    </row>
    <row r="348" spans="1:6" ht="15" customHeight="1">
      <c r="A348" s="241"/>
      <c r="B348" s="242"/>
      <c r="C348" s="242"/>
      <c r="D348" s="242"/>
      <c r="E348" s="242"/>
      <c r="F348" s="242"/>
    </row>
    <row r="349" spans="1:6" ht="15" customHeight="1">
      <c r="A349" s="241">
        <v>3</v>
      </c>
      <c r="B349" s="242"/>
      <c r="C349" s="242"/>
      <c r="D349" s="242"/>
      <c r="E349" s="242"/>
      <c r="F349" s="242"/>
    </row>
    <row r="350" spans="1:6" ht="15" customHeight="1">
      <c r="A350" s="241"/>
      <c r="B350" s="242"/>
      <c r="C350" s="242"/>
      <c r="D350" s="242"/>
      <c r="E350" s="242"/>
      <c r="F350" s="242"/>
    </row>
    <row r="351" spans="1:6" ht="15" customHeight="1">
      <c r="A351" s="241">
        <v>4</v>
      </c>
      <c r="B351" s="242"/>
      <c r="C351" s="242"/>
      <c r="D351" s="242"/>
      <c r="E351" s="242"/>
      <c r="F351" s="242"/>
    </row>
    <row r="352" spans="1:6" ht="15" customHeight="1">
      <c r="A352" s="241"/>
      <c r="B352" s="242"/>
      <c r="C352" s="242"/>
      <c r="D352" s="242"/>
      <c r="E352" s="242"/>
      <c r="F352" s="242"/>
    </row>
    <row r="353" spans="1:6" ht="15" customHeight="1">
      <c r="A353" s="241">
        <v>5</v>
      </c>
      <c r="B353" s="242"/>
      <c r="C353" s="242"/>
      <c r="D353" s="242"/>
      <c r="E353" s="242"/>
      <c r="F353" s="242"/>
    </row>
    <row r="354" spans="1:6" ht="15" customHeight="1">
      <c r="A354" s="241"/>
      <c r="B354" s="242"/>
      <c r="C354" s="242"/>
      <c r="D354" s="242"/>
      <c r="E354" s="242"/>
      <c r="F354" s="242"/>
    </row>
    <row r="355" spans="1:6" ht="15" customHeight="1">
      <c r="A355" s="241">
        <v>6</v>
      </c>
      <c r="B355" s="242"/>
      <c r="C355" s="242"/>
      <c r="D355" s="242"/>
      <c r="E355" s="242"/>
      <c r="F355" s="242"/>
    </row>
    <row r="356" spans="1:6" ht="15" customHeight="1">
      <c r="A356" s="241"/>
      <c r="B356" s="242"/>
      <c r="C356" s="242"/>
      <c r="D356" s="242"/>
      <c r="E356" s="242"/>
      <c r="F356" s="242"/>
    </row>
    <row r="357" spans="1:6" ht="15" customHeight="1">
      <c r="A357" s="241">
        <v>7</v>
      </c>
      <c r="B357" s="242"/>
      <c r="C357" s="242"/>
      <c r="D357" s="242"/>
      <c r="E357" s="242"/>
      <c r="F357" s="242"/>
    </row>
    <row r="358" spans="1:6" ht="15" customHeight="1">
      <c r="A358" s="241"/>
      <c r="B358" s="242"/>
      <c r="C358" s="242"/>
      <c r="D358" s="242"/>
      <c r="E358" s="242"/>
      <c r="F358" s="242"/>
    </row>
    <row r="359" spans="1:6" ht="15" customHeight="1">
      <c r="A359" s="241">
        <v>8</v>
      </c>
      <c r="B359" s="242"/>
      <c r="C359" s="242"/>
      <c r="D359" s="242"/>
      <c r="E359" s="242"/>
      <c r="F359" s="242"/>
    </row>
    <row r="360" spans="1:6" ht="15" customHeight="1">
      <c r="A360" s="241"/>
      <c r="B360" s="242"/>
      <c r="C360" s="242"/>
      <c r="D360" s="242"/>
      <c r="E360" s="242"/>
      <c r="F360" s="242"/>
    </row>
    <row r="361" spans="1:6" ht="15" customHeight="1">
      <c r="A361" s="241">
        <v>9</v>
      </c>
      <c r="B361" s="242"/>
      <c r="C361" s="242"/>
      <c r="D361" s="242"/>
      <c r="E361" s="242"/>
      <c r="F361" s="242"/>
    </row>
    <row r="362" spans="1:6" ht="15" customHeight="1">
      <c r="A362" s="241"/>
      <c r="B362" s="242"/>
      <c r="C362" s="242"/>
      <c r="D362" s="242"/>
      <c r="E362" s="242"/>
      <c r="F362" s="242"/>
    </row>
    <row r="363" spans="1:6" ht="15" customHeight="1">
      <c r="A363" s="241">
        <v>10</v>
      </c>
      <c r="B363" s="242"/>
      <c r="C363" s="242"/>
      <c r="D363" s="242"/>
      <c r="E363" s="242"/>
      <c r="F363" s="242"/>
    </row>
    <row r="364" spans="1:6" ht="15" customHeight="1">
      <c r="A364" s="241"/>
      <c r="B364" s="242"/>
      <c r="C364" s="242"/>
      <c r="D364" s="242"/>
      <c r="E364" s="242"/>
      <c r="F364" s="242"/>
    </row>
    <row r="365" spans="1:6" ht="15" customHeight="1">
      <c r="A365" s="241">
        <v>11</v>
      </c>
      <c r="B365" s="242"/>
      <c r="C365" s="242"/>
      <c r="D365" s="242"/>
      <c r="E365" s="242"/>
      <c r="F365" s="242"/>
    </row>
    <row r="366" spans="1:6" ht="15" customHeight="1">
      <c r="A366" s="241"/>
      <c r="B366" s="242"/>
      <c r="C366" s="242"/>
      <c r="D366" s="242"/>
      <c r="E366" s="242"/>
      <c r="F366" s="242"/>
    </row>
    <row r="367" spans="1:6" ht="15" customHeight="1">
      <c r="A367" s="241">
        <v>12</v>
      </c>
      <c r="B367" s="242"/>
      <c r="C367" s="242"/>
      <c r="D367" s="242"/>
      <c r="E367" s="242"/>
      <c r="F367" s="242"/>
    </row>
    <row r="368" spans="1:6" ht="15" customHeight="1">
      <c r="A368" s="241"/>
      <c r="B368" s="242"/>
      <c r="C368" s="242"/>
      <c r="D368" s="242"/>
      <c r="E368" s="242"/>
      <c r="F368" s="242"/>
    </row>
    <row r="369" spans="1:6" ht="15" customHeight="1">
      <c r="A369" s="241">
        <v>13</v>
      </c>
      <c r="B369" s="242"/>
      <c r="C369" s="242"/>
      <c r="D369" s="242"/>
      <c r="E369" s="242"/>
      <c r="F369" s="242"/>
    </row>
    <row r="370" spans="1:6" ht="15" customHeight="1">
      <c r="A370" s="241"/>
      <c r="B370" s="242"/>
      <c r="C370" s="242"/>
      <c r="D370" s="242"/>
      <c r="E370" s="242"/>
      <c r="F370" s="242"/>
    </row>
    <row r="371" spans="1:6" ht="15" customHeight="1">
      <c r="A371" s="241">
        <v>14</v>
      </c>
      <c r="B371" s="242"/>
      <c r="C371" s="242"/>
      <c r="D371" s="242"/>
      <c r="E371" s="242"/>
      <c r="F371" s="242"/>
    </row>
    <row r="372" spans="1:6" ht="15" customHeight="1">
      <c r="A372" s="241"/>
      <c r="B372" s="242"/>
      <c r="C372" s="242"/>
      <c r="D372" s="242"/>
      <c r="E372" s="242"/>
      <c r="F372" s="242"/>
    </row>
    <row r="373" spans="1:6" ht="15" customHeight="1">
      <c r="A373" s="241">
        <v>15</v>
      </c>
      <c r="B373" s="242"/>
      <c r="C373" s="242"/>
      <c r="D373" s="242"/>
      <c r="E373" s="242"/>
      <c r="F373" s="242"/>
    </row>
    <row r="374" spans="1:6" ht="15" customHeight="1">
      <c r="A374" s="241"/>
      <c r="B374" s="242"/>
      <c r="C374" s="242"/>
      <c r="D374" s="242"/>
      <c r="E374" s="242"/>
      <c r="F374" s="242"/>
    </row>
    <row r="375" spans="1:6" ht="15" customHeight="1">
      <c r="A375" s="241">
        <v>16</v>
      </c>
      <c r="B375" s="242"/>
      <c r="C375" s="242"/>
      <c r="D375" s="242"/>
      <c r="E375" s="242"/>
      <c r="F375" s="242"/>
    </row>
    <row r="376" spans="1:6" ht="15" customHeight="1">
      <c r="A376" s="241"/>
      <c r="B376" s="242"/>
      <c r="C376" s="242"/>
      <c r="D376" s="242"/>
      <c r="E376" s="242"/>
      <c r="F376" s="242"/>
    </row>
    <row r="377" spans="1:6" ht="15" customHeight="1">
      <c r="A377" s="241">
        <v>17</v>
      </c>
      <c r="B377" s="242"/>
      <c r="C377" s="242"/>
      <c r="D377" s="242"/>
      <c r="E377" s="242"/>
      <c r="F377" s="242"/>
    </row>
    <row r="378" spans="1:6" ht="15" customHeight="1">
      <c r="A378" s="241"/>
      <c r="B378" s="242"/>
      <c r="C378" s="242"/>
      <c r="D378" s="242"/>
      <c r="E378" s="242"/>
      <c r="F378" s="242"/>
    </row>
    <row r="379" spans="1:6" ht="15" customHeight="1">
      <c r="A379" s="241">
        <v>18</v>
      </c>
      <c r="B379" s="242"/>
      <c r="C379" s="242"/>
      <c r="D379" s="242"/>
      <c r="E379" s="242"/>
      <c r="F379" s="242"/>
    </row>
    <row r="380" spans="1:6" ht="15" customHeight="1">
      <c r="A380" s="241"/>
      <c r="B380" s="242"/>
      <c r="C380" s="242"/>
      <c r="D380" s="242"/>
      <c r="E380" s="242"/>
      <c r="F380" s="242"/>
    </row>
    <row r="381" spans="1:6" ht="15" customHeight="1">
      <c r="A381" s="241">
        <v>19</v>
      </c>
      <c r="B381" s="242"/>
      <c r="C381" s="242"/>
      <c r="D381" s="242"/>
      <c r="E381" s="242"/>
      <c r="F381" s="242"/>
    </row>
    <row r="382" spans="1:6" ht="15" customHeight="1">
      <c r="A382" s="241"/>
      <c r="B382" s="242"/>
      <c r="C382" s="242"/>
      <c r="D382" s="242"/>
      <c r="E382" s="242"/>
      <c r="F382" s="242"/>
    </row>
    <row r="383" spans="1:6" ht="15" customHeight="1">
      <c r="A383" s="241">
        <v>20</v>
      </c>
      <c r="B383" s="242"/>
      <c r="C383" s="242"/>
      <c r="D383" s="242"/>
      <c r="E383" s="242"/>
      <c r="F383" s="242"/>
    </row>
    <row r="384" spans="1:6" ht="15" customHeight="1">
      <c r="A384" s="241"/>
      <c r="B384" s="242"/>
      <c r="C384" s="242"/>
      <c r="D384" s="242"/>
      <c r="E384" s="242"/>
      <c r="F384" s="242"/>
    </row>
    <row r="385" spans="1:6" ht="15" customHeight="1">
      <c r="A385" s="214"/>
      <c r="B385" s="97"/>
      <c r="C385" s="97"/>
      <c r="D385" s="97"/>
      <c r="E385" s="97"/>
      <c r="F385" s="97"/>
    </row>
    <row r="386" spans="1:6" ht="15" customHeight="1">
      <c r="A386" s="214"/>
      <c r="B386" s="97"/>
      <c r="C386" s="97"/>
      <c r="D386" s="97"/>
      <c r="E386" s="205" t="s">
        <v>18</v>
      </c>
      <c r="F386" s="97"/>
    </row>
    <row r="387" spans="1:6" ht="15" customHeight="1">
      <c r="A387" s="244" t="str">
        <f>IF(ISTEXT('Organizacija natjecanja'!$F$2)=TRUE,'Organizacija natjecanja'!$F$2,"")</f>
        <v>KUP BRODSKO-POSAVSKE ŽUPANIJE</v>
      </c>
      <c r="B387" s="244"/>
      <c r="C387" s="244"/>
      <c r="D387" s="244"/>
      <c r="E387" s="244"/>
      <c r="F387" s="244"/>
    </row>
    <row r="388" spans="1:6" ht="15" customHeight="1">
      <c r="A388" s="245" t="str">
        <f>IF(ISTEXT('Organizacija natjecanja'!$F$5)=TRUE,'Organizacija natjecanja'!$F$5,"")</f>
        <v>Slavonski Brod, 07.- 09.05.2022</v>
      </c>
      <c r="B388" s="245"/>
      <c r="C388" s="245"/>
      <c r="D388" s="245"/>
      <c r="E388" s="245"/>
      <c r="F388" s="245"/>
    </row>
    <row r="389" spans="1:6" ht="15" customHeight="1">
      <c r="A389" s="214"/>
      <c r="B389" s="206"/>
      <c r="C389" s="206"/>
      <c r="D389" s="206"/>
      <c r="E389" s="97"/>
      <c r="F389" s="206"/>
    </row>
    <row r="390" spans="1:6" ht="15" customHeight="1">
      <c r="A390" s="246" t="s">
        <v>19</v>
      </c>
      <c r="B390" s="246"/>
      <c r="C390" s="246"/>
      <c r="D390" s="246"/>
      <c r="E390" s="246"/>
      <c r="F390" s="246"/>
    </row>
    <row r="391" spans="1:6" ht="15" customHeight="1">
      <c r="A391" s="207"/>
      <c r="B391" s="207"/>
      <c r="C391" s="207"/>
      <c r="D391" s="207"/>
      <c r="E391" s="207"/>
      <c r="F391" s="207"/>
    </row>
    <row r="392" spans="1:6" ht="15" customHeight="1">
      <c r="A392" s="247" t="str">
        <f>IF(ISTEXT('Prijava i izvlačenje brojeva'!$C$9)=TRUE,'Prijava i izvlačenje brojeva'!$C$9,"")</f>
        <v>Sava Šćitarjevo</v>
      </c>
      <c r="B392" s="247"/>
      <c r="C392" s="247"/>
      <c r="D392" s="247"/>
      <c r="E392" s="208" t="s">
        <v>20</v>
      </c>
      <c r="F392" s="208" t="s">
        <v>21</v>
      </c>
    </row>
    <row r="393" spans="1:6" ht="15" customHeight="1">
      <c r="A393" s="247"/>
      <c r="B393" s="247"/>
      <c r="C393" s="247"/>
      <c r="D393" s="247"/>
      <c r="E393" s="248">
        <f>IF(ISNUMBER('Prijava i izvlačenje brojeva'!$A$9)=TRUE,'Prijava i izvlačenje brojeva'!$A$9,"")</f>
        <v>8</v>
      </c>
      <c r="F393" s="250"/>
    </row>
    <row r="394" spans="1:6" ht="15" customHeight="1">
      <c r="A394" s="247" t="str">
        <f>IF(ISTEXT('Prijava i izvlačenje brojeva'!C9)=TRUE,VLOOKUP('Startne liste'!A392,'Prijava i izvlačenje brojeva'!$C$2:$F$26,2,FALSE),"")</f>
        <v>Igor Benšak</v>
      </c>
      <c r="B394" s="247"/>
      <c r="C394" s="247"/>
      <c r="D394" s="247"/>
      <c r="E394" s="249"/>
      <c r="F394" s="251"/>
    </row>
    <row r="395" spans="1:6" ht="15" customHeight="1">
      <c r="A395" s="247"/>
      <c r="B395" s="247"/>
      <c r="C395" s="247"/>
      <c r="D395" s="247"/>
      <c r="E395" s="249"/>
      <c r="F395" s="251"/>
    </row>
    <row r="396" spans="1:6" ht="15" customHeight="1">
      <c r="A396" s="247" t="str">
        <f>IF(ISTEXT('Prijava i izvlačenje brojeva'!C9)=TRUE,VLOOKUP('Startne liste'!A392,'Prijava i izvlačenje brojeva'!$C$2:$F$26,3,FALSE),"")</f>
        <v>Vlado Petrinčić</v>
      </c>
      <c r="B396" s="247"/>
      <c r="C396" s="247"/>
      <c r="D396" s="247"/>
      <c r="E396" s="249"/>
      <c r="F396" s="251"/>
    </row>
    <row r="397" spans="1:6" ht="15" customHeight="1">
      <c r="A397" s="247"/>
      <c r="B397" s="247"/>
      <c r="C397" s="247"/>
      <c r="D397" s="247"/>
      <c r="E397" s="249"/>
      <c r="F397" s="251"/>
    </row>
    <row r="398" spans="1:6" ht="15" customHeight="1">
      <c r="A398" s="243" t="s">
        <v>22</v>
      </c>
      <c r="B398" s="243" t="s">
        <v>23</v>
      </c>
      <c r="C398" s="243" t="s">
        <v>24</v>
      </c>
      <c r="D398" s="243" t="s">
        <v>25</v>
      </c>
      <c r="E398" s="243" t="s">
        <v>26</v>
      </c>
      <c r="F398" s="243" t="s">
        <v>27</v>
      </c>
    </row>
    <row r="399" spans="1:6" ht="15" customHeight="1">
      <c r="A399" s="243"/>
      <c r="B399" s="243"/>
      <c r="C399" s="243"/>
      <c r="D399" s="243"/>
      <c r="E399" s="243"/>
      <c r="F399" s="243"/>
    </row>
    <row r="400" spans="1:6" ht="15" customHeight="1">
      <c r="A400" s="241">
        <v>1</v>
      </c>
      <c r="B400" s="242"/>
      <c r="C400" s="242"/>
      <c r="D400" s="242"/>
      <c r="E400" s="242"/>
      <c r="F400" s="242"/>
    </row>
    <row r="401" spans="1:6" ht="15" customHeight="1">
      <c r="A401" s="241"/>
      <c r="B401" s="242"/>
      <c r="C401" s="242"/>
      <c r="D401" s="242"/>
      <c r="E401" s="242"/>
      <c r="F401" s="242"/>
    </row>
    <row r="402" spans="1:6" ht="15" customHeight="1">
      <c r="A402" s="241">
        <v>2</v>
      </c>
      <c r="B402" s="242"/>
      <c r="C402" s="242"/>
      <c r="D402" s="242"/>
      <c r="E402" s="242"/>
      <c r="F402" s="242"/>
    </row>
    <row r="403" spans="1:6" ht="15" customHeight="1">
      <c r="A403" s="241"/>
      <c r="B403" s="242"/>
      <c r="C403" s="242"/>
      <c r="D403" s="242"/>
      <c r="E403" s="242"/>
      <c r="F403" s="242"/>
    </row>
    <row r="404" spans="1:6" ht="15" customHeight="1">
      <c r="A404" s="241">
        <v>3</v>
      </c>
      <c r="B404" s="242"/>
      <c r="C404" s="242"/>
      <c r="D404" s="242"/>
      <c r="E404" s="242"/>
      <c r="F404" s="242"/>
    </row>
    <row r="405" spans="1:6" ht="15" customHeight="1">
      <c r="A405" s="241"/>
      <c r="B405" s="242"/>
      <c r="C405" s="242"/>
      <c r="D405" s="242"/>
      <c r="E405" s="242"/>
      <c r="F405" s="242"/>
    </row>
    <row r="406" spans="1:6" ht="15" customHeight="1">
      <c r="A406" s="241">
        <v>4</v>
      </c>
      <c r="B406" s="242"/>
      <c r="C406" s="242"/>
      <c r="D406" s="242"/>
      <c r="E406" s="242"/>
      <c r="F406" s="242"/>
    </row>
    <row r="407" spans="1:6" ht="15" customHeight="1">
      <c r="A407" s="241"/>
      <c r="B407" s="242"/>
      <c r="C407" s="242"/>
      <c r="D407" s="242"/>
      <c r="E407" s="242"/>
      <c r="F407" s="242"/>
    </row>
    <row r="408" spans="1:6" ht="15" customHeight="1">
      <c r="A408" s="241">
        <v>5</v>
      </c>
      <c r="B408" s="242"/>
      <c r="C408" s="242"/>
      <c r="D408" s="242"/>
      <c r="E408" s="242"/>
      <c r="F408" s="242"/>
    </row>
    <row r="409" spans="1:6" ht="15" customHeight="1">
      <c r="A409" s="241"/>
      <c r="B409" s="242"/>
      <c r="C409" s="242"/>
      <c r="D409" s="242"/>
      <c r="E409" s="242"/>
      <c r="F409" s="242"/>
    </row>
    <row r="410" spans="1:6" ht="15" customHeight="1">
      <c r="A410" s="241">
        <v>6</v>
      </c>
      <c r="B410" s="242"/>
      <c r="C410" s="242"/>
      <c r="D410" s="242"/>
      <c r="E410" s="242"/>
      <c r="F410" s="242"/>
    </row>
    <row r="411" spans="1:6" ht="15" customHeight="1">
      <c r="A411" s="241"/>
      <c r="B411" s="242"/>
      <c r="C411" s="242"/>
      <c r="D411" s="242"/>
      <c r="E411" s="242"/>
      <c r="F411" s="242"/>
    </row>
    <row r="412" spans="1:6" ht="15" customHeight="1">
      <c r="A412" s="241">
        <v>7</v>
      </c>
      <c r="B412" s="242"/>
      <c r="C412" s="242"/>
      <c r="D412" s="242"/>
      <c r="E412" s="242"/>
      <c r="F412" s="242"/>
    </row>
    <row r="413" spans="1:6" ht="15" customHeight="1">
      <c r="A413" s="241"/>
      <c r="B413" s="242"/>
      <c r="C413" s="242"/>
      <c r="D413" s="242"/>
      <c r="E413" s="242"/>
      <c r="F413" s="242"/>
    </row>
    <row r="414" spans="1:6" ht="15" customHeight="1">
      <c r="A414" s="241">
        <v>8</v>
      </c>
      <c r="B414" s="242"/>
      <c r="C414" s="242"/>
      <c r="D414" s="242"/>
      <c r="E414" s="242"/>
      <c r="F414" s="242"/>
    </row>
    <row r="415" spans="1:6" ht="15" customHeight="1">
      <c r="A415" s="241"/>
      <c r="B415" s="242"/>
      <c r="C415" s="242"/>
      <c r="D415" s="242"/>
      <c r="E415" s="242"/>
      <c r="F415" s="242"/>
    </row>
    <row r="416" spans="1:6" ht="15" customHeight="1">
      <c r="A416" s="241">
        <v>9</v>
      </c>
      <c r="B416" s="242"/>
      <c r="C416" s="242"/>
      <c r="D416" s="242"/>
      <c r="E416" s="242"/>
      <c r="F416" s="242"/>
    </row>
    <row r="417" spans="1:6" ht="15" customHeight="1">
      <c r="A417" s="241"/>
      <c r="B417" s="242"/>
      <c r="C417" s="242"/>
      <c r="D417" s="242"/>
      <c r="E417" s="242"/>
      <c r="F417" s="242"/>
    </row>
    <row r="418" spans="1:6" ht="15" customHeight="1">
      <c r="A418" s="241">
        <v>10</v>
      </c>
      <c r="B418" s="242"/>
      <c r="C418" s="242"/>
      <c r="D418" s="242"/>
      <c r="E418" s="242"/>
      <c r="F418" s="242"/>
    </row>
    <row r="419" spans="1:6" ht="15" customHeight="1">
      <c r="A419" s="241"/>
      <c r="B419" s="242"/>
      <c r="C419" s="242"/>
      <c r="D419" s="242"/>
      <c r="E419" s="242"/>
      <c r="F419" s="242"/>
    </row>
    <row r="420" spans="1:6" ht="15" customHeight="1">
      <c r="A420" s="241">
        <v>11</v>
      </c>
      <c r="B420" s="242"/>
      <c r="C420" s="242"/>
      <c r="D420" s="242"/>
      <c r="E420" s="242"/>
      <c r="F420" s="242"/>
    </row>
    <row r="421" spans="1:6" ht="15" customHeight="1">
      <c r="A421" s="241"/>
      <c r="B421" s="242"/>
      <c r="C421" s="242"/>
      <c r="D421" s="242"/>
      <c r="E421" s="242"/>
      <c r="F421" s="242"/>
    </row>
    <row r="422" spans="1:6" ht="15" customHeight="1">
      <c r="A422" s="241">
        <v>12</v>
      </c>
      <c r="B422" s="242"/>
      <c r="C422" s="242"/>
      <c r="D422" s="242"/>
      <c r="E422" s="242"/>
      <c r="F422" s="242"/>
    </row>
    <row r="423" spans="1:6" ht="15" customHeight="1">
      <c r="A423" s="241"/>
      <c r="B423" s="242"/>
      <c r="C423" s="242"/>
      <c r="D423" s="242"/>
      <c r="E423" s="242"/>
      <c r="F423" s="242"/>
    </row>
    <row r="424" spans="1:6" ht="15" customHeight="1">
      <c r="A424" s="241">
        <v>13</v>
      </c>
      <c r="B424" s="242"/>
      <c r="C424" s="242"/>
      <c r="D424" s="242"/>
      <c r="E424" s="242"/>
      <c r="F424" s="242"/>
    </row>
    <row r="425" spans="1:6" ht="15" customHeight="1">
      <c r="A425" s="241"/>
      <c r="B425" s="242"/>
      <c r="C425" s="242"/>
      <c r="D425" s="242"/>
      <c r="E425" s="242"/>
      <c r="F425" s="242"/>
    </row>
    <row r="426" spans="1:6" ht="15" customHeight="1">
      <c r="A426" s="241">
        <v>14</v>
      </c>
      <c r="B426" s="242"/>
      <c r="C426" s="242"/>
      <c r="D426" s="242"/>
      <c r="E426" s="242"/>
      <c r="F426" s="242"/>
    </row>
    <row r="427" spans="1:6" ht="15" customHeight="1">
      <c r="A427" s="241"/>
      <c r="B427" s="242"/>
      <c r="C427" s="242"/>
      <c r="D427" s="242"/>
      <c r="E427" s="242"/>
      <c r="F427" s="242"/>
    </row>
    <row r="428" spans="1:6" ht="15" customHeight="1">
      <c r="A428" s="241">
        <v>15</v>
      </c>
      <c r="B428" s="242"/>
      <c r="C428" s="242"/>
      <c r="D428" s="242"/>
      <c r="E428" s="242"/>
      <c r="F428" s="242"/>
    </row>
    <row r="429" spans="1:6" ht="15" customHeight="1">
      <c r="A429" s="241"/>
      <c r="B429" s="242"/>
      <c r="C429" s="242"/>
      <c r="D429" s="242"/>
      <c r="E429" s="242"/>
      <c r="F429" s="242"/>
    </row>
    <row r="430" spans="1:6" ht="15" customHeight="1">
      <c r="A430" s="241">
        <v>16</v>
      </c>
      <c r="B430" s="242"/>
      <c r="C430" s="242"/>
      <c r="D430" s="242"/>
      <c r="E430" s="242"/>
      <c r="F430" s="242"/>
    </row>
    <row r="431" spans="1:6" ht="15" customHeight="1">
      <c r="A431" s="241"/>
      <c r="B431" s="242"/>
      <c r="C431" s="242"/>
      <c r="D431" s="242"/>
      <c r="E431" s="242"/>
      <c r="F431" s="242"/>
    </row>
    <row r="432" spans="1:6" ht="15" customHeight="1">
      <c r="A432" s="241">
        <v>17</v>
      </c>
      <c r="B432" s="242"/>
      <c r="C432" s="242"/>
      <c r="D432" s="242"/>
      <c r="E432" s="242"/>
      <c r="F432" s="242"/>
    </row>
    <row r="433" spans="1:6" ht="15" customHeight="1">
      <c r="A433" s="241"/>
      <c r="B433" s="242"/>
      <c r="C433" s="242"/>
      <c r="D433" s="242"/>
      <c r="E433" s="242"/>
      <c r="F433" s="242"/>
    </row>
    <row r="434" spans="1:6" ht="15" customHeight="1">
      <c r="A434" s="241">
        <v>18</v>
      </c>
      <c r="B434" s="242"/>
      <c r="C434" s="242"/>
      <c r="D434" s="242"/>
      <c r="E434" s="242"/>
      <c r="F434" s="242"/>
    </row>
    <row r="435" spans="1:6" ht="15" customHeight="1">
      <c r="A435" s="241"/>
      <c r="B435" s="242"/>
      <c r="C435" s="242"/>
      <c r="D435" s="242"/>
      <c r="E435" s="242"/>
      <c r="F435" s="242"/>
    </row>
    <row r="436" spans="1:6" ht="15" customHeight="1">
      <c r="A436" s="241">
        <v>19</v>
      </c>
      <c r="B436" s="242"/>
      <c r="C436" s="242"/>
      <c r="D436" s="242"/>
      <c r="E436" s="242"/>
      <c r="F436" s="242"/>
    </row>
    <row r="437" spans="1:6" ht="15" customHeight="1">
      <c r="A437" s="241"/>
      <c r="B437" s="242"/>
      <c r="C437" s="242"/>
      <c r="D437" s="242"/>
      <c r="E437" s="242"/>
      <c r="F437" s="242"/>
    </row>
    <row r="438" spans="1:6" ht="15" customHeight="1">
      <c r="A438" s="241">
        <v>20</v>
      </c>
      <c r="B438" s="242"/>
      <c r="C438" s="242"/>
      <c r="D438" s="242"/>
      <c r="E438" s="242"/>
      <c r="F438" s="242"/>
    </row>
    <row r="439" spans="1:6" ht="15" customHeight="1">
      <c r="A439" s="241"/>
      <c r="B439" s="242"/>
      <c r="C439" s="242"/>
      <c r="D439" s="242"/>
      <c r="E439" s="242"/>
      <c r="F439" s="242"/>
    </row>
    <row r="440" spans="1:6" ht="15" customHeight="1">
      <c r="A440" s="214"/>
      <c r="B440" s="97"/>
      <c r="C440" s="97"/>
      <c r="D440" s="97"/>
      <c r="E440" s="97"/>
      <c r="F440" s="97"/>
    </row>
    <row r="441" spans="1:6" ht="15" customHeight="1">
      <c r="A441" s="214"/>
      <c r="B441" s="97"/>
      <c r="C441" s="97"/>
      <c r="D441" s="97"/>
      <c r="E441" s="205" t="s">
        <v>18</v>
      </c>
      <c r="F441" s="97"/>
    </row>
    <row r="442" spans="1:6" ht="15" customHeight="1">
      <c r="A442" s="244" t="str">
        <f>IF(ISTEXT('Organizacija natjecanja'!$F$2)=TRUE,'Organizacija natjecanja'!$F$2,"")</f>
        <v>KUP BRODSKO-POSAVSKE ŽUPANIJE</v>
      </c>
      <c r="B442" s="244"/>
      <c r="C442" s="244"/>
      <c r="D442" s="244"/>
      <c r="E442" s="244"/>
      <c r="F442" s="244"/>
    </row>
    <row r="443" spans="1:6" ht="15" customHeight="1">
      <c r="A443" s="245" t="str">
        <f>IF(ISTEXT('Organizacija natjecanja'!$F$5)=TRUE,'Organizacija natjecanja'!$F$5,"")</f>
        <v>Slavonski Brod, 07.- 09.05.2022</v>
      </c>
      <c r="B443" s="245"/>
      <c r="C443" s="245"/>
      <c r="D443" s="245"/>
      <c r="E443" s="245"/>
      <c r="F443" s="245"/>
    </row>
    <row r="444" spans="1:6" ht="15" customHeight="1">
      <c r="A444" s="214"/>
      <c r="B444" s="206"/>
      <c r="C444" s="206"/>
      <c r="D444" s="206"/>
      <c r="E444" s="97"/>
      <c r="F444" s="206"/>
    </row>
    <row r="445" spans="1:6" ht="15" customHeight="1">
      <c r="A445" s="246" t="s">
        <v>19</v>
      </c>
      <c r="B445" s="246"/>
      <c r="C445" s="246"/>
      <c r="D445" s="246"/>
      <c r="E445" s="246"/>
      <c r="F445" s="246"/>
    </row>
    <row r="446" spans="1:6" ht="15" customHeight="1">
      <c r="A446" s="207"/>
      <c r="B446" s="207"/>
      <c r="C446" s="207"/>
      <c r="D446" s="207"/>
      <c r="E446" s="207"/>
      <c r="F446" s="207"/>
    </row>
    <row r="447" spans="1:6" ht="15" customHeight="1">
      <c r="A447" s="247" t="str">
        <f>IF(ISTEXT('Prijava i izvlačenje brojeva'!$C$10)=TRUE,'Prijava i izvlačenje brojeva'!$C$10,"")</f>
        <v>Cestica 1995</v>
      </c>
      <c r="B447" s="247"/>
      <c r="C447" s="247"/>
      <c r="D447" s="247"/>
      <c r="E447" s="208" t="s">
        <v>20</v>
      </c>
      <c r="F447" s="208" t="s">
        <v>21</v>
      </c>
    </row>
    <row r="448" spans="1:6" ht="15" customHeight="1">
      <c r="A448" s="247"/>
      <c r="B448" s="247"/>
      <c r="C448" s="247"/>
      <c r="D448" s="247"/>
      <c r="E448" s="248">
        <f>IF(ISNUMBER('Prijava i izvlačenje brojeva'!$A$10)=TRUE,'Prijava i izvlačenje brojeva'!$A$10,"")</f>
        <v>9</v>
      </c>
      <c r="F448" s="250"/>
    </row>
    <row r="449" spans="1:6" ht="15" customHeight="1">
      <c r="A449" s="247" t="str">
        <f>IF(ISTEXT('Prijava i izvlačenje brojeva'!C10)=TRUE,VLOOKUP('Startne liste'!A447,'Prijava i izvlačenje brojeva'!$C$2:$F$26,2,FALSE),"")</f>
        <v>Mihael Mikac</v>
      </c>
      <c r="B449" s="247"/>
      <c r="C449" s="247"/>
      <c r="D449" s="247"/>
      <c r="E449" s="249"/>
      <c r="F449" s="251"/>
    </row>
    <row r="450" spans="1:6" ht="15" customHeight="1">
      <c r="A450" s="247"/>
      <c r="B450" s="247"/>
      <c r="C450" s="247"/>
      <c r="D450" s="247"/>
      <c r="E450" s="249"/>
      <c r="F450" s="251"/>
    </row>
    <row r="451" spans="1:6" ht="15" customHeight="1">
      <c r="A451" s="247" t="str">
        <f>IF(ISTEXT('Prijava i izvlačenje brojeva'!C10)=TRUE,VLOOKUP('Startne liste'!A447,'Prijava i izvlačenje brojeva'!$C$2:$F$26,3,FALSE),"")</f>
        <v>Tihomir Mikac</v>
      </c>
      <c r="B451" s="247"/>
      <c r="C451" s="247"/>
      <c r="D451" s="247"/>
      <c r="E451" s="249"/>
      <c r="F451" s="251"/>
    </row>
    <row r="452" spans="1:6" ht="15" customHeight="1">
      <c r="A452" s="247"/>
      <c r="B452" s="247"/>
      <c r="C452" s="247"/>
      <c r="D452" s="247"/>
      <c r="E452" s="249"/>
      <c r="F452" s="251"/>
    </row>
    <row r="453" spans="1:6" ht="15" customHeight="1">
      <c r="A453" s="243" t="s">
        <v>22</v>
      </c>
      <c r="B453" s="243" t="s">
        <v>23</v>
      </c>
      <c r="C453" s="243" t="s">
        <v>24</v>
      </c>
      <c r="D453" s="243" t="s">
        <v>25</v>
      </c>
      <c r="E453" s="243" t="s">
        <v>26</v>
      </c>
      <c r="F453" s="243" t="s">
        <v>27</v>
      </c>
    </row>
    <row r="454" spans="1:6" ht="15" customHeight="1">
      <c r="A454" s="243"/>
      <c r="B454" s="243"/>
      <c r="C454" s="243"/>
      <c r="D454" s="243"/>
      <c r="E454" s="243"/>
      <c r="F454" s="243"/>
    </row>
    <row r="455" spans="1:6" ht="15" customHeight="1">
      <c r="A455" s="241">
        <v>1</v>
      </c>
      <c r="B455" s="242"/>
      <c r="C455" s="242"/>
      <c r="D455" s="242"/>
      <c r="E455" s="242"/>
      <c r="F455" s="242"/>
    </row>
    <row r="456" spans="1:6" ht="15" customHeight="1">
      <c r="A456" s="241"/>
      <c r="B456" s="242"/>
      <c r="C456" s="242"/>
      <c r="D456" s="242"/>
      <c r="E456" s="242"/>
      <c r="F456" s="242"/>
    </row>
    <row r="457" spans="1:6" ht="15" customHeight="1">
      <c r="A457" s="241">
        <v>2</v>
      </c>
      <c r="B457" s="242"/>
      <c r="C457" s="242"/>
      <c r="D457" s="242"/>
      <c r="E457" s="242"/>
      <c r="F457" s="242"/>
    </row>
    <row r="458" spans="1:6" ht="15" customHeight="1">
      <c r="A458" s="241"/>
      <c r="B458" s="242"/>
      <c r="C458" s="242"/>
      <c r="D458" s="242"/>
      <c r="E458" s="242"/>
      <c r="F458" s="242"/>
    </row>
    <row r="459" spans="1:6" ht="15" customHeight="1">
      <c r="A459" s="241">
        <v>3</v>
      </c>
      <c r="B459" s="242"/>
      <c r="C459" s="242"/>
      <c r="D459" s="242"/>
      <c r="E459" s="242"/>
      <c r="F459" s="242"/>
    </row>
    <row r="460" spans="1:6" ht="15" customHeight="1">
      <c r="A460" s="241"/>
      <c r="B460" s="242"/>
      <c r="C460" s="242"/>
      <c r="D460" s="242"/>
      <c r="E460" s="242"/>
      <c r="F460" s="242"/>
    </row>
    <row r="461" spans="1:6" ht="15" customHeight="1">
      <c r="A461" s="241">
        <v>4</v>
      </c>
      <c r="B461" s="242"/>
      <c r="C461" s="242"/>
      <c r="D461" s="242"/>
      <c r="E461" s="242"/>
      <c r="F461" s="242"/>
    </row>
    <row r="462" spans="1:6" ht="15" customHeight="1">
      <c r="A462" s="241"/>
      <c r="B462" s="242"/>
      <c r="C462" s="242"/>
      <c r="D462" s="242"/>
      <c r="E462" s="242"/>
      <c r="F462" s="242"/>
    </row>
    <row r="463" spans="1:6" ht="15" customHeight="1">
      <c r="A463" s="241">
        <v>5</v>
      </c>
      <c r="B463" s="242"/>
      <c r="C463" s="242"/>
      <c r="D463" s="242"/>
      <c r="E463" s="242"/>
      <c r="F463" s="242"/>
    </row>
    <row r="464" spans="1:6" ht="15" customHeight="1">
      <c r="A464" s="241"/>
      <c r="B464" s="242"/>
      <c r="C464" s="242"/>
      <c r="D464" s="242"/>
      <c r="E464" s="242"/>
      <c r="F464" s="242"/>
    </row>
    <row r="465" spans="1:6" ht="15" customHeight="1">
      <c r="A465" s="241">
        <v>6</v>
      </c>
      <c r="B465" s="242"/>
      <c r="C465" s="242"/>
      <c r="D465" s="242"/>
      <c r="E465" s="242"/>
      <c r="F465" s="242"/>
    </row>
    <row r="466" spans="1:6" ht="15" customHeight="1">
      <c r="A466" s="241"/>
      <c r="B466" s="242"/>
      <c r="C466" s="242"/>
      <c r="D466" s="242"/>
      <c r="E466" s="242"/>
      <c r="F466" s="242"/>
    </row>
    <row r="467" spans="1:6" ht="15" customHeight="1">
      <c r="A467" s="241">
        <v>7</v>
      </c>
      <c r="B467" s="242"/>
      <c r="C467" s="242"/>
      <c r="D467" s="242"/>
      <c r="E467" s="242"/>
      <c r="F467" s="242"/>
    </row>
    <row r="468" spans="1:6" ht="15" customHeight="1">
      <c r="A468" s="241"/>
      <c r="B468" s="242"/>
      <c r="C468" s="242"/>
      <c r="D468" s="242"/>
      <c r="E468" s="242"/>
      <c r="F468" s="242"/>
    </row>
    <row r="469" spans="1:6" ht="15" customHeight="1">
      <c r="A469" s="241">
        <v>8</v>
      </c>
      <c r="B469" s="242"/>
      <c r="C469" s="242"/>
      <c r="D469" s="242"/>
      <c r="E469" s="242"/>
      <c r="F469" s="242"/>
    </row>
    <row r="470" spans="1:6" ht="15" customHeight="1">
      <c r="A470" s="241"/>
      <c r="B470" s="242"/>
      <c r="C470" s="242"/>
      <c r="D470" s="242"/>
      <c r="E470" s="242"/>
      <c r="F470" s="242"/>
    </row>
    <row r="471" spans="1:6" ht="15" customHeight="1">
      <c r="A471" s="241">
        <v>9</v>
      </c>
      <c r="B471" s="242"/>
      <c r="C471" s="242"/>
      <c r="D471" s="242"/>
      <c r="E471" s="242"/>
      <c r="F471" s="242"/>
    </row>
    <row r="472" spans="1:6" ht="15" customHeight="1">
      <c r="A472" s="241"/>
      <c r="B472" s="242"/>
      <c r="C472" s="242"/>
      <c r="D472" s="242"/>
      <c r="E472" s="242"/>
      <c r="F472" s="242"/>
    </row>
    <row r="473" spans="1:6" ht="15" customHeight="1">
      <c r="A473" s="241">
        <v>10</v>
      </c>
      <c r="B473" s="242"/>
      <c r="C473" s="242"/>
      <c r="D473" s="242"/>
      <c r="E473" s="242"/>
      <c r="F473" s="242"/>
    </row>
    <row r="474" spans="1:6" ht="15" customHeight="1">
      <c r="A474" s="241"/>
      <c r="B474" s="242"/>
      <c r="C474" s="242"/>
      <c r="D474" s="242"/>
      <c r="E474" s="242"/>
      <c r="F474" s="242"/>
    </row>
    <row r="475" spans="1:6" ht="15" customHeight="1">
      <c r="A475" s="241">
        <v>11</v>
      </c>
      <c r="B475" s="242"/>
      <c r="C475" s="242"/>
      <c r="D475" s="242"/>
      <c r="E475" s="242"/>
      <c r="F475" s="242"/>
    </row>
    <row r="476" spans="1:6" ht="15" customHeight="1">
      <c r="A476" s="241"/>
      <c r="B476" s="242"/>
      <c r="C476" s="242"/>
      <c r="D476" s="242"/>
      <c r="E476" s="242"/>
      <c r="F476" s="242"/>
    </row>
    <row r="477" spans="1:6" ht="15" customHeight="1">
      <c r="A477" s="241">
        <v>12</v>
      </c>
      <c r="B477" s="242"/>
      <c r="C477" s="242"/>
      <c r="D477" s="242"/>
      <c r="E477" s="242"/>
      <c r="F477" s="242"/>
    </row>
    <row r="478" spans="1:6" ht="15" customHeight="1">
      <c r="A478" s="241"/>
      <c r="B478" s="242"/>
      <c r="C478" s="242"/>
      <c r="D478" s="242"/>
      <c r="E478" s="242"/>
      <c r="F478" s="242"/>
    </row>
    <row r="479" spans="1:6" ht="15" customHeight="1">
      <c r="A479" s="241">
        <v>13</v>
      </c>
      <c r="B479" s="242"/>
      <c r="C479" s="242"/>
      <c r="D479" s="242"/>
      <c r="E479" s="242"/>
      <c r="F479" s="242"/>
    </row>
    <row r="480" spans="1:6" ht="15" customHeight="1">
      <c r="A480" s="241"/>
      <c r="B480" s="242"/>
      <c r="C480" s="242"/>
      <c r="D480" s="242"/>
      <c r="E480" s="242"/>
      <c r="F480" s="242"/>
    </row>
    <row r="481" spans="1:6" ht="15" customHeight="1">
      <c r="A481" s="241">
        <v>14</v>
      </c>
      <c r="B481" s="242"/>
      <c r="C481" s="242"/>
      <c r="D481" s="242"/>
      <c r="E481" s="242"/>
      <c r="F481" s="242"/>
    </row>
    <row r="482" spans="1:6" ht="15" customHeight="1">
      <c r="A482" s="241"/>
      <c r="B482" s="242"/>
      <c r="C482" s="242"/>
      <c r="D482" s="242"/>
      <c r="E482" s="242"/>
      <c r="F482" s="242"/>
    </row>
    <row r="483" spans="1:6" ht="15" customHeight="1">
      <c r="A483" s="241">
        <v>15</v>
      </c>
      <c r="B483" s="242"/>
      <c r="C483" s="242"/>
      <c r="D483" s="242"/>
      <c r="E483" s="242"/>
      <c r="F483" s="242"/>
    </row>
    <row r="484" spans="1:6" ht="15" customHeight="1">
      <c r="A484" s="241"/>
      <c r="B484" s="242"/>
      <c r="C484" s="242"/>
      <c r="D484" s="242"/>
      <c r="E484" s="242"/>
      <c r="F484" s="242"/>
    </row>
    <row r="485" spans="1:6" ht="15" customHeight="1">
      <c r="A485" s="241">
        <v>16</v>
      </c>
      <c r="B485" s="242"/>
      <c r="C485" s="242"/>
      <c r="D485" s="242"/>
      <c r="E485" s="242"/>
      <c r="F485" s="242"/>
    </row>
    <row r="486" spans="1:6" ht="15" customHeight="1">
      <c r="A486" s="241"/>
      <c r="B486" s="242"/>
      <c r="C486" s="242"/>
      <c r="D486" s="242"/>
      <c r="E486" s="242"/>
      <c r="F486" s="242"/>
    </row>
    <row r="487" spans="1:6" ht="15" customHeight="1">
      <c r="A487" s="241">
        <v>17</v>
      </c>
      <c r="B487" s="242"/>
      <c r="C487" s="242"/>
      <c r="D487" s="242"/>
      <c r="E487" s="242"/>
      <c r="F487" s="242"/>
    </row>
    <row r="488" spans="1:6" ht="15" customHeight="1">
      <c r="A488" s="241"/>
      <c r="B488" s="242"/>
      <c r="C488" s="242"/>
      <c r="D488" s="242"/>
      <c r="E488" s="242"/>
      <c r="F488" s="242"/>
    </row>
    <row r="489" spans="1:6" ht="15" customHeight="1">
      <c r="A489" s="241">
        <v>18</v>
      </c>
      <c r="B489" s="242"/>
      <c r="C489" s="242"/>
      <c r="D489" s="242"/>
      <c r="E489" s="242"/>
      <c r="F489" s="242"/>
    </row>
    <row r="490" spans="1:6" ht="15" customHeight="1">
      <c r="A490" s="241"/>
      <c r="B490" s="242"/>
      <c r="C490" s="242"/>
      <c r="D490" s="242"/>
      <c r="E490" s="242"/>
      <c r="F490" s="242"/>
    </row>
    <row r="491" spans="1:6" ht="15" customHeight="1">
      <c r="A491" s="241">
        <v>19</v>
      </c>
      <c r="B491" s="242"/>
      <c r="C491" s="242"/>
      <c r="D491" s="242"/>
      <c r="E491" s="242"/>
      <c r="F491" s="242"/>
    </row>
    <row r="492" spans="1:6" ht="15" customHeight="1">
      <c r="A492" s="241"/>
      <c r="B492" s="242"/>
      <c r="C492" s="242"/>
      <c r="D492" s="242"/>
      <c r="E492" s="242"/>
      <c r="F492" s="242"/>
    </row>
    <row r="493" spans="1:6" ht="15" customHeight="1">
      <c r="A493" s="241">
        <v>20</v>
      </c>
      <c r="B493" s="242"/>
      <c r="C493" s="242"/>
      <c r="D493" s="242"/>
      <c r="E493" s="242"/>
      <c r="F493" s="242"/>
    </row>
    <row r="494" spans="1:6" ht="15" customHeight="1">
      <c r="A494" s="241"/>
      <c r="B494" s="242"/>
      <c r="C494" s="242"/>
      <c r="D494" s="242"/>
      <c r="E494" s="242"/>
      <c r="F494" s="242"/>
    </row>
    <row r="495" spans="1:6" ht="15" customHeight="1">
      <c r="A495" s="214"/>
      <c r="B495" s="97"/>
      <c r="C495" s="97"/>
      <c r="D495" s="97"/>
      <c r="E495" s="97"/>
      <c r="F495" s="97"/>
    </row>
    <row r="496" spans="1:6" ht="15" customHeight="1">
      <c r="A496" s="214"/>
      <c r="B496" s="97"/>
      <c r="C496" s="97"/>
      <c r="D496" s="97"/>
      <c r="E496" s="205" t="s">
        <v>18</v>
      </c>
      <c r="F496" s="97"/>
    </row>
    <row r="497" spans="1:6" ht="15" customHeight="1">
      <c r="A497" s="244" t="str">
        <f>IF(ISTEXT('Organizacija natjecanja'!$F$2)=TRUE,'Organizacija natjecanja'!$F$2,"")</f>
        <v>KUP BRODSKO-POSAVSKE ŽUPANIJE</v>
      </c>
      <c r="B497" s="244"/>
      <c r="C497" s="244"/>
      <c r="D497" s="244"/>
      <c r="E497" s="244"/>
      <c r="F497" s="244"/>
    </row>
    <row r="498" spans="1:6" ht="15" customHeight="1">
      <c r="A498" s="245" t="str">
        <f>IF(ISTEXT('Organizacija natjecanja'!$F$5)=TRUE,'Organizacija natjecanja'!$F$5,"")</f>
        <v>Slavonski Brod, 07.- 09.05.2022</v>
      </c>
      <c r="B498" s="245"/>
      <c r="C498" s="245"/>
      <c r="D498" s="245"/>
      <c r="E498" s="245"/>
      <c r="F498" s="245"/>
    </row>
    <row r="499" spans="1:6" ht="15" customHeight="1">
      <c r="A499" s="214"/>
      <c r="B499" s="206"/>
      <c r="C499" s="206"/>
      <c r="D499" s="206"/>
      <c r="E499" s="97"/>
      <c r="F499" s="206"/>
    </row>
    <row r="500" spans="1:6" ht="15" customHeight="1">
      <c r="A500" s="246" t="s">
        <v>19</v>
      </c>
      <c r="B500" s="246"/>
      <c r="C500" s="246"/>
      <c r="D500" s="246"/>
      <c r="E500" s="246"/>
      <c r="F500" s="246"/>
    </row>
    <row r="501" spans="1:6" ht="15" customHeight="1">
      <c r="A501" s="207"/>
      <c r="B501" s="207"/>
      <c r="C501" s="207"/>
      <c r="D501" s="207"/>
      <c r="E501" s="207"/>
      <c r="F501" s="207"/>
    </row>
    <row r="502" spans="1:6" ht="15" customHeight="1">
      <c r="A502" s="247" t="str">
        <f>IF(ISTEXT('Prijava i izvlačenje brojeva'!$C$11)=TRUE,'Prijava i izvlačenje brojeva'!$C$11,"")</f>
        <v>Šaran Đakovo II</v>
      </c>
      <c r="B502" s="247"/>
      <c r="C502" s="247"/>
      <c r="D502" s="247"/>
      <c r="E502" s="208" t="s">
        <v>20</v>
      </c>
      <c r="F502" s="208" t="s">
        <v>21</v>
      </c>
    </row>
    <row r="503" spans="1:6" ht="15" customHeight="1">
      <c r="A503" s="247"/>
      <c r="B503" s="247"/>
      <c r="C503" s="247"/>
      <c r="D503" s="247"/>
      <c r="E503" s="248">
        <f>IF(ISNUMBER('Prijava i izvlačenje brojeva'!$A$11)=TRUE,'Prijava i izvlačenje brojeva'!$A$11,"")</f>
        <v>10</v>
      </c>
      <c r="F503" s="250"/>
    </row>
    <row r="504" spans="1:6" ht="15" customHeight="1">
      <c r="A504" s="247" t="str">
        <f>IF(ISTEXT('Prijava i izvlačenje brojeva'!C11)=TRUE,VLOOKUP('Startne liste'!A502,'Prijava i izvlačenje brojeva'!$C$2:$F$26,2,FALSE),"")</f>
        <v>Ivan Milković</v>
      </c>
      <c r="B504" s="247"/>
      <c r="C504" s="247"/>
      <c r="D504" s="247"/>
      <c r="E504" s="249"/>
      <c r="F504" s="251"/>
    </row>
    <row r="505" spans="1:6" ht="15" customHeight="1">
      <c r="A505" s="247"/>
      <c r="B505" s="247"/>
      <c r="C505" s="247"/>
      <c r="D505" s="247"/>
      <c r="E505" s="249"/>
      <c r="F505" s="251"/>
    </row>
    <row r="506" spans="1:6" ht="15" customHeight="1">
      <c r="A506" s="247" t="str">
        <f>IF(ISTEXT('Prijava i izvlačenje brojeva'!C11)=TRUE,VLOOKUP('Startne liste'!A502,'Prijava i izvlačenje brojeva'!$C$2:$F$26,3,FALSE),"")</f>
        <v>Danijel Kiš</v>
      </c>
      <c r="B506" s="247"/>
      <c r="C506" s="247"/>
      <c r="D506" s="247"/>
      <c r="E506" s="249"/>
      <c r="F506" s="251"/>
    </row>
    <row r="507" spans="1:6" ht="15" customHeight="1">
      <c r="A507" s="247"/>
      <c r="B507" s="247"/>
      <c r="C507" s="247"/>
      <c r="D507" s="247"/>
      <c r="E507" s="249"/>
      <c r="F507" s="251"/>
    </row>
    <row r="508" spans="1:6" ht="15" customHeight="1">
      <c r="A508" s="243" t="s">
        <v>22</v>
      </c>
      <c r="B508" s="243" t="s">
        <v>23</v>
      </c>
      <c r="C508" s="243" t="s">
        <v>24</v>
      </c>
      <c r="D508" s="243" t="s">
        <v>25</v>
      </c>
      <c r="E508" s="243" t="s">
        <v>26</v>
      </c>
      <c r="F508" s="243" t="s">
        <v>27</v>
      </c>
    </row>
    <row r="509" spans="1:6" ht="15" customHeight="1">
      <c r="A509" s="243"/>
      <c r="B509" s="243"/>
      <c r="C509" s="243"/>
      <c r="D509" s="243"/>
      <c r="E509" s="243"/>
      <c r="F509" s="243"/>
    </row>
    <row r="510" spans="1:6" ht="15" customHeight="1">
      <c r="A510" s="241">
        <v>1</v>
      </c>
      <c r="B510" s="242"/>
      <c r="C510" s="242"/>
      <c r="D510" s="242"/>
      <c r="E510" s="242"/>
      <c r="F510" s="242"/>
    </row>
    <row r="511" spans="1:6" ht="15" customHeight="1">
      <c r="A511" s="241"/>
      <c r="B511" s="242"/>
      <c r="C511" s="242"/>
      <c r="D511" s="242"/>
      <c r="E511" s="242"/>
      <c r="F511" s="242"/>
    </row>
    <row r="512" spans="1:6" ht="15" customHeight="1">
      <c r="A512" s="241">
        <v>2</v>
      </c>
      <c r="B512" s="242"/>
      <c r="C512" s="242"/>
      <c r="D512" s="242"/>
      <c r="E512" s="242"/>
      <c r="F512" s="242"/>
    </row>
    <row r="513" spans="1:6" ht="15" customHeight="1">
      <c r="A513" s="241"/>
      <c r="B513" s="242"/>
      <c r="C513" s="242"/>
      <c r="D513" s="242"/>
      <c r="E513" s="242"/>
      <c r="F513" s="242"/>
    </row>
    <row r="514" spans="1:6" ht="15" customHeight="1">
      <c r="A514" s="241">
        <v>3</v>
      </c>
      <c r="B514" s="242"/>
      <c r="C514" s="242"/>
      <c r="D514" s="242"/>
      <c r="E514" s="242"/>
      <c r="F514" s="242"/>
    </row>
    <row r="515" spans="1:6" ht="15" customHeight="1">
      <c r="A515" s="241"/>
      <c r="B515" s="242"/>
      <c r="C515" s="242"/>
      <c r="D515" s="242"/>
      <c r="E515" s="242"/>
      <c r="F515" s="242"/>
    </row>
    <row r="516" spans="1:6" ht="15" customHeight="1">
      <c r="A516" s="241">
        <v>4</v>
      </c>
      <c r="B516" s="242"/>
      <c r="C516" s="242"/>
      <c r="D516" s="242"/>
      <c r="E516" s="242"/>
      <c r="F516" s="242"/>
    </row>
    <row r="517" spans="1:6" ht="15" customHeight="1">
      <c r="A517" s="241"/>
      <c r="B517" s="242"/>
      <c r="C517" s="242"/>
      <c r="D517" s="242"/>
      <c r="E517" s="242"/>
      <c r="F517" s="242"/>
    </row>
    <row r="518" spans="1:6" ht="15" customHeight="1">
      <c r="A518" s="241">
        <v>5</v>
      </c>
      <c r="B518" s="242"/>
      <c r="C518" s="242"/>
      <c r="D518" s="242"/>
      <c r="E518" s="242"/>
      <c r="F518" s="242"/>
    </row>
    <row r="519" spans="1:6" ht="15" customHeight="1">
      <c r="A519" s="241"/>
      <c r="B519" s="242"/>
      <c r="C519" s="242"/>
      <c r="D519" s="242"/>
      <c r="E519" s="242"/>
      <c r="F519" s="242"/>
    </row>
    <row r="520" spans="1:6" ht="15" customHeight="1">
      <c r="A520" s="241">
        <v>6</v>
      </c>
      <c r="B520" s="242"/>
      <c r="C520" s="242"/>
      <c r="D520" s="242"/>
      <c r="E520" s="242"/>
      <c r="F520" s="242"/>
    </row>
    <row r="521" spans="1:6" ht="15" customHeight="1">
      <c r="A521" s="241"/>
      <c r="B521" s="242"/>
      <c r="C521" s="242"/>
      <c r="D521" s="242"/>
      <c r="E521" s="242"/>
      <c r="F521" s="242"/>
    </row>
    <row r="522" spans="1:6" ht="15" customHeight="1">
      <c r="A522" s="241">
        <v>7</v>
      </c>
      <c r="B522" s="242"/>
      <c r="C522" s="242"/>
      <c r="D522" s="242"/>
      <c r="E522" s="242"/>
      <c r="F522" s="242"/>
    </row>
    <row r="523" spans="1:6" ht="15" customHeight="1">
      <c r="A523" s="241"/>
      <c r="B523" s="242"/>
      <c r="C523" s="242"/>
      <c r="D523" s="242"/>
      <c r="E523" s="242"/>
      <c r="F523" s="242"/>
    </row>
    <row r="524" spans="1:6" ht="15" customHeight="1">
      <c r="A524" s="241">
        <v>8</v>
      </c>
      <c r="B524" s="242"/>
      <c r="C524" s="242"/>
      <c r="D524" s="242"/>
      <c r="E524" s="242"/>
      <c r="F524" s="242"/>
    </row>
    <row r="525" spans="1:6" ht="15" customHeight="1">
      <c r="A525" s="241"/>
      <c r="B525" s="242"/>
      <c r="C525" s="242"/>
      <c r="D525" s="242"/>
      <c r="E525" s="242"/>
      <c r="F525" s="242"/>
    </row>
    <row r="526" spans="1:6" ht="15" customHeight="1">
      <c r="A526" s="241">
        <v>9</v>
      </c>
      <c r="B526" s="242"/>
      <c r="C526" s="242"/>
      <c r="D526" s="242"/>
      <c r="E526" s="242"/>
      <c r="F526" s="242"/>
    </row>
    <row r="527" spans="1:6" ht="15" customHeight="1">
      <c r="A527" s="241"/>
      <c r="B527" s="242"/>
      <c r="C527" s="242"/>
      <c r="D527" s="242"/>
      <c r="E527" s="242"/>
      <c r="F527" s="242"/>
    </row>
    <row r="528" spans="1:6" ht="15" customHeight="1">
      <c r="A528" s="241">
        <v>10</v>
      </c>
      <c r="B528" s="242"/>
      <c r="C528" s="242"/>
      <c r="D528" s="242"/>
      <c r="E528" s="242"/>
      <c r="F528" s="242"/>
    </row>
    <row r="529" spans="1:6" ht="15" customHeight="1">
      <c r="A529" s="241"/>
      <c r="B529" s="242"/>
      <c r="C529" s="242"/>
      <c r="D529" s="242"/>
      <c r="E529" s="242"/>
      <c r="F529" s="242"/>
    </row>
    <row r="530" spans="1:6" ht="15" customHeight="1">
      <c r="A530" s="241">
        <v>11</v>
      </c>
      <c r="B530" s="242"/>
      <c r="C530" s="242"/>
      <c r="D530" s="242"/>
      <c r="E530" s="242"/>
      <c r="F530" s="242"/>
    </row>
    <row r="531" spans="1:6" ht="15" customHeight="1">
      <c r="A531" s="241"/>
      <c r="B531" s="242"/>
      <c r="C531" s="242"/>
      <c r="D531" s="242"/>
      <c r="E531" s="242"/>
      <c r="F531" s="242"/>
    </row>
    <row r="532" spans="1:6" ht="15" customHeight="1">
      <c r="A532" s="241">
        <v>12</v>
      </c>
      <c r="B532" s="242"/>
      <c r="C532" s="242"/>
      <c r="D532" s="242"/>
      <c r="E532" s="242"/>
      <c r="F532" s="242"/>
    </row>
    <row r="533" spans="1:6" ht="15" customHeight="1">
      <c r="A533" s="241"/>
      <c r="B533" s="242"/>
      <c r="C533" s="242"/>
      <c r="D533" s="242"/>
      <c r="E533" s="242"/>
      <c r="F533" s="242"/>
    </row>
    <row r="534" spans="1:6" ht="15" customHeight="1">
      <c r="A534" s="241">
        <v>13</v>
      </c>
      <c r="B534" s="242"/>
      <c r="C534" s="242"/>
      <c r="D534" s="242"/>
      <c r="E534" s="242"/>
      <c r="F534" s="242"/>
    </row>
    <row r="535" spans="1:6" ht="15" customHeight="1">
      <c r="A535" s="241"/>
      <c r="B535" s="242"/>
      <c r="C535" s="242"/>
      <c r="D535" s="242"/>
      <c r="E535" s="242"/>
      <c r="F535" s="242"/>
    </row>
    <row r="536" spans="1:6" ht="15" customHeight="1">
      <c r="A536" s="241">
        <v>14</v>
      </c>
      <c r="B536" s="242"/>
      <c r="C536" s="242"/>
      <c r="D536" s="242"/>
      <c r="E536" s="242"/>
      <c r="F536" s="242"/>
    </row>
    <row r="537" spans="1:6" ht="15" customHeight="1">
      <c r="A537" s="241"/>
      <c r="B537" s="242"/>
      <c r="C537" s="242"/>
      <c r="D537" s="242"/>
      <c r="E537" s="242"/>
      <c r="F537" s="242"/>
    </row>
    <row r="538" spans="1:6" ht="15" customHeight="1">
      <c r="A538" s="241">
        <v>15</v>
      </c>
      <c r="B538" s="242"/>
      <c r="C538" s="242"/>
      <c r="D538" s="242"/>
      <c r="E538" s="242"/>
      <c r="F538" s="242"/>
    </row>
    <row r="539" spans="1:6" ht="15" customHeight="1">
      <c r="A539" s="241"/>
      <c r="B539" s="242"/>
      <c r="C539" s="242"/>
      <c r="D539" s="242"/>
      <c r="E539" s="242"/>
      <c r="F539" s="242"/>
    </row>
    <row r="540" spans="1:6" ht="15" customHeight="1">
      <c r="A540" s="241">
        <v>16</v>
      </c>
      <c r="B540" s="242"/>
      <c r="C540" s="242"/>
      <c r="D540" s="242"/>
      <c r="E540" s="242"/>
      <c r="F540" s="242"/>
    </row>
    <row r="541" spans="1:6" ht="15" customHeight="1">
      <c r="A541" s="241"/>
      <c r="B541" s="242"/>
      <c r="C541" s="242"/>
      <c r="D541" s="242"/>
      <c r="E541" s="242"/>
      <c r="F541" s="242"/>
    </row>
    <row r="542" spans="1:6" ht="15" customHeight="1">
      <c r="A542" s="241">
        <v>17</v>
      </c>
      <c r="B542" s="242"/>
      <c r="C542" s="242"/>
      <c r="D542" s="242"/>
      <c r="E542" s="242"/>
      <c r="F542" s="242"/>
    </row>
    <row r="543" spans="1:6" ht="15" customHeight="1">
      <c r="A543" s="241"/>
      <c r="B543" s="242"/>
      <c r="C543" s="242"/>
      <c r="D543" s="242"/>
      <c r="E543" s="242"/>
      <c r="F543" s="242"/>
    </row>
    <row r="544" spans="1:6" ht="15" customHeight="1">
      <c r="A544" s="241">
        <v>18</v>
      </c>
      <c r="B544" s="242"/>
      <c r="C544" s="242"/>
      <c r="D544" s="242"/>
      <c r="E544" s="242"/>
      <c r="F544" s="242"/>
    </row>
    <row r="545" spans="1:6" ht="15" customHeight="1">
      <c r="A545" s="241"/>
      <c r="B545" s="242"/>
      <c r="C545" s="242"/>
      <c r="D545" s="242"/>
      <c r="E545" s="242"/>
      <c r="F545" s="242"/>
    </row>
    <row r="546" spans="1:6" ht="15" customHeight="1">
      <c r="A546" s="241">
        <v>19</v>
      </c>
      <c r="B546" s="242"/>
      <c r="C546" s="242"/>
      <c r="D546" s="242"/>
      <c r="E546" s="242"/>
      <c r="F546" s="242"/>
    </row>
    <row r="547" spans="1:6" ht="15" customHeight="1">
      <c r="A547" s="241"/>
      <c r="B547" s="242"/>
      <c r="C547" s="242"/>
      <c r="D547" s="242"/>
      <c r="E547" s="242"/>
      <c r="F547" s="242"/>
    </row>
    <row r="548" spans="1:6" ht="15" customHeight="1">
      <c r="A548" s="241">
        <v>20</v>
      </c>
      <c r="B548" s="242"/>
      <c r="C548" s="242"/>
      <c r="D548" s="242"/>
      <c r="E548" s="242"/>
      <c r="F548" s="242"/>
    </row>
    <row r="549" spans="1:6" ht="15" customHeight="1">
      <c r="A549" s="241"/>
      <c r="B549" s="242"/>
      <c r="C549" s="242"/>
      <c r="D549" s="242"/>
      <c r="E549" s="242"/>
      <c r="F549" s="242"/>
    </row>
    <row r="550" spans="1:6" ht="15" customHeight="1">
      <c r="A550" s="214"/>
      <c r="B550" s="97"/>
      <c r="C550" s="97"/>
      <c r="D550" s="97"/>
      <c r="E550" s="97"/>
      <c r="F550" s="97"/>
    </row>
    <row r="551" spans="1:6" ht="15" customHeight="1">
      <c r="A551" s="214"/>
      <c r="B551" s="97"/>
      <c r="C551" s="97"/>
      <c r="D551" s="97"/>
      <c r="E551" s="205" t="s">
        <v>18</v>
      </c>
      <c r="F551" s="97"/>
    </row>
    <row r="552" spans="1:6" ht="15" customHeight="1">
      <c r="A552" s="244" t="str">
        <f>IF(ISTEXT('Organizacija natjecanja'!$F$2)=TRUE,'Organizacija natjecanja'!$F$2,"")</f>
        <v>KUP BRODSKO-POSAVSKE ŽUPANIJE</v>
      </c>
      <c r="B552" s="244"/>
      <c r="C552" s="244"/>
      <c r="D552" s="244"/>
      <c r="E552" s="244"/>
      <c r="F552" s="244"/>
    </row>
    <row r="553" spans="1:6" ht="15" customHeight="1">
      <c r="A553" s="245" t="str">
        <f>IF(ISTEXT('Organizacija natjecanja'!$F$5)=TRUE,'Organizacija natjecanja'!$F$5,"")</f>
        <v>Slavonski Brod, 07.- 09.05.2022</v>
      </c>
      <c r="B553" s="245"/>
      <c r="C553" s="245"/>
      <c r="D553" s="245"/>
      <c r="E553" s="245"/>
      <c r="F553" s="245"/>
    </row>
    <row r="554" spans="1:6" ht="15" customHeight="1">
      <c r="A554" s="214"/>
      <c r="B554" s="206"/>
      <c r="C554" s="206"/>
      <c r="D554" s="206"/>
      <c r="E554" s="97"/>
      <c r="F554" s="206"/>
    </row>
    <row r="555" spans="1:6" ht="15" customHeight="1">
      <c r="A555" s="246" t="s">
        <v>19</v>
      </c>
      <c r="B555" s="246"/>
      <c r="C555" s="246"/>
      <c r="D555" s="246"/>
      <c r="E555" s="246"/>
      <c r="F555" s="246"/>
    </row>
    <row r="556" spans="1:6" ht="15" customHeight="1">
      <c r="A556" s="207"/>
      <c r="B556" s="207"/>
      <c r="C556" s="207"/>
      <c r="D556" s="207"/>
      <c r="E556" s="207"/>
      <c r="F556" s="207"/>
    </row>
    <row r="557" spans="1:6" ht="15" customHeight="1">
      <c r="A557" s="247" t="str">
        <f>IF(ISTEXT('Prijava i izvlačenje brojeva'!$C$12)=TRUE,'Prijava i izvlačenje brojeva'!$C$12,"")</f>
        <v>Hlebine Hlebine</v>
      </c>
      <c r="B557" s="247"/>
      <c r="C557" s="247"/>
      <c r="D557" s="247"/>
      <c r="E557" s="208" t="s">
        <v>20</v>
      </c>
      <c r="F557" s="208" t="s">
        <v>21</v>
      </c>
    </row>
    <row r="558" spans="1:6" ht="15" customHeight="1">
      <c r="A558" s="247"/>
      <c r="B558" s="247"/>
      <c r="C558" s="247"/>
      <c r="D558" s="247"/>
      <c r="E558" s="248">
        <f>IF(ISNUMBER('Prijava i izvlačenje brojeva'!$A$12)=TRUE,'Prijava i izvlačenje brojeva'!$A$12,"")</f>
        <v>11</v>
      </c>
      <c r="F558" s="250"/>
    </row>
    <row r="559" spans="1:6" ht="15" customHeight="1">
      <c r="A559" s="247" t="str">
        <f>IF(ISTEXT('Prijava i izvlačenje brojeva'!C12)=TRUE,VLOOKUP('Startne liste'!A557,'Prijava i izvlačenje brojeva'!$C$2:$F$26,2,FALSE),"")</f>
        <v>Dario Slukić</v>
      </c>
      <c r="B559" s="247"/>
      <c r="C559" s="247"/>
      <c r="D559" s="247"/>
      <c r="E559" s="249"/>
      <c r="F559" s="251"/>
    </row>
    <row r="560" spans="1:6" ht="15" customHeight="1">
      <c r="A560" s="247"/>
      <c r="B560" s="247"/>
      <c r="C560" s="247"/>
      <c r="D560" s="247"/>
      <c r="E560" s="249"/>
      <c r="F560" s="251"/>
    </row>
    <row r="561" spans="1:6" ht="15" customHeight="1">
      <c r="A561" s="247" t="str">
        <f>IF(ISTEXT('Prijava i izvlačenje brojeva'!C12)=TRUE,VLOOKUP('Startne liste'!A557,'Prijava i izvlačenje brojeva'!$C$2:$F$26,3,FALSE),"")</f>
        <v>Goran Bregović</v>
      </c>
      <c r="B561" s="247"/>
      <c r="C561" s="247"/>
      <c r="D561" s="247"/>
      <c r="E561" s="249"/>
      <c r="F561" s="251"/>
    </row>
    <row r="562" spans="1:6" ht="15" customHeight="1">
      <c r="A562" s="247"/>
      <c r="B562" s="247"/>
      <c r="C562" s="247"/>
      <c r="D562" s="247"/>
      <c r="E562" s="249"/>
      <c r="F562" s="251"/>
    </row>
    <row r="563" spans="1:6" ht="15" customHeight="1">
      <c r="A563" s="243" t="s">
        <v>22</v>
      </c>
      <c r="B563" s="243" t="s">
        <v>23</v>
      </c>
      <c r="C563" s="243" t="s">
        <v>24</v>
      </c>
      <c r="D563" s="243" t="s">
        <v>25</v>
      </c>
      <c r="E563" s="243" t="s">
        <v>26</v>
      </c>
      <c r="F563" s="243" t="s">
        <v>27</v>
      </c>
    </row>
    <row r="564" spans="1:6" ht="15" customHeight="1">
      <c r="A564" s="243"/>
      <c r="B564" s="243"/>
      <c r="C564" s="243"/>
      <c r="D564" s="243"/>
      <c r="E564" s="243"/>
      <c r="F564" s="243"/>
    </row>
    <row r="565" spans="1:6" ht="15" customHeight="1">
      <c r="A565" s="241">
        <v>1</v>
      </c>
      <c r="B565" s="242"/>
      <c r="C565" s="242"/>
      <c r="D565" s="242"/>
      <c r="E565" s="242"/>
      <c r="F565" s="242"/>
    </row>
    <row r="566" spans="1:6" ht="15" customHeight="1">
      <c r="A566" s="241"/>
      <c r="B566" s="242"/>
      <c r="C566" s="242"/>
      <c r="D566" s="242"/>
      <c r="E566" s="242"/>
      <c r="F566" s="242"/>
    </row>
    <row r="567" spans="1:6" ht="15" customHeight="1">
      <c r="A567" s="241">
        <v>2</v>
      </c>
      <c r="B567" s="242"/>
      <c r="C567" s="242"/>
      <c r="D567" s="242"/>
      <c r="E567" s="242"/>
      <c r="F567" s="242"/>
    </row>
    <row r="568" spans="1:6" ht="15" customHeight="1">
      <c r="A568" s="241"/>
      <c r="B568" s="242"/>
      <c r="C568" s="242"/>
      <c r="D568" s="242"/>
      <c r="E568" s="242"/>
      <c r="F568" s="242"/>
    </row>
    <row r="569" spans="1:6" ht="15" customHeight="1">
      <c r="A569" s="241">
        <v>3</v>
      </c>
      <c r="B569" s="242"/>
      <c r="C569" s="242"/>
      <c r="D569" s="242"/>
      <c r="E569" s="242"/>
      <c r="F569" s="242"/>
    </row>
    <row r="570" spans="1:6" ht="15" customHeight="1">
      <c r="A570" s="241"/>
      <c r="B570" s="242"/>
      <c r="C570" s="242"/>
      <c r="D570" s="242"/>
      <c r="E570" s="242"/>
      <c r="F570" s="242"/>
    </row>
    <row r="571" spans="1:6" ht="15" customHeight="1">
      <c r="A571" s="241">
        <v>4</v>
      </c>
      <c r="B571" s="242"/>
      <c r="C571" s="242"/>
      <c r="D571" s="242"/>
      <c r="E571" s="242"/>
      <c r="F571" s="242"/>
    </row>
    <row r="572" spans="1:6" ht="15" customHeight="1">
      <c r="A572" s="241"/>
      <c r="B572" s="242"/>
      <c r="C572" s="242"/>
      <c r="D572" s="242"/>
      <c r="E572" s="242"/>
      <c r="F572" s="242"/>
    </row>
    <row r="573" spans="1:6" ht="15" customHeight="1">
      <c r="A573" s="241">
        <v>5</v>
      </c>
      <c r="B573" s="242"/>
      <c r="C573" s="242"/>
      <c r="D573" s="242"/>
      <c r="E573" s="242"/>
      <c r="F573" s="242"/>
    </row>
    <row r="574" spans="1:6" ht="15" customHeight="1">
      <c r="A574" s="241"/>
      <c r="B574" s="242"/>
      <c r="C574" s="242"/>
      <c r="D574" s="242"/>
      <c r="E574" s="242"/>
      <c r="F574" s="242"/>
    </row>
    <row r="575" spans="1:6" ht="15" customHeight="1">
      <c r="A575" s="241">
        <v>6</v>
      </c>
      <c r="B575" s="242"/>
      <c r="C575" s="242"/>
      <c r="D575" s="242"/>
      <c r="E575" s="242"/>
      <c r="F575" s="242"/>
    </row>
    <row r="576" spans="1:6" ht="15" customHeight="1">
      <c r="A576" s="241"/>
      <c r="B576" s="242"/>
      <c r="C576" s="242"/>
      <c r="D576" s="242"/>
      <c r="E576" s="242"/>
      <c r="F576" s="242"/>
    </row>
    <row r="577" spans="1:6" ht="15" customHeight="1">
      <c r="A577" s="241">
        <v>7</v>
      </c>
      <c r="B577" s="242"/>
      <c r="C577" s="242"/>
      <c r="D577" s="242"/>
      <c r="E577" s="242"/>
      <c r="F577" s="242"/>
    </row>
    <row r="578" spans="1:6" ht="15" customHeight="1">
      <c r="A578" s="241"/>
      <c r="B578" s="242"/>
      <c r="C578" s="242"/>
      <c r="D578" s="242"/>
      <c r="E578" s="242"/>
      <c r="F578" s="242"/>
    </row>
    <row r="579" spans="1:6" ht="15" customHeight="1">
      <c r="A579" s="241">
        <v>8</v>
      </c>
      <c r="B579" s="242"/>
      <c r="C579" s="242"/>
      <c r="D579" s="242"/>
      <c r="E579" s="242"/>
      <c r="F579" s="242"/>
    </row>
    <row r="580" spans="1:6" ht="15" customHeight="1">
      <c r="A580" s="241"/>
      <c r="B580" s="242"/>
      <c r="C580" s="242"/>
      <c r="D580" s="242"/>
      <c r="E580" s="242"/>
      <c r="F580" s="242"/>
    </row>
    <row r="581" spans="1:6" ht="15" customHeight="1">
      <c r="A581" s="241">
        <v>9</v>
      </c>
      <c r="B581" s="242"/>
      <c r="C581" s="242"/>
      <c r="D581" s="242"/>
      <c r="E581" s="242"/>
      <c r="F581" s="242"/>
    </row>
    <row r="582" spans="1:6" ht="15" customHeight="1">
      <c r="A582" s="241"/>
      <c r="B582" s="242"/>
      <c r="C582" s="242"/>
      <c r="D582" s="242"/>
      <c r="E582" s="242"/>
      <c r="F582" s="242"/>
    </row>
    <row r="583" spans="1:6" ht="15" customHeight="1">
      <c r="A583" s="241">
        <v>10</v>
      </c>
      <c r="B583" s="242"/>
      <c r="C583" s="242"/>
      <c r="D583" s="242"/>
      <c r="E583" s="242"/>
      <c r="F583" s="242"/>
    </row>
    <row r="584" spans="1:6" ht="15" customHeight="1">
      <c r="A584" s="241"/>
      <c r="B584" s="242"/>
      <c r="C584" s="242"/>
      <c r="D584" s="242"/>
      <c r="E584" s="242"/>
      <c r="F584" s="242"/>
    </row>
    <row r="585" spans="1:6" ht="15" customHeight="1">
      <c r="A585" s="241">
        <v>11</v>
      </c>
      <c r="B585" s="242"/>
      <c r="C585" s="242"/>
      <c r="D585" s="242"/>
      <c r="E585" s="242"/>
      <c r="F585" s="242"/>
    </row>
    <row r="586" spans="1:6" ht="15" customHeight="1">
      <c r="A586" s="241"/>
      <c r="B586" s="242"/>
      <c r="C586" s="242"/>
      <c r="D586" s="242"/>
      <c r="E586" s="242"/>
      <c r="F586" s="242"/>
    </row>
    <row r="587" spans="1:6" ht="15" customHeight="1">
      <c r="A587" s="241">
        <v>12</v>
      </c>
      <c r="B587" s="242"/>
      <c r="C587" s="242"/>
      <c r="D587" s="242"/>
      <c r="E587" s="242"/>
      <c r="F587" s="242"/>
    </row>
    <row r="588" spans="1:6" ht="15" customHeight="1">
      <c r="A588" s="241"/>
      <c r="B588" s="242"/>
      <c r="C588" s="242"/>
      <c r="D588" s="242"/>
      <c r="E588" s="242"/>
      <c r="F588" s="242"/>
    </row>
    <row r="589" spans="1:6" ht="15" customHeight="1">
      <c r="A589" s="241">
        <v>13</v>
      </c>
      <c r="B589" s="242"/>
      <c r="C589" s="242"/>
      <c r="D589" s="242"/>
      <c r="E589" s="242"/>
      <c r="F589" s="242"/>
    </row>
    <row r="590" spans="1:6" ht="15" customHeight="1">
      <c r="A590" s="241"/>
      <c r="B590" s="242"/>
      <c r="C590" s="242"/>
      <c r="D590" s="242"/>
      <c r="E590" s="242"/>
      <c r="F590" s="242"/>
    </row>
    <row r="591" spans="1:6" ht="15" customHeight="1">
      <c r="A591" s="241">
        <v>14</v>
      </c>
      <c r="B591" s="242"/>
      <c r="C591" s="242"/>
      <c r="D591" s="242"/>
      <c r="E591" s="242"/>
      <c r="F591" s="242"/>
    </row>
    <row r="592" spans="1:6" ht="15" customHeight="1">
      <c r="A592" s="241"/>
      <c r="B592" s="242"/>
      <c r="C592" s="242"/>
      <c r="D592" s="242"/>
      <c r="E592" s="242"/>
      <c r="F592" s="242"/>
    </row>
    <row r="593" spans="1:6" ht="15" customHeight="1">
      <c r="A593" s="241">
        <v>15</v>
      </c>
      <c r="B593" s="242"/>
      <c r="C593" s="242"/>
      <c r="D593" s="242"/>
      <c r="E593" s="242"/>
      <c r="F593" s="242"/>
    </row>
    <row r="594" spans="1:6" ht="15" customHeight="1">
      <c r="A594" s="241"/>
      <c r="B594" s="242"/>
      <c r="C594" s="242"/>
      <c r="D594" s="242"/>
      <c r="E594" s="242"/>
      <c r="F594" s="242"/>
    </row>
    <row r="595" spans="1:6" ht="15" customHeight="1">
      <c r="A595" s="241">
        <v>16</v>
      </c>
      <c r="B595" s="242"/>
      <c r="C595" s="242"/>
      <c r="D595" s="242"/>
      <c r="E595" s="242"/>
      <c r="F595" s="242"/>
    </row>
    <row r="596" spans="1:6" ht="15" customHeight="1">
      <c r="A596" s="241"/>
      <c r="B596" s="242"/>
      <c r="C596" s="242"/>
      <c r="D596" s="242"/>
      <c r="E596" s="242"/>
      <c r="F596" s="242"/>
    </row>
    <row r="597" spans="1:6" ht="15" customHeight="1">
      <c r="A597" s="241">
        <v>17</v>
      </c>
      <c r="B597" s="242"/>
      <c r="C597" s="242"/>
      <c r="D597" s="242"/>
      <c r="E597" s="242"/>
      <c r="F597" s="242"/>
    </row>
    <row r="598" spans="1:6" ht="15" customHeight="1">
      <c r="A598" s="241"/>
      <c r="B598" s="242"/>
      <c r="C598" s="242"/>
      <c r="D598" s="242"/>
      <c r="E598" s="242"/>
      <c r="F598" s="242"/>
    </row>
    <row r="599" spans="1:6" ht="15" customHeight="1">
      <c r="A599" s="241">
        <v>18</v>
      </c>
      <c r="B599" s="242"/>
      <c r="C599" s="242"/>
      <c r="D599" s="242"/>
      <c r="E599" s="242"/>
      <c r="F599" s="242"/>
    </row>
    <row r="600" spans="1:6" ht="15" customHeight="1">
      <c r="A600" s="241"/>
      <c r="B600" s="242"/>
      <c r="C600" s="242"/>
      <c r="D600" s="242"/>
      <c r="E600" s="242"/>
      <c r="F600" s="242"/>
    </row>
    <row r="601" spans="1:6" ht="15" customHeight="1">
      <c r="A601" s="241">
        <v>19</v>
      </c>
      <c r="B601" s="242"/>
      <c r="C601" s="242"/>
      <c r="D601" s="242"/>
      <c r="E601" s="242"/>
      <c r="F601" s="242"/>
    </row>
    <row r="602" spans="1:6" ht="15" customHeight="1">
      <c r="A602" s="241"/>
      <c r="B602" s="242"/>
      <c r="C602" s="242"/>
      <c r="D602" s="242"/>
      <c r="E602" s="242"/>
      <c r="F602" s="242"/>
    </row>
    <row r="603" spans="1:6" ht="15" customHeight="1">
      <c r="A603" s="241">
        <v>20</v>
      </c>
      <c r="B603" s="242"/>
      <c r="C603" s="242"/>
      <c r="D603" s="242"/>
      <c r="E603" s="242"/>
      <c r="F603" s="242"/>
    </row>
    <row r="604" spans="1:6" ht="15" customHeight="1">
      <c r="A604" s="241"/>
      <c r="B604" s="242"/>
      <c r="C604" s="242"/>
      <c r="D604" s="242"/>
      <c r="E604" s="242"/>
      <c r="F604" s="242"/>
    </row>
    <row r="605" spans="1:6" ht="15" customHeight="1">
      <c r="A605" s="214"/>
      <c r="B605" s="97"/>
      <c r="C605" s="97"/>
      <c r="D605" s="97"/>
      <c r="E605" s="97"/>
      <c r="F605" s="97"/>
    </row>
    <row r="606" spans="1:6" ht="15" customHeight="1">
      <c r="A606" s="214"/>
      <c r="B606" s="97"/>
      <c r="C606" s="97"/>
      <c r="D606" s="97"/>
      <c r="E606" s="205" t="s">
        <v>18</v>
      </c>
      <c r="F606" s="97"/>
    </row>
    <row r="607" spans="1:6" ht="15" customHeight="1">
      <c r="A607" s="244" t="str">
        <f>IF(ISTEXT('Organizacija natjecanja'!$F$2)=TRUE,'Organizacija natjecanja'!$F$2,"")</f>
        <v>KUP BRODSKO-POSAVSKE ŽUPANIJE</v>
      </c>
      <c r="B607" s="244"/>
      <c r="C607" s="244"/>
      <c r="D607" s="244"/>
      <c r="E607" s="244"/>
      <c r="F607" s="244"/>
    </row>
    <row r="608" spans="1:6" ht="15" customHeight="1">
      <c r="A608" s="245" t="str">
        <f>IF(ISTEXT('Organizacija natjecanja'!$F$5)=TRUE,'Organizacija natjecanja'!$F$5,"")</f>
        <v>Slavonski Brod, 07.- 09.05.2022</v>
      </c>
      <c r="B608" s="245"/>
      <c r="C608" s="245"/>
      <c r="D608" s="245"/>
      <c r="E608" s="245"/>
      <c r="F608" s="245"/>
    </row>
    <row r="609" spans="1:6" ht="15" customHeight="1">
      <c r="A609" s="214"/>
      <c r="B609" s="206"/>
      <c r="C609" s="206"/>
      <c r="D609" s="206"/>
      <c r="E609" s="97"/>
      <c r="F609" s="206"/>
    </row>
    <row r="610" spans="1:6" ht="15" customHeight="1">
      <c r="A610" s="246" t="s">
        <v>19</v>
      </c>
      <c r="B610" s="246"/>
      <c r="C610" s="246"/>
      <c r="D610" s="246"/>
      <c r="E610" s="246"/>
      <c r="F610" s="246"/>
    </row>
    <row r="611" spans="1:6" ht="15" customHeight="1">
      <c r="A611" s="207"/>
      <c r="B611" s="207"/>
      <c r="C611" s="207"/>
      <c r="D611" s="207"/>
      <c r="E611" s="207"/>
      <c r="F611" s="207"/>
    </row>
    <row r="612" spans="1:6" ht="15" customHeight="1">
      <c r="A612" s="247" t="str">
        <f>IF(ISTEXT('Prijava i izvlačenje brojeva'!$C$13)=TRUE,'Prijava i izvlačenje brojeva'!$C$13,"")</f>
        <v>Slavija Severin</v>
      </c>
      <c r="B612" s="247"/>
      <c r="C612" s="247"/>
      <c r="D612" s="247"/>
      <c r="E612" s="208" t="s">
        <v>20</v>
      </c>
      <c r="F612" s="208" t="s">
        <v>21</v>
      </c>
    </row>
    <row r="613" spans="1:6" ht="15" customHeight="1">
      <c r="A613" s="247"/>
      <c r="B613" s="247"/>
      <c r="C613" s="247"/>
      <c r="D613" s="247"/>
      <c r="E613" s="248">
        <f>IF(ISNUMBER('Prijava i izvlačenje brojeva'!$A$13)=TRUE,'Prijava i izvlačenje brojeva'!$A$13,"")</f>
        <v>12</v>
      </c>
      <c r="F613" s="250"/>
    </row>
    <row r="614" spans="1:6" ht="15" customHeight="1">
      <c r="A614" s="247" t="str">
        <f>IF(ISTEXT('Prijava i izvlačenje brojeva'!C13)=TRUE,VLOOKUP('Startne liste'!A612,'Prijava i izvlačenje brojeva'!$C$2:$F$26,2,FALSE),"")</f>
        <v>Mario Komar</v>
      </c>
      <c r="B614" s="247"/>
      <c r="C614" s="247"/>
      <c r="D614" s="247"/>
      <c r="E614" s="249"/>
      <c r="F614" s="251"/>
    </row>
    <row r="615" spans="1:6" ht="15" customHeight="1">
      <c r="A615" s="247"/>
      <c r="B615" s="247"/>
      <c r="C615" s="247"/>
      <c r="D615" s="247"/>
      <c r="E615" s="249"/>
      <c r="F615" s="251"/>
    </row>
    <row r="616" spans="1:6" ht="15" customHeight="1">
      <c r="A616" s="247" t="str">
        <f>IF(ISTEXT('Prijava i izvlačenje brojeva'!C13)=TRUE,VLOOKUP('Startne liste'!A612,'Prijava i izvlačenje brojeva'!$C$2:$F$26,3,FALSE),"")</f>
        <v>Tihomir Trešćec</v>
      </c>
      <c r="B616" s="247"/>
      <c r="C616" s="247"/>
      <c r="D616" s="247"/>
      <c r="E616" s="249"/>
      <c r="F616" s="251"/>
    </row>
    <row r="617" spans="1:6" ht="15" customHeight="1">
      <c r="A617" s="247"/>
      <c r="B617" s="247"/>
      <c r="C617" s="247"/>
      <c r="D617" s="247"/>
      <c r="E617" s="249"/>
      <c r="F617" s="251"/>
    </row>
    <row r="618" spans="1:6" ht="15" customHeight="1">
      <c r="A618" s="243" t="s">
        <v>22</v>
      </c>
      <c r="B618" s="243" t="s">
        <v>23</v>
      </c>
      <c r="C618" s="243" t="s">
        <v>24</v>
      </c>
      <c r="D618" s="243" t="s">
        <v>25</v>
      </c>
      <c r="E618" s="243" t="s">
        <v>26</v>
      </c>
      <c r="F618" s="243" t="s">
        <v>27</v>
      </c>
    </row>
    <row r="619" spans="1:6" ht="15" customHeight="1">
      <c r="A619" s="243"/>
      <c r="B619" s="243"/>
      <c r="C619" s="243"/>
      <c r="D619" s="243"/>
      <c r="E619" s="243"/>
      <c r="F619" s="243"/>
    </row>
    <row r="620" spans="1:6" ht="15" customHeight="1">
      <c r="A620" s="241">
        <v>1</v>
      </c>
      <c r="B620" s="242"/>
      <c r="C620" s="242"/>
      <c r="D620" s="242"/>
      <c r="E620" s="242"/>
      <c r="F620" s="242"/>
    </row>
    <row r="621" spans="1:6" ht="15" customHeight="1">
      <c r="A621" s="241"/>
      <c r="B621" s="242"/>
      <c r="C621" s="242"/>
      <c r="D621" s="242"/>
      <c r="E621" s="242"/>
      <c r="F621" s="242"/>
    </row>
    <row r="622" spans="1:6" ht="15" customHeight="1">
      <c r="A622" s="241">
        <v>2</v>
      </c>
      <c r="B622" s="242"/>
      <c r="C622" s="242"/>
      <c r="D622" s="242"/>
      <c r="E622" s="242"/>
      <c r="F622" s="242"/>
    </row>
    <row r="623" spans="1:6" ht="15" customHeight="1">
      <c r="A623" s="241"/>
      <c r="B623" s="242"/>
      <c r="C623" s="242"/>
      <c r="D623" s="242"/>
      <c r="E623" s="242"/>
      <c r="F623" s="242"/>
    </row>
    <row r="624" spans="1:6" ht="15" customHeight="1">
      <c r="A624" s="241">
        <v>3</v>
      </c>
      <c r="B624" s="242"/>
      <c r="C624" s="242"/>
      <c r="D624" s="242"/>
      <c r="E624" s="242"/>
      <c r="F624" s="242"/>
    </row>
    <row r="625" spans="1:6" ht="15" customHeight="1">
      <c r="A625" s="241"/>
      <c r="B625" s="242"/>
      <c r="C625" s="242"/>
      <c r="D625" s="242"/>
      <c r="E625" s="242"/>
      <c r="F625" s="242"/>
    </row>
    <row r="626" spans="1:6" ht="15" customHeight="1">
      <c r="A626" s="241">
        <v>4</v>
      </c>
      <c r="B626" s="242"/>
      <c r="C626" s="242"/>
      <c r="D626" s="242"/>
      <c r="E626" s="242"/>
      <c r="F626" s="242"/>
    </row>
    <row r="627" spans="1:6" ht="15" customHeight="1">
      <c r="A627" s="241"/>
      <c r="B627" s="242"/>
      <c r="C627" s="242"/>
      <c r="D627" s="242"/>
      <c r="E627" s="242"/>
      <c r="F627" s="242"/>
    </row>
    <row r="628" spans="1:6" ht="15" customHeight="1">
      <c r="A628" s="241">
        <v>5</v>
      </c>
      <c r="B628" s="242"/>
      <c r="C628" s="242"/>
      <c r="D628" s="242"/>
      <c r="E628" s="242"/>
      <c r="F628" s="242"/>
    </row>
    <row r="629" spans="1:6" ht="15" customHeight="1">
      <c r="A629" s="241"/>
      <c r="B629" s="242"/>
      <c r="C629" s="242"/>
      <c r="D629" s="242"/>
      <c r="E629" s="242"/>
      <c r="F629" s="242"/>
    </row>
    <row r="630" spans="1:6" ht="15" customHeight="1">
      <c r="A630" s="241">
        <v>6</v>
      </c>
      <c r="B630" s="242"/>
      <c r="C630" s="242"/>
      <c r="D630" s="242"/>
      <c r="E630" s="242"/>
      <c r="F630" s="242"/>
    </row>
    <row r="631" spans="1:6" ht="15" customHeight="1">
      <c r="A631" s="241"/>
      <c r="B631" s="242"/>
      <c r="C631" s="242"/>
      <c r="D631" s="242"/>
      <c r="E631" s="242"/>
      <c r="F631" s="242"/>
    </row>
    <row r="632" spans="1:6" ht="15" customHeight="1">
      <c r="A632" s="241">
        <v>7</v>
      </c>
      <c r="B632" s="242"/>
      <c r="C632" s="242"/>
      <c r="D632" s="242"/>
      <c r="E632" s="242"/>
      <c r="F632" s="242"/>
    </row>
    <row r="633" spans="1:6" ht="15" customHeight="1">
      <c r="A633" s="241"/>
      <c r="B633" s="242"/>
      <c r="C633" s="242"/>
      <c r="D633" s="242"/>
      <c r="E633" s="242"/>
      <c r="F633" s="242"/>
    </row>
    <row r="634" spans="1:6" ht="15" customHeight="1">
      <c r="A634" s="241">
        <v>8</v>
      </c>
      <c r="B634" s="242"/>
      <c r="C634" s="242"/>
      <c r="D634" s="242"/>
      <c r="E634" s="242"/>
      <c r="F634" s="242"/>
    </row>
    <row r="635" spans="1:6" ht="15" customHeight="1">
      <c r="A635" s="241"/>
      <c r="B635" s="242"/>
      <c r="C635" s="242"/>
      <c r="D635" s="242"/>
      <c r="E635" s="242"/>
      <c r="F635" s="242"/>
    </row>
    <row r="636" spans="1:6" ht="15" customHeight="1">
      <c r="A636" s="241">
        <v>9</v>
      </c>
      <c r="B636" s="242"/>
      <c r="C636" s="242"/>
      <c r="D636" s="242"/>
      <c r="E636" s="242"/>
      <c r="F636" s="242"/>
    </row>
    <row r="637" spans="1:6" ht="15" customHeight="1">
      <c r="A637" s="241"/>
      <c r="B637" s="242"/>
      <c r="C637" s="242"/>
      <c r="D637" s="242"/>
      <c r="E637" s="242"/>
      <c r="F637" s="242"/>
    </row>
    <row r="638" spans="1:6" ht="15" customHeight="1">
      <c r="A638" s="241">
        <v>10</v>
      </c>
      <c r="B638" s="242"/>
      <c r="C638" s="242"/>
      <c r="D638" s="242"/>
      <c r="E638" s="242"/>
      <c r="F638" s="242"/>
    </row>
    <row r="639" spans="1:6" ht="15" customHeight="1">
      <c r="A639" s="241"/>
      <c r="B639" s="242"/>
      <c r="C639" s="242"/>
      <c r="D639" s="242"/>
      <c r="E639" s="242"/>
      <c r="F639" s="242"/>
    </row>
    <row r="640" spans="1:6" ht="15" customHeight="1">
      <c r="A640" s="241">
        <v>11</v>
      </c>
      <c r="B640" s="242"/>
      <c r="C640" s="242"/>
      <c r="D640" s="242"/>
      <c r="E640" s="242"/>
      <c r="F640" s="242"/>
    </row>
    <row r="641" spans="1:6" ht="15" customHeight="1">
      <c r="A641" s="241"/>
      <c r="B641" s="242"/>
      <c r="C641" s="242"/>
      <c r="D641" s="242"/>
      <c r="E641" s="242"/>
      <c r="F641" s="242"/>
    </row>
    <row r="642" spans="1:6" ht="15" customHeight="1">
      <c r="A642" s="241">
        <v>12</v>
      </c>
      <c r="B642" s="242"/>
      <c r="C642" s="242"/>
      <c r="D642" s="242"/>
      <c r="E642" s="242"/>
      <c r="F642" s="242"/>
    </row>
    <row r="643" spans="1:6" ht="15" customHeight="1">
      <c r="A643" s="241"/>
      <c r="B643" s="242"/>
      <c r="C643" s="242"/>
      <c r="D643" s="242"/>
      <c r="E643" s="242"/>
      <c r="F643" s="242"/>
    </row>
    <row r="644" spans="1:6" ht="15" customHeight="1">
      <c r="A644" s="241">
        <v>13</v>
      </c>
      <c r="B644" s="242"/>
      <c r="C644" s="242"/>
      <c r="D644" s="242"/>
      <c r="E644" s="242"/>
      <c r="F644" s="242"/>
    </row>
    <row r="645" spans="1:6" ht="15" customHeight="1">
      <c r="A645" s="241"/>
      <c r="B645" s="242"/>
      <c r="C645" s="242"/>
      <c r="D645" s="242"/>
      <c r="E645" s="242"/>
      <c r="F645" s="242"/>
    </row>
    <row r="646" spans="1:6" ht="15" customHeight="1">
      <c r="A646" s="241">
        <v>14</v>
      </c>
      <c r="B646" s="242"/>
      <c r="C646" s="242"/>
      <c r="D646" s="242"/>
      <c r="E646" s="242"/>
      <c r="F646" s="242"/>
    </row>
    <row r="647" spans="1:6" ht="15" customHeight="1">
      <c r="A647" s="241"/>
      <c r="B647" s="242"/>
      <c r="C647" s="242"/>
      <c r="D647" s="242"/>
      <c r="E647" s="242"/>
      <c r="F647" s="242"/>
    </row>
    <row r="648" spans="1:6" ht="15" customHeight="1">
      <c r="A648" s="241">
        <v>15</v>
      </c>
      <c r="B648" s="242"/>
      <c r="C648" s="242"/>
      <c r="D648" s="242"/>
      <c r="E648" s="242"/>
      <c r="F648" s="242"/>
    </row>
    <row r="649" spans="1:6" ht="15" customHeight="1">
      <c r="A649" s="241"/>
      <c r="B649" s="242"/>
      <c r="C649" s="242"/>
      <c r="D649" s="242"/>
      <c r="E649" s="242"/>
      <c r="F649" s="242"/>
    </row>
    <row r="650" spans="1:6" ht="15" customHeight="1">
      <c r="A650" s="241">
        <v>16</v>
      </c>
      <c r="B650" s="242"/>
      <c r="C650" s="242"/>
      <c r="D650" s="242"/>
      <c r="E650" s="242"/>
      <c r="F650" s="242"/>
    </row>
    <row r="651" spans="1:6" ht="15" customHeight="1">
      <c r="A651" s="241"/>
      <c r="B651" s="242"/>
      <c r="C651" s="242"/>
      <c r="D651" s="242"/>
      <c r="E651" s="242"/>
      <c r="F651" s="242"/>
    </row>
    <row r="652" spans="1:6" ht="15" customHeight="1">
      <c r="A652" s="241">
        <v>17</v>
      </c>
      <c r="B652" s="242"/>
      <c r="C652" s="242"/>
      <c r="D652" s="242"/>
      <c r="E652" s="242"/>
      <c r="F652" s="242"/>
    </row>
    <row r="653" spans="1:6" ht="15" customHeight="1">
      <c r="A653" s="241"/>
      <c r="B653" s="242"/>
      <c r="C653" s="242"/>
      <c r="D653" s="242"/>
      <c r="E653" s="242"/>
      <c r="F653" s="242"/>
    </row>
    <row r="654" spans="1:6" ht="15" customHeight="1">
      <c r="A654" s="241">
        <v>18</v>
      </c>
      <c r="B654" s="242"/>
      <c r="C654" s="242"/>
      <c r="D654" s="242"/>
      <c r="E654" s="242"/>
      <c r="F654" s="242"/>
    </row>
    <row r="655" spans="1:6" ht="15" customHeight="1">
      <c r="A655" s="241"/>
      <c r="B655" s="242"/>
      <c r="C655" s="242"/>
      <c r="D655" s="242"/>
      <c r="E655" s="242"/>
      <c r="F655" s="242"/>
    </row>
    <row r="656" spans="1:6" ht="15" customHeight="1">
      <c r="A656" s="241">
        <v>19</v>
      </c>
      <c r="B656" s="242"/>
      <c r="C656" s="242"/>
      <c r="D656" s="242"/>
      <c r="E656" s="242"/>
      <c r="F656" s="242"/>
    </row>
    <row r="657" spans="1:6" ht="15" customHeight="1">
      <c r="A657" s="241"/>
      <c r="B657" s="242"/>
      <c r="C657" s="242"/>
      <c r="D657" s="242"/>
      <c r="E657" s="242"/>
      <c r="F657" s="242"/>
    </row>
    <row r="658" spans="1:6" ht="15" customHeight="1">
      <c r="A658" s="241">
        <v>20</v>
      </c>
      <c r="B658" s="242"/>
      <c r="C658" s="242"/>
      <c r="D658" s="242"/>
      <c r="E658" s="242"/>
      <c r="F658" s="242"/>
    </row>
    <row r="659" spans="1:6" ht="15" customHeight="1">
      <c r="A659" s="241"/>
      <c r="B659" s="242"/>
      <c r="C659" s="242"/>
      <c r="D659" s="242"/>
      <c r="E659" s="242"/>
      <c r="F659" s="242"/>
    </row>
    <row r="660" spans="1:6" ht="15" customHeight="1">
      <c r="A660" s="214"/>
      <c r="B660" s="97"/>
      <c r="C660" s="97"/>
      <c r="D660" s="97"/>
      <c r="E660" s="97"/>
      <c r="F660" s="97"/>
    </row>
    <row r="661" spans="1:6" ht="15" customHeight="1">
      <c r="A661" s="214"/>
      <c r="B661" s="97"/>
      <c r="C661" s="97"/>
      <c r="D661" s="97"/>
      <c r="E661" s="205" t="s">
        <v>18</v>
      </c>
      <c r="F661" s="97"/>
    </row>
    <row r="662" spans="1:6" ht="15" customHeight="1">
      <c r="A662" s="244" t="str">
        <f>IF(ISTEXT('Organizacija natjecanja'!$F$2)=TRUE,'Organizacija natjecanja'!$F$2,"")</f>
        <v>KUP BRODSKO-POSAVSKE ŽUPANIJE</v>
      </c>
      <c r="B662" s="244"/>
      <c r="C662" s="244"/>
      <c r="D662" s="244"/>
      <c r="E662" s="244"/>
      <c r="F662" s="244"/>
    </row>
    <row r="663" spans="1:6" ht="15" customHeight="1">
      <c r="A663" s="245" t="str">
        <f>IF(ISTEXT('Organizacija natjecanja'!$F$5)=TRUE,'Organizacija natjecanja'!$F$5,"")</f>
        <v>Slavonski Brod, 07.- 09.05.2022</v>
      </c>
      <c r="B663" s="245"/>
      <c r="C663" s="245"/>
      <c r="D663" s="245"/>
      <c r="E663" s="245"/>
      <c r="F663" s="245"/>
    </row>
    <row r="664" spans="1:6" ht="15" customHeight="1">
      <c r="A664" s="214"/>
      <c r="B664" s="206"/>
      <c r="C664" s="206"/>
      <c r="D664" s="206"/>
      <c r="E664" s="97"/>
      <c r="F664" s="206"/>
    </row>
    <row r="665" spans="1:6" ht="15" customHeight="1">
      <c r="A665" s="246" t="s">
        <v>19</v>
      </c>
      <c r="B665" s="246"/>
      <c r="C665" s="246"/>
      <c r="D665" s="246"/>
      <c r="E665" s="246"/>
      <c r="F665" s="246"/>
    </row>
    <row r="666" spans="1:6" ht="15" customHeight="1">
      <c r="A666" s="207"/>
      <c r="B666" s="207"/>
      <c r="C666" s="207"/>
      <c r="D666" s="207"/>
      <c r="E666" s="207"/>
      <c r="F666" s="207"/>
    </row>
    <row r="667" spans="1:6" ht="15" customHeight="1">
      <c r="A667" s="247" t="str">
        <f>IF(ISTEXT('Prijava i izvlačenje brojeva'!$C$14)=TRUE,'Prijava i izvlačenje brojeva'!$C$14,"")</f>
        <v>Ilova Garešnica</v>
      </c>
      <c r="B667" s="247"/>
      <c r="C667" s="247"/>
      <c r="D667" s="247"/>
      <c r="E667" s="208" t="s">
        <v>20</v>
      </c>
      <c r="F667" s="208" t="s">
        <v>21</v>
      </c>
    </row>
    <row r="668" spans="1:6" ht="15" customHeight="1">
      <c r="A668" s="247"/>
      <c r="B668" s="247"/>
      <c r="C668" s="247"/>
      <c r="D668" s="247"/>
      <c r="E668" s="248">
        <f>IF(ISNUMBER('Prijava i izvlačenje brojeva'!$A$14)=TRUE,'Prijava i izvlačenje brojeva'!$A$14,"")</f>
        <v>13</v>
      </c>
      <c r="F668" s="250"/>
    </row>
    <row r="669" spans="1:6" ht="15" customHeight="1">
      <c r="A669" s="247" t="str">
        <f>IF(ISTEXT('Prijava i izvlačenje brojeva'!C14)=TRUE,VLOOKUP('Startne liste'!A667,'Prijava i izvlačenje brojeva'!$C$2:$F$26,2,FALSE),"")</f>
        <v>Denis Badanjak</v>
      </c>
      <c r="B669" s="247"/>
      <c r="C669" s="247"/>
      <c r="D669" s="247"/>
      <c r="E669" s="249"/>
      <c r="F669" s="251"/>
    </row>
    <row r="670" spans="1:6" ht="15" customHeight="1">
      <c r="A670" s="247"/>
      <c r="B670" s="247"/>
      <c r="C670" s="247"/>
      <c r="D670" s="247"/>
      <c r="E670" s="249"/>
      <c r="F670" s="251"/>
    </row>
    <row r="671" spans="1:6" ht="15" customHeight="1">
      <c r="A671" s="247" t="str">
        <f>IF(ISTEXT('Prijava i izvlačenje brojeva'!C14)=TRUE,VLOOKUP('Startne liste'!A667,'Prijava i izvlačenje brojeva'!$C$2:$F$26,3,FALSE),"")</f>
        <v>Ivan Rakarić</v>
      </c>
      <c r="B671" s="247"/>
      <c r="C671" s="247"/>
      <c r="D671" s="247"/>
      <c r="E671" s="249"/>
      <c r="F671" s="251"/>
    </row>
    <row r="672" spans="1:6" ht="15" customHeight="1">
      <c r="A672" s="247"/>
      <c r="B672" s="247"/>
      <c r="C672" s="247"/>
      <c r="D672" s="247"/>
      <c r="E672" s="249"/>
      <c r="F672" s="251"/>
    </row>
    <row r="673" spans="1:6" ht="15" customHeight="1">
      <c r="A673" s="243" t="s">
        <v>22</v>
      </c>
      <c r="B673" s="243" t="s">
        <v>23</v>
      </c>
      <c r="C673" s="243" t="s">
        <v>24</v>
      </c>
      <c r="D673" s="243" t="s">
        <v>25</v>
      </c>
      <c r="E673" s="243" t="s">
        <v>26</v>
      </c>
      <c r="F673" s="243" t="s">
        <v>27</v>
      </c>
    </row>
    <row r="674" spans="1:6" ht="15" customHeight="1">
      <c r="A674" s="243"/>
      <c r="B674" s="243"/>
      <c r="C674" s="243"/>
      <c r="D674" s="243"/>
      <c r="E674" s="243"/>
      <c r="F674" s="243"/>
    </row>
    <row r="675" spans="1:6" ht="15" customHeight="1">
      <c r="A675" s="241">
        <v>1</v>
      </c>
      <c r="B675" s="242"/>
      <c r="C675" s="242"/>
      <c r="D675" s="242"/>
      <c r="E675" s="242"/>
      <c r="F675" s="242"/>
    </row>
    <row r="676" spans="1:6" ht="15" customHeight="1">
      <c r="A676" s="241"/>
      <c r="B676" s="242"/>
      <c r="C676" s="242"/>
      <c r="D676" s="242"/>
      <c r="E676" s="242"/>
      <c r="F676" s="242"/>
    </row>
    <row r="677" spans="1:6" ht="15" customHeight="1">
      <c r="A677" s="241">
        <v>2</v>
      </c>
      <c r="B677" s="242"/>
      <c r="C677" s="242"/>
      <c r="D677" s="242"/>
      <c r="E677" s="242"/>
      <c r="F677" s="242"/>
    </row>
    <row r="678" spans="1:6" ht="15" customHeight="1">
      <c r="A678" s="241"/>
      <c r="B678" s="242"/>
      <c r="C678" s="242"/>
      <c r="D678" s="242"/>
      <c r="E678" s="242"/>
      <c r="F678" s="242"/>
    </row>
    <row r="679" spans="1:6" ht="15" customHeight="1">
      <c r="A679" s="241">
        <v>3</v>
      </c>
      <c r="B679" s="242"/>
      <c r="C679" s="242"/>
      <c r="D679" s="242"/>
      <c r="E679" s="242"/>
      <c r="F679" s="242"/>
    </row>
    <row r="680" spans="1:6" ht="15" customHeight="1">
      <c r="A680" s="241"/>
      <c r="B680" s="242"/>
      <c r="C680" s="242"/>
      <c r="D680" s="242"/>
      <c r="E680" s="242"/>
      <c r="F680" s="242"/>
    </row>
    <row r="681" spans="1:6" ht="15" customHeight="1">
      <c r="A681" s="241">
        <v>4</v>
      </c>
      <c r="B681" s="242"/>
      <c r="C681" s="242"/>
      <c r="D681" s="242"/>
      <c r="E681" s="242"/>
      <c r="F681" s="242"/>
    </row>
    <row r="682" spans="1:6" ht="15" customHeight="1">
      <c r="A682" s="241"/>
      <c r="B682" s="242"/>
      <c r="C682" s="242"/>
      <c r="D682" s="242"/>
      <c r="E682" s="242"/>
      <c r="F682" s="242"/>
    </row>
    <row r="683" spans="1:6" ht="15" customHeight="1">
      <c r="A683" s="241">
        <v>5</v>
      </c>
      <c r="B683" s="242"/>
      <c r="C683" s="242"/>
      <c r="D683" s="242"/>
      <c r="E683" s="242"/>
      <c r="F683" s="242"/>
    </row>
    <row r="684" spans="1:6" ht="15" customHeight="1">
      <c r="A684" s="241"/>
      <c r="B684" s="242"/>
      <c r="C684" s="242"/>
      <c r="D684" s="242"/>
      <c r="E684" s="242"/>
      <c r="F684" s="242"/>
    </row>
    <row r="685" spans="1:6" ht="15" customHeight="1">
      <c r="A685" s="241">
        <v>6</v>
      </c>
      <c r="B685" s="242"/>
      <c r="C685" s="242"/>
      <c r="D685" s="242"/>
      <c r="E685" s="242"/>
      <c r="F685" s="242"/>
    </row>
    <row r="686" spans="1:6" ht="15" customHeight="1">
      <c r="A686" s="241"/>
      <c r="B686" s="242"/>
      <c r="C686" s="242"/>
      <c r="D686" s="242"/>
      <c r="E686" s="242"/>
      <c r="F686" s="242"/>
    </row>
    <row r="687" spans="1:6" ht="15" customHeight="1">
      <c r="A687" s="241">
        <v>7</v>
      </c>
      <c r="B687" s="242"/>
      <c r="C687" s="242"/>
      <c r="D687" s="242"/>
      <c r="E687" s="242"/>
      <c r="F687" s="242"/>
    </row>
    <row r="688" spans="1:6" ht="15" customHeight="1">
      <c r="A688" s="241"/>
      <c r="B688" s="242"/>
      <c r="C688" s="242"/>
      <c r="D688" s="242"/>
      <c r="E688" s="242"/>
      <c r="F688" s="242"/>
    </row>
    <row r="689" spans="1:6" ht="15" customHeight="1">
      <c r="A689" s="241">
        <v>8</v>
      </c>
      <c r="B689" s="242"/>
      <c r="C689" s="242"/>
      <c r="D689" s="242"/>
      <c r="E689" s="242"/>
      <c r="F689" s="242"/>
    </row>
    <row r="690" spans="1:6" ht="15" customHeight="1">
      <c r="A690" s="241"/>
      <c r="B690" s="242"/>
      <c r="C690" s="242"/>
      <c r="D690" s="242"/>
      <c r="E690" s="242"/>
      <c r="F690" s="242"/>
    </row>
    <row r="691" spans="1:6" ht="15" customHeight="1">
      <c r="A691" s="241">
        <v>9</v>
      </c>
      <c r="B691" s="242"/>
      <c r="C691" s="242"/>
      <c r="D691" s="242"/>
      <c r="E691" s="242"/>
      <c r="F691" s="242"/>
    </row>
    <row r="692" spans="1:6" ht="15" customHeight="1">
      <c r="A692" s="241"/>
      <c r="B692" s="242"/>
      <c r="C692" s="242"/>
      <c r="D692" s="242"/>
      <c r="E692" s="242"/>
      <c r="F692" s="242"/>
    </row>
    <row r="693" spans="1:6" ht="15" customHeight="1">
      <c r="A693" s="241">
        <v>10</v>
      </c>
      <c r="B693" s="242"/>
      <c r="C693" s="242"/>
      <c r="D693" s="242"/>
      <c r="E693" s="242"/>
      <c r="F693" s="242"/>
    </row>
    <row r="694" spans="1:6" ht="15" customHeight="1">
      <c r="A694" s="241"/>
      <c r="B694" s="242"/>
      <c r="C694" s="242"/>
      <c r="D694" s="242"/>
      <c r="E694" s="242"/>
      <c r="F694" s="242"/>
    </row>
    <row r="695" spans="1:6" ht="15" customHeight="1">
      <c r="A695" s="241">
        <v>11</v>
      </c>
      <c r="B695" s="242"/>
      <c r="C695" s="242"/>
      <c r="D695" s="242"/>
      <c r="E695" s="242"/>
      <c r="F695" s="242"/>
    </row>
    <row r="696" spans="1:6" ht="15" customHeight="1">
      <c r="A696" s="241"/>
      <c r="B696" s="242"/>
      <c r="C696" s="242"/>
      <c r="D696" s="242"/>
      <c r="E696" s="242"/>
      <c r="F696" s="242"/>
    </row>
    <row r="697" spans="1:6" ht="15" customHeight="1">
      <c r="A697" s="241">
        <v>12</v>
      </c>
      <c r="B697" s="242"/>
      <c r="C697" s="242"/>
      <c r="D697" s="242"/>
      <c r="E697" s="242"/>
      <c r="F697" s="242"/>
    </row>
    <row r="698" spans="1:6" ht="15" customHeight="1">
      <c r="A698" s="241"/>
      <c r="B698" s="242"/>
      <c r="C698" s="242"/>
      <c r="D698" s="242"/>
      <c r="E698" s="242"/>
      <c r="F698" s="242"/>
    </row>
    <row r="699" spans="1:6" ht="15" customHeight="1">
      <c r="A699" s="241">
        <v>13</v>
      </c>
      <c r="B699" s="242"/>
      <c r="C699" s="242"/>
      <c r="D699" s="242"/>
      <c r="E699" s="242"/>
      <c r="F699" s="242"/>
    </row>
    <row r="700" spans="1:6" ht="15" customHeight="1">
      <c r="A700" s="241"/>
      <c r="B700" s="242"/>
      <c r="C700" s="242"/>
      <c r="D700" s="242"/>
      <c r="E700" s="242"/>
      <c r="F700" s="242"/>
    </row>
    <row r="701" spans="1:6" ht="15" customHeight="1">
      <c r="A701" s="241">
        <v>14</v>
      </c>
      <c r="B701" s="242"/>
      <c r="C701" s="242"/>
      <c r="D701" s="242"/>
      <c r="E701" s="242"/>
      <c r="F701" s="242"/>
    </row>
    <row r="702" spans="1:6" ht="15" customHeight="1">
      <c r="A702" s="241"/>
      <c r="B702" s="242"/>
      <c r="C702" s="242"/>
      <c r="D702" s="242"/>
      <c r="E702" s="242"/>
      <c r="F702" s="242"/>
    </row>
    <row r="703" spans="1:6" ht="15" customHeight="1">
      <c r="A703" s="241">
        <v>15</v>
      </c>
      <c r="B703" s="242"/>
      <c r="C703" s="242"/>
      <c r="D703" s="242"/>
      <c r="E703" s="242"/>
      <c r="F703" s="242"/>
    </row>
    <row r="704" spans="1:6" ht="15" customHeight="1">
      <c r="A704" s="241"/>
      <c r="B704" s="242"/>
      <c r="C704" s="242"/>
      <c r="D704" s="242"/>
      <c r="E704" s="242"/>
      <c r="F704" s="242"/>
    </row>
    <row r="705" spans="1:6" ht="15" customHeight="1">
      <c r="A705" s="241">
        <v>16</v>
      </c>
      <c r="B705" s="242"/>
      <c r="C705" s="242"/>
      <c r="D705" s="242"/>
      <c r="E705" s="242"/>
      <c r="F705" s="242"/>
    </row>
    <row r="706" spans="1:6" ht="15" customHeight="1">
      <c r="A706" s="241"/>
      <c r="B706" s="242"/>
      <c r="C706" s="242"/>
      <c r="D706" s="242"/>
      <c r="E706" s="242"/>
      <c r="F706" s="242"/>
    </row>
    <row r="707" spans="1:6" ht="15" customHeight="1">
      <c r="A707" s="241">
        <v>17</v>
      </c>
      <c r="B707" s="242"/>
      <c r="C707" s="242"/>
      <c r="D707" s="242"/>
      <c r="E707" s="242"/>
      <c r="F707" s="242"/>
    </row>
    <row r="708" spans="1:6" ht="15" customHeight="1">
      <c r="A708" s="241"/>
      <c r="B708" s="242"/>
      <c r="C708" s="242"/>
      <c r="D708" s="242"/>
      <c r="E708" s="242"/>
      <c r="F708" s="242"/>
    </row>
    <row r="709" spans="1:6" ht="15" customHeight="1">
      <c r="A709" s="241">
        <v>18</v>
      </c>
      <c r="B709" s="242"/>
      <c r="C709" s="242"/>
      <c r="D709" s="242"/>
      <c r="E709" s="242"/>
      <c r="F709" s="242"/>
    </row>
    <row r="710" spans="1:6" ht="15" customHeight="1">
      <c r="A710" s="241"/>
      <c r="B710" s="242"/>
      <c r="C710" s="242"/>
      <c r="D710" s="242"/>
      <c r="E710" s="242"/>
      <c r="F710" s="242"/>
    </row>
    <row r="711" spans="1:6" ht="15" customHeight="1">
      <c r="A711" s="241">
        <v>19</v>
      </c>
      <c r="B711" s="242"/>
      <c r="C711" s="242"/>
      <c r="D711" s="242"/>
      <c r="E711" s="242"/>
      <c r="F711" s="242"/>
    </row>
    <row r="712" spans="1:6" ht="15" customHeight="1">
      <c r="A712" s="241"/>
      <c r="B712" s="242"/>
      <c r="C712" s="242"/>
      <c r="D712" s="242"/>
      <c r="E712" s="242"/>
      <c r="F712" s="242"/>
    </row>
    <row r="713" spans="1:6" ht="15" customHeight="1">
      <c r="A713" s="241">
        <v>20</v>
      </c>
      <c r="B713" s="242"/>
      <c r="C713" s="242"/>
      <c r="D713" s="242"/>
      <c r="E713" s="242"/>
      <c r="F713" s="242"/>
    </row>
    <row r="714" spans="1:6" ht="15" customHeight="1">
      <c r="A714" s="241"/>
      <c r="B714" s="242"/>
      <c r="C714" s="242"/>
      <c r="D714" s="242"/>
      <c r="E714" s="242"/>
      <c r="F714" s="242"/>
    </row>
    <row r="715" spans="1:6" ht="15" customHeight="1">
      <c r="A715" s="214"/>
      <c r="B715" s="97"/>
      <c r="C715" s="97"/>
      <c r="D715" s="97"/>
      <c r="E715" s="97"/>
      <c r="F715" s="97"/>
    </row>
    <row r="716" spans="1:6" ht="15" customHeight="1">
      <c r="A716" s="214"/>
      <c r="B716" s="97"/>
      <c r="C716" s="97"/>
      <c r="D716" s="97"/>
      <c r="E716" s="205" t="s">
        <v>18</v>
      </c>
      <c r="F716" s="97"/>
    </row>
    <row r="717" spans="1:6" ht="15" customHeight="1">
      <c r="A717" s="244" t="str">
        <f>IF(ISTEXT('Organizacija natjecanja'!$F$2)=TRUE,'Organizacija natjecanja'!$F$2,"")</f>
        <v>KUP BRODSKO-POSAVSKE ŽUPANIJE</v>
      </c>
      <c r="B717" s="244"/>
      <c r="C717" s="244"/>
      <c r="D717" s="244"/>
      <c r="E717" s="244"/>
      <c r="F717" s="244"/>
    </row>
    <row r="718" spans="1:6" ht="15" customHeight="1">
      <c r="A718" s="245" t="str">
        <f>IF(ISTEXT('Organizacija natjecanja'!$F$5)=TRUE,'Organizacija natjecanja'!$F$5,"")</f>
        <v>Slavonski Brod, 07.- 09.05.2022</v>
      </c>
      <c r="B718" s="245"/>
      <c r="C718" s="245"/>
      <c r="D718" s="245"/>
      <c r="E718" s="245"/>
      <c r="F718" s="245"/>
    </row>
    <row r="719" spans="1:6" ht="15" customHeight="1">
      <c r="A719" s="214"/>
      <c r="B719" s="206"/>
      <c r="C719" s="206"/>
      <c r="D719" s="206"/>
      <c r="E719" s="97"/>
      <c r="F719" s="206"/>
    </row>
    <row r="720" spans="1:6" ht="15" customHeight="1">
      <c r="A720" s="246" t="s">
        <v>19</v>
      </c>
      <c r="B720" s="246"/>
      <c r="C720" s="246"/>
      <c r="D720" s="246"/>
      <c r="E720" s="246"/>
      <c r="F720" s="246"/>
    </row>
    <row r="721" spans="1:6" ht="15" customHeight="1">
      <c r="A721" s="207"/>
      <c r="B721" s="207"/>
      <c r="C721" s="207"/>
      <c r="D721" s="207"/>
      <c r="E721" s="207"/>
      <c r="F721" s="207"/>
    </row>
    <row r="722" spans="1:6" ht="15" customHeight="1">
      <c r="A722" s="247" t="str">
        <f>IF(ISTEXT('Prijava i izvlačenje brojeva'!$C$15)=TRUE,'Prijava i izvlačenje brojeva'!$C$15,"")</f>
        <v>Ulovi i pusti ESBE</v>
      </c>
      <c r="B722" s="247"/>
      <c r="C722" s="247"/>
      <c r="D722" s="247"/>
      <c r="E722" s="208" t="s">
        <v>20</v>
      </c>
      <c r="F722" s="208" t="s">
        <v>21</v>
      </c>
    </row>
    <row r="723" spans="1:6" ht="15" customHeight="1">
      <c r="A723" s="247"/>
      <c r="B723" s="247"/>
      <c r="C723" s="247"/>
      <c r="D723" s="247"/>
      <c r="E723" s="248">
        <f>IF(ISNUMBER('Prijava i izvlačenje brojeva'!$A$15)=TRUE,'Prijava i izvlačenje brojeva'!$A$15,"")</f>
        <v>14</v>
      </c>
      <c r="F723" s="250"/>
    </row>
    <row r="724" spans="1:6" ht="15" customHeight="1">
      <c r="A724" s="247" t="str">
        <f>IF(ISTEXT('Prijava i izvlačenje brojeva'!C15)=TRUE,VLOOKUP('Startne liste'!A722,'Prijava i izvlačenje brojeva'!$C$2:$F$26,2,FALSE),"")</f>
        <v>Tomislav Kruljac</v>
      </c>
      <c r="B724" s="247"/>
      <c r="C724" s="247"/>
      <c r="D724" s="247"/>
      <c r="E724" s="249"/>
      <c r="F724" s="251"/>
    </row>
    <row r="725" spans="1:6" ht="15" customHeight="1">
      <c r="A725" s="247"/>
      <c r="B725" s="247"/>
      <c r="C725" s="247"/>
      <c r="D725" s="247"/>
      <c r="E725" s="249"/>
      <c r="F725" s="251"/>
    </row>
    <row r="726" spans="1:6" ht="15" customHeight="1">
      <c r="A726" s="247" t="str">
        <f>IF(ISTEXT('Prijava i izvlačenje brojeva'!C15)=TRUE,VLOOKUP('Startne liste'!A722,'Prijava i izvlačenje brojeva'!$C$2:$F$26,3,FALSE),"")</f>
        <v>Mario Bertanjoli</v>
      </c>
      <c r="B726" s="247"/>
      <c r="C726" s="247"/>
      <c r="D726" s="247"/>
      <c r="E726" s="249"/>
      <c r="F726" s="251"/>
    </row>
    <row r="727" spans="1:6" ht="15" customHeight="1">
      <c r="A727" s="247"/>
      <c r="B727" s="247"/>
      <c r="C727" s="247"/>
      <c r="D727" s="247"/>
      <c r="E727" s="249"/>
      <c r="F727" s="251"/>
    </row>
    <row r="728" spans="1:6" ht="15" customHeight="1">
      <c r="A728" s="243" t="s">
        <v>22</v>
      </c>
      <c r="B728" s="243" t="s">
        <v>23</v>
      </c>
      <c r="C728" s="243" t="s">
        <v>24</v>
      </c>
      <c r="D728" s="243" t="s">
        <v>25</v>
      </c>
      <c r="E728" s="243" t="s">
        <v>26</v>
      </c>
      <c r="F728" s="243" t="s">
        <v>27</v>
      </c>
    </row>
    <row r="729" spans="1:6" ht="15" customHeight="1">
      <c r="A729" s="243"/>
      <c r="B729" s="243"/>
      <c r="C729" s="243"/>
      <c r="D729" s="243"/>
      <c r="E729" s="243"/>
      <c r="F729" s="243"/>
    </row>
    <row r="730" spans="1:6" ht="15" customHeight="1">
      <c r="A730" s="241">
        <v>1</v>
      </c>
      <c r="B730" s="242"/>
      <c r="C730" s="242"/>
      <c r="D730" s="242"/>
      <c r="E730" s="242"/>
      <c r="F730" s="242"/>
    </row>
    <row r="731" spans="1:6" ht="15" customHeight="1">
      <c r="A731" s="241"/>
      <c r="B731" s="242"/>
      <c r="C731" s="242"/>
      <c r="D731" s="242"/>
      <c r="E731" s="242"/>
      <c r="F731" s="242"/>
    </row>
    <row r="732" spans="1:6" ht="15" customHeight="1">
      <c r="A732" s="241">
        <v>2</v>
      </c>
      <c r="B732" s="242"/>
      <c r="C732" s="242"/>
      <c r="D732" s="242"/>
      <c r="E732" s="242"/>
      <c r="F732" s="242"/>
    </row>
    <row r="733" spans="1:6" ht="15" customHeight="1">
      <c r="A733" s="241"/>
      <c r="B733" s="242"/>
      <c r="C733" s="242"/>
      <c r="D733" s="242"/>
      <c r="E733" s="242"/>
      <c r="F733" s="242"/>
    </row>
    <row r="734" spans="1:6" ht="15" customHeight="1">
      <c r="A734" s="241">
        <v>3</v>
      </c>
      <c r="B734" s="242"/>
      <c r="C734" s="242"/>
      <c r="D734" s="242"/>
      <c r="E734" s="242"/>
      <c r="F734" s="242"/>
    </row>
    <row r="735" spans="1:6" ht="15" customHeight="1">
      <c r="A735" s="241"/>
      <c r="B735" s="242"/>
      <c r="C735" s="242"/>
      <c r="D735" s="242"/>
      <c r="E735" s="242"/>
      <c r="F735" s="242"/>
    </row>
    <row r="736" spans="1:6" ht="15" customHeight="1">
      <c r="A736" s="241">
        <v>4</v>
      </c>
      <c r="B736" s="242"/>
      <c r="C736" s="242"/>
      <c r="D736" s="242"/>
      <c r="E736" s="242"/>
      <c r="F736" s="242"/>
    </row>
    <row r="737" spans="1:6" ht="15" customHeight="1">
      <c r="A737" s="241"/>
      <c r="B737" s="242"/>
      <c r="C737" s="242"/>
      <c r="D737" s="242"/>
      <c r="E737" s="242"/>
      <c r="F737" s="242"/>
    </row>
    <row r="738" spans="1:6" ht="15" customHeight="1">
      <c r="A738" s="241">
        <v>5</v>
      </c>
      <c r="B738" s="242"/>
      <c r="C738" s="242"/>
      <c r="D738" s="242"/>
      <c r="E738" s="242"/>
      <c r="F738" s="242"/>
    </row>
    <row r="739" spans="1:6" ht="15" customHeight="1">
      <c r="A739" s="241"/>
      <c r="B739" s="242"/>
      <c r="C739" s="242"/>
      <c r="D739" s="242"/>
      <c r="E739" s="242"/>
      <c r="F739" s="242"/>
    </row>
    <row r="740" spans="1:6" ht="15" customHeight="1">
      <c r="A740" s="241">
        <v>6</v>
      </c>
      <c r="B740" s="242"/>
      <c r="C740" s="242"/>
      <c r="D740" s="242"/>
      <c r="E740" s="242"/>
      <c r="F740" s="242"/>
    </row>
    <row r="741" spans="1:6" ht="15" customHeight="1">
      <c r="A741" s="241"/>
      <c r="B741" s="242"/>
      <c r="C741" s="242"/>
      <c r="D741" s="242"/>
      <c r="E741" s="242"/>
      <c r="F741" s="242"/>
    </row>
    <row r="742" spans="1:6" ht="15" customHeight="1">
      <c r="A742" s="241">
        <v>7</v>
      </c>
      <c r="B742" s="242"/>
      <c r="C742" s="242"/>
      <c r="D742" s="242"/>
      <c r="E742" s="242"/>
      <c r="F742" s="242"/>
    </row>
    <row r="743" spans="1:6" ht="15" customHeight="1">
      <c r="A743" s="241"/>
      <c r="B743" s="242"/>
      <c r="C743" s="242"/>
      <c r="D743" s="242"/>
      <c r="E743" s="242"/>
      <c r="F743" s="242"/>
    </row>
    <row r="744" spans="1:6" ht="15" customHeight="1">
      <c r="A744" s="241">
        <v>8</v>
      </c>
      <c r="B744" s="242"/>
      <c r="C744" s="242"/>
      <c r="D744" s="242"/>
      <c r="E744" s="242"/>
      <c r="F744" s="242"/>
    </row>
    <row r="745" spans="1:6" ht="15" customHeight="1">
      <c r="A745" s="241"/>
      <c r="B745" s="242"/>
      <c r="C745" s="242"/>
      <c r="D745" s="242"/>
      <c r="E745" s="242"/>
      <c r="F745" s="242"/>
    </row>
    <row r="746" spans="1:6" ht="15" customHeight="1">
      <c r="A746" s="241">
        <v>9</v>
      </c>
      <c r="B746" s="242"/>
      <c r="C746" s="242"/>
      <c r="D746" s="242"/>
      <c r="E746" s="242"/>
      <c r="F746" s="242"/>
    </row>
    <row r="747" spans="1:6" ht="15" customHeight="1">
      <c r="A747" s="241"/>
      <c r="B747" s="242"/>
      <c r="C747" s="242"/>
      <c r="D747" s="242"/>
      <c r="E747" s="242"/>
      <c r="F747" s="242"/>
    </row>
    <row r="748" spans="1:6" ht="15" customHeight="1">
      <c r="A748" s="241">
        <v>10</v>
      </c>
      <c r="B748" s="242"/>
      <c r="C748" s="242"/>
      <c r="D748" s="242"/>
      <c r="E748" s="242"/>
      <c r="F748" s="242"/>
    </row>
    <row r="749" spans="1:6" ht="15" customHeight="1">
      <c r="A749" s="241"/>
      <c r="B749" s="242"/>
      <c r="C749" s="242"/>
      <c r="D749" s="242"/>
      <c r="E749" s="242"/>
      <c r="F749" s="242"/>
    </row>
    <row r="750" spans="1:6" ht="15" customHeight="1">
      <c r="A750" s="241">
        <v>11</v>
      </c>
      <c r="B750" s="242"/>
      <c r="C750" s="242"/>
      <c r="D750" s="242"/>
      <c r="E750" s="242"/>
      <c r="F750" s="242"/>
    </row>
    <row r="751" spans="1:6" ht="15" customHeight="1">
      <c r="A751" s="241"/>
      <c r="B751" s="242"/>
      <c r="C751" s="242"/>
      <c r="D751" s="242"/>
      <c r="E751" s="242"/>
      <c r="F751" s="242"/>
    </row>
    <row r="752" spans="1:6" ht="15" customHeight="1">
      <c r="A752" s="241">
        <v>12</v>
      </c>
      <c r="B752" s="242"/>
      <c r="C752" s="242"/>
      <c r="D752" s="242"/>
      <c r="E752" s="242"/>
      <c r="F752" s="242"/>
    </row>
    <row r="753" spans="1:6" ht="15" customHeight="1">
      <c r="A753" s="241"/>
      <c r="B753" s="242"/>
      <c r="C753" s="242"/>
      <c r="D753" s="242"/>
      <c r="E753" s="242"/>
      <c r="F753" s="242"/>
    </row>
    <row r="754" spans="1:6" ht="15" customHeight="1">
      <c r="A754" s="241">
        <v>13</v>
      </c>
      <c r="B754" s="242"/>
      <c r="C754" s="242"/>
      <c r="D754" s="242"/>
      <c r="E754" s="242"/>
      <c r="F754" s="242"/>
    </row>
    <row r="755" spans="1:6" ht="15" customHeight="1">
      <c r="A755" s="241"/>
      <c r="B755" s="242"/>
      <c r="C755" s="242"/>
      <c r="D755" s="242"/>
      <c r="E755" s="242"/>
      <c r="F755" s="242"/>
    </row>
    <row r="756" spans="1:6" ht="15" customHeight="1">
      <c r="A756" s="241">
        <v>14</v>
      </c>
      <c r="B756" s="242"/>
      <c r="C756" s="242"/>
      <c r="D756" s="242"/>
      <c r="E756" s="242"/>
      <c r="F756" s="242"/>
    </row>
    <row r="757" spans="1:6" ht="15" customHeight="1">
      <c r="A757" s="241"/>
      <c r="B757" s="242"/>
      <c r="C757" s="242"/>
      <c r="D757" s="242"/>
      <c r="E757" s="242"/>
      <c r="F757" s="242"/>
    </row>
    <row r="758" spans="1:6" ht="15" customHeight="1">
      <c r="A758" s="241">
        <v>15</v>
      </c>
      <c r="B758" s="242"/>
      <c r="C758" s="242"/>
      <c r="D758" s="242"/>
      <c r="E758" s="242"/>
      <c r="F758" s="242"/>
    </row>
    <row r="759" spans="1:6" ht="15" customHeight="1">
      <c r="A759" s="241"/>
      <c r="B759" s="242"/>
      <c r="C759" s="242"/>
      <c r="D759" s="242"/>
      <c r="E759" s="242"/>
      <c r="F759" s="242"/>
    </row>
    <row r="760" spans="1:6" ht="15" customHeight="1">
      <c r="A760" s="241">
        <v>16</v>
      </c>
      <c r="B760" s="242"/>
      <c r="C760" s="242"/>
      <c r="D760" s="242"/>
      <c r="E760" s="242"/>
      <c r="F760" s="242"/>
    </row>
    <row r="761" spans="1:6" ht="15" customHeight="1">
      <c r="A761" s="241"/>
      <c r="B761" s="242"/>
      <c r="C761" s="242"/>
      <c r="D761" s="242"/>
      <c r="E761" s="242"/>
      <c r="F761" s="242"/>
    </row>
    <row r="762" spans="1:6" ht="15" customHeight="1">
      <c r="A762" s="241">
        <v>17</v>
      </c>
      <c r="B762" s="242"/>
      <c r="C762" s="242"/>
      <c r="D762" s="242"/>
      <c r="E762" s="242"/>
      <c r="F762" s="242"/>
    </row>
    <row r="763" spans="1:6" ht="15" customHeight="1">
      <c r="A763" s="241"/>
      <c r="B763" s="242"/>
      <c r="C763" s="242"/>
      <c r="D763" s="242"/>
      <c r="E763" s="242"/>
      <c r="F763" s="242"/>
    </row>
    <row r="764" spans="1:6" ht="15" customHeight="1">
      <c r="A764" s="241">
        <v>18</v>
      </c>
      <c r="B764" s="242"/>
      <c r="C764" s="242"/>
      <c r="D764" s="242"/>
      <c r="E764" s="242"/>
      <c r="F764" s="242"/>
    </row>
    <row r="765" spans="1:6" ht="15" customHeight="1">
      <c r="A765" s="241"/>
      <c r="B765" s="242"/>
      <c r="C765" s="242"/>
      <c r="D765" s="242"/>
      <c r="E765" s="242"/>
      <c r="F765" s="242"/>
    </row>
    <row r="766" spans="1:6" ht="15" customHeight="1">
      <c r="A766" s="241">
        <v>19</v>
      </c>
      <c r="B766" s="242"/>
      <c r="C766" s="242"/>
      <c r="D766" s="242"/>
      <c r="E766" s="242"/>
      <c r="F766" s="242"/>
    </row>
    <row r="767" spans="1:6" ht="15" customHeight="1">
      <c r="A767" s="241"/>
      <c r="B767" s="242"/>
      <c r="C767" s="242"/>
      <c r="D767" s="242"/>
      <c r="E767" s="242"/>
      <c r="F767" s="242"/>
    </row>
    <row r="768" spans="1:6" ht="15" customHeight="1">
      <c r="A768" s="241">
        <v>20</v>
      </c>
      <c r="B768" s="242"/>
      <c r="C768" s="242"/>
      <c r="D768" s="242"/>
      <c r="E768" s="242"/>
      <c r="F768" s="242"/>
    </row>
    <row r="769" spans="1:6" ht="15" customHeight="1">
      <c r="A769" s="241"/>
      <c r="B769" s="242"/>
      <c r="C769" s="242"/>
      <c r="D769" s="242"/>
      <c r="E769" s="242"/>
      <c r="F769" s="242"/>
    </row>
    <row r="770" spans="1:6" ht="15" customHeight="1">
      <c r="A770" s="214"/>
      <c r="B770" s="97"/>
      <c r="C770" s="97"/>
      <c r="D770" s="97"/>
      <c r="E770" s="97"/>
      <c r="F770" s="97"/>
    </row>
    <row r="771" spans="1:6" ht="15" customHeight="1">
      <c r="A771" s="214"/>
      <c r="B771" s="97"/>
      <c r="C771" s="97"/>
      <c r="D771" s="97"/>
      <c r="E771" s="205" t="s">
        <v>18</v>
      </c>
      <c r="F771" s="97"/>
    </row>
    <row r="772" spans="1:6" ht="15" customHeight="1">
      <c r="A772" s="244" t="str">
        <f>IF(ISTEXT('Organizacija natjecanja'!$F$2)=TRUE,'Organizacija natjecanja'!$F$2,"")</f>
        <v>KUP BRODSKO-POSAVSKE ŽUPANIJE</v>
      </c>
      <c r="B772" s="244"/>
      <c r="C772" s="244"/>
      <c r="D772" s="244"/>
      <c r="E772" s="244"/>
      <c r="F772" s="244"/>
    </row>
    <row r="773" spans="1:6" ht="15" customHeight="1">
      <c r="A773" s="245" t="str">
        <f>IF(ISTEXT('Organizacija natjecanja'!$F$5)=TRUE,'Organizacija natjecanja'!$F$5,"")</f>
        <v>Slavonski Brod, 07.- 09.05.2022</v>
      </c>
      <c r="B773" s="245"/>
      <c r="C773" s="245"/>
      <c r="D773" s="245"/>
      <c r="E773" s="245"/>
      <c r="F773" s="245"/>
    </row>
    <row r="774" spans="1:6" ht="15" customHeight="1">
      <c r="A774" s="214"/>
      <c r="B774" s="206"/>
      <c r="C774" s="206"/>
      <c r="D774" s="206"/>
      <c r="E774" s="97"/>
      <c r="F774" s="206"/>
    </row>
    <row r="775" spans="1:6" ht="15" customHeight="1">
      <c r="A775" s="246" t="s">
        <v>19</v>
      </c>
      <c r="B775" s="246"/>
      <c r="C775" s="246"/>
      <c r="D775" s="246"/>
      <c r="E775" s="246"/>
      <c r="F775" s="246"/>
    </row>
    <row r="776" spans="1:6" ht="15" customHeight="1">
      <c r="A776" s="207"/>
      <c r="B776" s="207"/>
      <c r="C776" s="207"/>
      <c r="D776" s="207"/>
      <c r="E776" s="207"/>
      <c r="F776" s="207"/>
    </row>
    <row r="777" spans="1:6" ht="15" customHeight="1">
      <c r="A777" s="247" t="str">
        <f>IF(ISTEXT('Prijava i izvlačenje brojeva'!$C$16)=TRUE,'Prijava i izvlačenje brojeva'!$C$16,"")</f>
        <v>Ludbreg Ludbreg</v>
      </c>
      <c r="B777" s="247"/>
      <c r="C777" s="247"/>
      <c r="D777" s="247"/>
      <c r="E777" s="208" t="s">
        <v>20</v>
      </c>
      <c r="F777" s="208" t="s">
        <v>21</v>
      </c>
    </row>
    <row r="778" spans="1:6" ht="15" customHeight="1">
      <c r="A778" s="247"/>
      <c r="B778" s="247"/>
      <c r="C778" s="247"/>
      <c r="D778" s="247"/>
      <c r="E778" s="248">
        <f>IF(ISNUMBER('Prijava i izvlačenje brojeva'!$A$16)=TRUE,'Prijava i izvlačenje brojeva'!$A$16,"")</f>
        <v>15</v>
      </c>
      <c r="F778" s="250"/>
    </row>
    <row r="779" spans="1:6" ht="15" customHeight="1">
      <c r="A779" s="247" t="str">
        <f>IF(ISTEXT('Prijava i izvlačenje brojeva'!C16)=TRUE,VLOOKUP('Startne liste'!A777,'Prijava i izvlačenje brojeva'!$C$2:$F$26,2,FALSE),"")</f>
        <v>Marin Šafarek</v>
      </c>
      <c r="B779" s="247"/>
      <c r="C779" s="247"/>
      <c r="D779" s="247"/>
      <c r="E779" s="249"/>
      <c r="F779" s="251"/>
    </row>
    <row r="780" spans="1:6" ht="15" customHeight="1">
      <c r="A780" s="247"/>
      <c r="B780" s="247"/>
      <c r="C780" s="247"/>
      <c r="D780" s="247"/>
      <c r="E780" s="249"/>
      <c r="F780" s="251"/>
    </row>
    <row r="781" spans="1:6" ht="15" customHeight="1">
      <c r="A781" s="247" t="str">
        <f>IF(ISTEXT('Prijava i izvlačenje brojeva'!C16)=TRUE,VLOOKUP('Startne liste'!A777,'Prijava i izvlačenje brojeva'!$C$2:$F$26,3,FALSE),"")</f>
        <v>Ivica Gradinski</v>
      </c>
      <c r="B781" s="247"/>
      <c r="C781" s="247"/>
      <c r="D781" s="247"/>
      <c r="E781" s="249"/>
      <c r="F781" s="251"/>
    </row>
    <row r="782" spans="1:6" ht="15" customHeight="1">
      <c r="A782" s="247"/>
      <c r="B782" s="247"/>
      <c r="C782" s="247"/>
      <c r="D782" s="247"/>
      <c r="E782" s="249"/>
      <c r="F782" s="251"/>
    </row>
    <row r="783" spans="1:6" ht="15" customHeight="1">
      <c r="A783" s="243" t="s">
        <v>22</v>
      </c>
      <c r="B783" s="243" t="s">
        <v>23</v>
      </c>
      <c r="C783" s="243" t="s">
        <v>24</v>
      </c>
      <c r="D783" s="243" t="s">
        <v>25</v>
      </c>
      <c r="E783" s="243" t="s">
        <v>26</v>
      </c>
      <c r="F783" s="243" t="s">
        <v>27</v>
      </c>
    </row>
    <row r="784" spans="1:6" ht="15" customHeight="1">
      <c r="A784" s="243"/>
      <c r="B784" s="243"/>
      <c r="C784" s="243"/>
      <c r="D784" s="243"/>
      <c r="E784" s="243"/>
      <c r="F784" s="243"/>
    </row>
    <row r="785" spans="1:6" ht="15" customHeight="1">
      <c r="A785" s="241">
        <v>1</v>
      </c>
      <c r="B785" s="242"/>
      <c r="C785" s="242"/>
      <c r="D785" s="242"/>
      <c r="E785" s="242"/>
      <c r="F785" s="242"/>
    </row>
    <row r="786" spans="1:6" ht="15" customHeight="1">
      <c r="A786" s="241"/>
      <c r="B786" s="242"/>
      <c r="C786" s="242"/>
      <c r="D786" s="242"/>
      <c r="E786" s="242"/>
      <c r="F786" s="242"/>
    </row>
    <row r="787" spans="1:6" ht="15" customHeight="1">
      <c r="A787" s="241">
        <v>2</v>
      </c>
      <c r="B787" s="242"/>
      <c r="C787" s="242"/>
      <c r="D787" s="242"/>
      <c r="E787" s="242"/>
      <c r="F787" s="242"/>
    </row>
    <row r="788" spans="1:6" ht="15" customHeight="1">
      <c r="A788" s="241"/>
      <c r="B788" s="242"/>
      <c r="C788" s="242"/>
      <c r="D788" s="242"/>
      <c r="E788" s="242"/>
      <c r="F788" s="242"/>
    </row>
    <row r="789" spans="1:6" ht="15" customHeight="1">
      <c r="A789" s="241">
        <v>3</v>
      </c>
      <c r="B789" s="242"/>
      <c r="C789" s="242"/>
      <c r="D789" s="242"/>
      <c r="E789" s="242"/>
      <c r="F789" s="242"/>
    </row>
    <row r="790" spans="1:6" ht="15" customHeight="1">
      <c r="A790" s="241"/>
      <c r="B790" s="242"/>
      <c r="C790" s="242"/>
      <c r="D790" s="242"/>
      <c r="E790" s="242"/>
      <c r="F790" s="242"/>
    </row>
    <row r="791" spans="1:6" ht="15" customHeight="1">
      <c r="A791" s="241">
        <v>4</v>
      </c>
      <c r="B791" s="242"/>
      <c r="C791" s="242"/>
      <c r="D791" s="242"/>
      <c r="E791" s="242"/>
      <c r="F791" s="242"/>
    </row>
    <row r="792" spans="1:6" ht="15" customHeight="1">
      <c r="A792" s="241"/>
      <c r="B792" s="242"/>
      <c r="C792" s="242"/>
      <c r="D792" s="242"/>
      <c r="E792" s="242"/>
      <c r="F792" s="242"/>
    </row>
    <row r="793" spans="1:6" ht="15" customHeight="1">
      <c r="A793" s="241">
        <v>5</v>
      </c>
      <c r="B793" s="242"/>
      <c r="C793" s="242"/>
      <c r="D793" s="242"/>
      <c r="E793" s="242"/>
      <c r="F793" s="242"/>
    </row>
    <row r="794" spans="1:6" ht="15" customHeight="1">
      <c r="A794" s="241"/>
      <c r="B794" s="242"/>
      <c r="C794" s="242"/>
      <c r="D794" s="242"/>
      <c r="E794" s="242"/>
      <c r="F794" s="242"/>
    </row>
    <row r="795" spans="1:6" ht="15" customHeight="1">
      <c r="A795" s="241">
        <v>6</v>
      </c>
      <c r="B795" s="242"/>
      <c r="C795" s="242"/>
      <c r="D795" s="242"/>
      <c r="E795" s="242"/>
      <c r="F795" s="242"/>
    </row>
    <row r="796" spans="1:6" ht="15" customHeight="1">
      <c r="A796" s="241"/>
      <c r="B796" s="242"/>
      <c r="C796" s="242"/>
      <c r="D796" s="242"/>
      <c r="E796" s="242"/>
      <c r="F796" s="242"/>
    </row>
    <row r="797" spans="1:6" ht="15" customHeight="1">
      <c r="A797" s="241">
        <v>7</v>
      </c>
      <c r="B797" s="242"/>
      <c r="C797" s="242"/>
      <c r="D797" s="242"/>
      <c r="E797" s="242"/>
      <c r="F797" s="242"/>
    </row>
    <row r="798" spans="1:6" ht="15" customHeight="1">
      <c r="A798" s="241"/>
      <c r="B798" s="242"/>
      <c r="C798" s="242"/>
      <c r="D798" s="242"/>
      <c r="E798" s="242"/>
      <c r="F798" s="242"/>
    </row>
    <row r="799" spans="1:6" ht="15" customHeight="1">
      <c r="A799" s="241">
        <v>8</v>
      </c>
      <c r="B799" s="242"/>
      <c r="C799" s="242"/>
      <c r="D799" s="242"/>
      <c r="E799" s="242"/>
      <c r="F799" s="242"/>
    </row>
    <row r="800" spans="1:6" ht="15" customHeight="1">
      <c r="A800" s="241"/>
      <c r="B800" s="242"/>
      <c r="C800" s="242"/>
      <c r="D800" s="242"/>
      <c r="E800" s="242"/>
      <c r="F800" s="242"/>
    </row>
    <row r="801" spans="1:6" ht="15" customHeight="1">
      <c r="A801" s="241">
        <v>9</v>
      </c>
      <c r="B801" s="242"/>
      <c r="C801" s="242"/>
      <c r="D801" s="242"/>
      <c r="E801" s="242"/>
      <c r="F801" s="242"/>
    </row>
    <row r="802" spans="1:6" ht="15" customHeight="1">
      <c r="A802" s="241"/>
      <c r="B802" s="242"/>
      <c r="C802" s="242"/>
      <c r="D802" s="242"/>
      <c r="E802" s="242"/>
      <c r="F802" s="242"/>
    </row>
    <row r="803" spans="1:6" ht="15" customHeight="1">
      <c r="A803" s="241">
        <v>10</v>
      </c>
      <c r="B803" s="242"/>
      <c r="C803" s="242"/>
      <c r="D803" s="242"/>
      <c r="E803" s="242"/>
      <c r="F803" s="242"/>
    </row>
    <row r="804" spans="1:6" ht="15" customHeight="1">
      <c r="A804" s="241"/>
      <c r="B804" s="242"/>
      <c r="C804" s="242"/>
      <c r="D804" s="242"/>
      <c r="E804" s="242"/>
      <c r="F804" s="242"/>
    </row>
    <row r="805" spans="1:6" ht="15" customHeight="1">
      <c r="A805" s="241">
        <v>11</v>
      </c>
      <c r="B805" s="242"/>
      <c r="C805" s="242"/>
      <c r="D805" s="242"/>
      <c r="E805" s="242"/>
      <c r="F805" s="242"/>
    </row>
    <row r="806" spans="1:6" ht="15" customHeight="1">
      <c r="A806" s="241"/>
      <c r="B806" s="242"/>
      <c r="C806" s="242"/>
      <c r="D806" s="242"/>
      <c r="E806" s="242"/>
      <c r="F806" s="242"/>
    </row>
    <row r="807" spans="1:6" ht="15" customHeight="1">
      <c r="A807" s="241">
        <v>12</v>
      </c>
      <c r="B807" s="242"/>
      <c r="C807" s="242"/>
      <c r="D807" s="242"/>
      <c r="E807" s="242"/>
      <c r="F807" s="242"/>
    </row>
    <row r="808" spans="1:6" ht="15" customHeight="1">
      <c r="A808" s="241"/>
      <c r="B808" s="242"/>
      <c r="C808" s="242"/>
      <c r="D808" s="242"/>
      <c r="E808" s="242"/>
      <c r="F808" s="242"/>
    </row>
    <row r="809" spans="1:6" ht="15" customHeight="1">
      <c r="A809" s="241">
        <v>13</v>
      </c>
      <c r="B809" s="242"/>
      <c r="C809" s="242"/>
      <c r="D809" s="242"/>
      <c r="E809" s="242"/>
      <c r="F809" s="242"/>
    </row>
    <row r="810" spans="1:6" ht="15" customHeight="1">
      <c r="A810" s="241"/>
      <c r="B810" s="242"/>
      <c r="C810" s="242"/>
      <c r="D810" s="242"/>
      <c r="E810" s="242"/>
      <c r="F810" s="242"/>
    </row>
    <row r="811" spans="1:6" ht="15" customHeight="1">
      <c r="A811" s="241">
        <v>14</v>
      </c>
      <c r="B811" s="242"/>
      <c r="C811" s="242"/>
      <c r="D811" s="242"/>
      <c r="E811" s="242"/>
      <c r="F811" s="242"/>
    </row>
    <row r="812" spans="1:6" ht="15" customHeight="1">
      <c r="A812" s="241"/>
      <c r="B812" s="242"/>
      <c r="C812" s="242"/>
      <c r="D812" s="242"/>
      <c r="E812" s="242"/>
      <c r="F812" s="242"/>
    </row>
    <row r="813" spans="1:6" ht="15" customHeight="1">
      <c r="A813" s="241">
        <v>15</v>
      </c>
      <c r="B813" s="242"/>
      <c r="C813" s="242"/>
      <c r="D813" s="242"/>
      <c r="E813" s="242"/>
      <c r="F813" s="242"/>
    </row>
    <row r="814" spans="1:6" ht="15" customHeight="1">
      <c r="A814" s="241"/>
      <c r="B814" s="242"/>
      <c r="C814" s="242"/>
      <c r="D814" s="242"/>
      <c r="E814" s="242"/>
      <c r="F814" s="242"/>
    </row>
    <row r="815" spans="1:6" ht="15" customHeight="1">
      <c r="A815" s="241">
        <v>16</v>
      </c>
      <c r="B815" s="242"/>
      <c r="C815" s="242"/>
      <c r="D815" s="242"/>
      <c r="E815" s="242"/>
      <c r="F815" s="242"/>
    </row>
    <row r="816" spans="1:6" ht="15" customHeight="1">
      <c r="A816" s="241"/>
      <c r="B816" s="242"/>
      <c r="C816" s="242"/>
      <c r="D816" s="242"/>
      <c r="E816" s="242"/>
      <c r="F816" s="242"/>
    </row>
    <row r="817" spans="1:6" ht="15" customHeight="1">
      <c r="A817" s="241">
        <v>17</v>
      </c>
      <c r="B817" s="242"/>
      <c r="C817" s="242"/>
      <c r="D817" s="242"/>
      <c r="E817" s="242"/>
      <c r="F817" s="242"/>
    </row>
    <row r="818" spans="1:6" ht="15" customHeight="1">
      <c r="A818" s="241"/>
      <c r="B818" s="242"/>
      <c r="C818" s="242"/>
      <c r="D818" s="242"/>
      <c r="E818" s="242"/>
      <c r="F818" s="242"/>
    </row>
    <row r="819" spans="1:6" ht="15" customHeight="1">
      <c r="A819" s="241">
        <v>18</v>
      </c>
      <c r="B819" s="242"/>
      <c r="C819" s="242"/>
      <c r="D819" s="242"/>
      <c r="E819" s="242"/>
      <c r="F819" s="242"/>
    </row>
    <row r="820" spans="1:6" ht="15" customHeight="1">
      <c r="A820" s="241"/>
      <c r="B820" s="242"/>
      <c r="C820" s="242"/>
      <c r="D820" s="242"/>
      <c r="E820" s="242"/>
      <c r="F820" s="242"/>
    </row>
    <row r="821" spans="1:6" ht="15" customHeight="1">
      <c r="A821" s="241">
        <v>19</v>
      </c>
      <c r="B821" s="242"/>
      <c r="C821" s="242"/>
      <c r="D821" s="242"/>
      <c r="E821" s="242"/>
      <c r="F821" s="242"/>
    </row>
    <row r="822" spans="1:6" ht="15" customHeight="1">
      <c r="A822" s="241"/>
      <c r="B822" s="242"/>
      <c r="C822" s="242"/>
      <c r="D822" s="242"/>
      <c r="E822" s="242"/>
      <c r="F822" s="242"/>
    </row>
    <row r="823" spans="1:6" ht="15" customHeight="1">
      <c r="A823" s="241">
        <v>20</v>
      </c>
      <c r="B823" s="242"/>
      <c r="C823" s="242"/>
      <c r="D823" s="242"/>
      <c r="E823" s="242"/>
      <c r="F823" s="242"/>
    </row>
    <row r="824" spans="1:6" ht="15" customHeight="1">
      <c r="A824" s="241"/>
      <c r="B824" s="242"/>
      <c r="C824" s="242"/>
      <c r="D824" s="242"/>
      <c r="E824" s="242"/>
      <c r="F824" s="242"/>
    </row>
    <row r="825" spans="1:6" ht="15" customHeight="1">
      <c r="A825" s="214"/>
      <c r="B825" s="97"/>
      <c r="C825" s="97"/>
      <c r="D825" s="97"/>
      <c r="E825" s="97"/>
      <c r="F825" s="97"/>
    </row>
    <row r="826" spans="1:6" ht="15" customHeight="1">
      <c r="A826" s="214"/>
      <c r="B826" s="97"/>
      <c r="C826" s="97"/>
      <c r="D826" s="97"/>
      <c r="E826" s="205" t="s">
        <v>18</v>
      </c>
      <c r="F826" s="97"/>
    </row>
    <row r="827" spans="1:6" ht="15" customHeight="1">
      <c r="A827" s="244" t="str">
        <f>IF(ISTEXT('Organizacija natjecanja'!$F$2)=TRUE,'Organizacija natjecanja'!$F$2,"")</f>
        <v>KUP BRODSKO-POSAVSKE ŽUPANIJE</v>
      </c>
      <c r="B827" s="244"/>
      <c r="C827" s="244"/>
      <c r="D827" s="244"/>
      <c r="E827" s="244"/>
      <c r="F827" s="244"/>
    </row>
    <row r="828" spans="1:6" ht="15" customHeight="1">
      <c r="A828" s="245" t="str">
        <f>IF(ISTEXT('Organizacija natjecanja'!$F$5)=TRUE,'Organizacija natjecanja'!$F$5,"")</f>
        <v>Slavonski Brod, 07.- 09.05.2022</v>
      </c>
      <c r="B828" s="245"/>
      <c r="C828" s="245"/>
      <c r="D828" s="245"/>
      <c r="E828" s="245"/>
      <c r="F828" s="245"/>
    </row>
    <row r="829" spans="1:6" ht="15" customHeight="1">
      <c r="A829" s="214"/>
      <c r="B829" s="206"/>
      <c r="C829" s="206"/>
      <c r="D829" s="206"/>
      <c r="E829" s="97"/>
      <c r="F829" s="206"/>
    </row>
    <row r="830" spans="1:6" ht="15" customHeight="1">
      <c r="A830" s="246" t="s">
        <v>19</v>
      </c>
      <c r="B830" s="246"/>
      <c r="C830" s="246"/>
      <c r="D830" s="246"/>
      <c r="E830" s="246"/>
      <c r="F830" s="246"/>
    </row>
    <row r="831" spans="1:6" ht="15" customHeight="1">
      <c r="A831" s="207"/>
      <c r="B831" s="207"/>
      <c r="C831" s="207"/>
      <c r="D831" s="207"/>
      <c r="E831" s="207"/>
      <c r="F831" s="207"/>
    </row>
    <row r="832" spans="1:6" ht="15" customHeight="1">
      <c r="A832" s="247" t="str">
        <f>IF(ISTEXT('Prijava i izvlačenje brojeva'!$C$17)=TRUE,'Prijava i izvlačenje brojeva'!$C$17,"")</f>
        <v>Karas Novska</v>
      </c>
      <c r="B832" s="247"/>
      <c r="C832" s="247"/>
      <c r="D832" s="247"/>
      <c r="E832" s="208" t="s">
        <v>20</v>
      </c>
      <c r="F832" s="208" t="s">
        <v>21</v>
      </c>
    </row>
    <row r="833" spans="1:6" ht="15" customHeight="1">
      <c r="A833" s="247"/>
      <c r="B833" s="247"/>
      <c r="C833" s="247"/>
      <c r="D833" s="247"/>
      <c r="E833" s="248">
        <f>IF(ISNUMBER('Prijava i izvlačenje brojeva'!$A$17)=TRUE,'Prijava i izvlačenje brojeva'!$A$17,"")</f>
        <v>16</v>
      </c>
      <c r="F833" s="250"/>
    </row>
    <row r="834" spans="1:6" ht="15" customHeight="1">
      <c r="A834" s="247" t="str">
        <f>IF(ISTEXT('Prijava i izvlačenje brojeva'!C17)=TRUE,VLOOKUP('Startne liste'!A832,'Prijava i izvlačenje brojeva'!$C$2:$F$26,2,FALSE),"")</f>
        <v>Tino Trdišević</v>
      </c>
      <c r="B834" s="247"/>
      <c r="C834" s="247"/>
      <c r="D834" s="247"/>
      <c r="E834" s="249"/>
      <c r="F834" s="251"/>
    </row>
    <row r="835" spans="1:6" ht="15" customHeight="1">
      <c r="A835" s="247"/>
      <c r="B835" s="247"/>
      <c r="C835" s="247"/>
      <c r="D835" s="247"/>
      <c r="E835" s="249"/>
      <c r="F835" s="251"/>
    </row>
    <row r="836" spans="1:6" ht="15" customHeight="1">
      <c r="A836" s="247" t="str">
        <f>IF(ISTEXT('Prijava i izvlačenje brojeva'!C17)=TRUE,VLOOKUP('Startne liste'!A832,'Prijava i izvlačenje brojeva'!$C$2:$F$26,3,FALSE),"")</f>
        <v>Ivan Mokri</v>
      </c>
      <c r="B836" s="247"/>
      <c r="C836" s="247"/>
      <c r="D836" s="247"/>
      <c r="E836" s="249"/>
      <c r="F836" s="251"/>
    </row>
    <row r="837" spans="1:6" ht="15" customHeight="1">
      <c r="A837" s="247"/>
      <c r="B837" s="247"/>
      <c r="C837" s="247"/>
      <c r="D837" s="247"/>
      <c r="E837" s="249"/>
      <c r="F837" s="251"/>
    </row>
    <row r="838" spans="1:6" ht="15" customHeight="1">
      <c r="A838" s="243" t="s">
        <v>22</v>
      </c>
      <c r="B838" s="243" t="s">
        <v>23</v>
      </c>
      <c r="C838" s="243" t="s">
        <v>24</v>
      </c>
      <c r="D838" s="243" t="s">
        <v>25</v>
      </c>
      <c r="E838" s="243" t="s">
        <v>26</v>
      </c>
      <c r="F838" s="243" t="s">
        <v>27</v>
      </c>
    </row>
    <row r="839" spans="1:6" ht="15" customHeight="1">
      <c r="A839" s="243"/>
      <c r="B839" s="243"/>
      <c r="C839" s="243"/>
      <c r="D839" s="243"/>
      <c r="E839" s="243"/>
      <c r="F839" s="243"/>
    </row>
    <row r="840" spans="1:6" ht="15" customHeight="1">
      <c r="A840" s="241">
        <v>1</v>
      </c>
      <c r="B840" s="242"/>
      <c r="C840" s="242"/>
      <c r="D840" s="242"/>
      <c r="E840" s="242"/>
      <c r="F840" s="242"/>
    </row>
    <row r="841" spans="1:6" ht="15" customHeight="1">
      <c r="A841" s="241"/>
      <c r="B841" s="242"/>
      <c r="C841" s="242"/>
      <c r="D841" s="242"/>
      <c r="E841" s="242"/>
      <c r="F841" s="242"/>
    </row>
    <row r="842" spans="1:6" ht="15" customHeight="1">
      <c r="A842" s="241">
        <v>2</v>
      </c>
      <c r="B842" s="242"/>
      <c r="C842" s="242"/>
      <c r="D842" s="242"/>
      <c r="E842" s="242"/>
      <c r="F842" s="242"/>
    </row>
    <row r="843" spans="1:6" ht="15" customHeight="1">
      <c r="A843" s="241"/>
      <c r="B843" s="242"/>
      <c r="C843" s="242"/>
      <c r="D843" s="242"/>
      <c r="E843" s="242"/>
      <c r="F843" s="242"/>
    </row>
    <row r="844" spans="1:6" ht="15" customHeight="1">
      <c r="A844" s="241">
        <v>3</v>
      </c>
      <c r="B844" s="242"/>
      <c r="C844" s="242"/>
      <c r="D844" s="242"/>
      <c r="E844" s="242"/>
      <c r="F844" s="242"/>
    </row>
    <row r="845" spans="1:6" ht="15" customHeight="1">
      <c r="A845" s="241"/>
      <c r="B845" s="242"/>
      <c r="C845" s="242"/>
      <c r="D845" s="242"/>
      <c r="E845" s="242"/>
      <c r="F845" s="242"/>
    </row>
    <row r="846" spans="1:6" ht="15" customHeight="1">
      <c r="A846" s="241">
        <v>4</v>
      </c>
      <c r="B846" s="242"/>
      <c r="C846" s="242"/>
      <c r="D846" s="242"/>
      <c r="E846" s="242"/>
      <c r="F846" s="242"/>
    </row>
    <row r="847" spans="1:6" ht="15" customHeight="1">
      <c r="A847" s="241"/>
      <c r="B847" s="242"/>
      <c r="C847" s="242"/>
      <c r="D847" s="242"/>
      <c r="E847" s="242"/>
      <c r="F847" s="242"/>
    </row>
    <row r="848" spans="1:6" ht="15" customHeight="1">
      <c r="A848" s="241">
        <v>5</v>
      </c>
      <c r="B848" s="242"/>
      <c r="C848" s="242"/>
      <c r="D848" s="242"/>
      <c r="E848" s="242"/>
      <c r="F848" s="242"/>
    </row>
    <row r="849" spans="1:6" ht="15" customHeight="1">
      <c r="A849" s="241"/>
      <c r="B849" s="242"/>
      <c r="C849" s="242"/>
      <c r="D849" s="242"/>
      <c r="E849" s="242"/>
      <c r="F849" s="242"/>
    </row>
    <row r="850" spans="1:6" ht="15" customHeight="1">
      <c r="A850" s="241">
        <v>6</v>
      </c>
      <c r="B850" s="242"/>
      <c r="C850" s="242"/>
      <c r="D850" s="242"/>
      <c r="E850" s="242"/>
      <c r="F850" s="242"/>
    </row>
    <row r="851" spans="1:6" ht="15" customHeight="1">
      <c r="A851" s="241"/>
      <c r="B851" s="242"/>
      <c r="C851" s="242"/>
      <c r="D851" s="242"/>
      <c r="E851" s="242"/>
      <c r="F851" s="242"/>
    </row>
    <row r="852" spans="1:6" ht="15" customHeight="1">
      <c r="A852" s="241">
        <v>7</v>
      </c>
      <c r="B852" s="242"/>
      <c r="C852" s="242"/>
      <c r="D852" s="242"/>
      <c r="E852" s="242"/>
      <c r="F852" s="242"/>
    </row>
    <row r="853" spans="1:6" ht="15" customHeight="1">
      <c r="A853" s="241"/>
      <c r="B853" s="242"/>
      <c r="C853" s="242"/>
      <c r="D853" s="242"/>
      <c r="E853" s="242"/>
      <c r="F853" s="242"/>
    </row>
    <row r="854" spans="1:6" ht="15" customHeight="1">
      <c r="A854" s="241">
        <v>8</v>
      </c>
      <c r="B854" s="242"/>
      <c r="C854" s="242"/>
      <c r="D854" s="242"/>
      <c r="E854" s="242"/>
      <c r="F854" s="242"/>
    </row>
    <row r="855" spans="1:6" ht="15" customHeight="1">
      <c r="A855" s="241"/>
      <c r="B855" s="242"/>
      <c r="C855" s="242"/>
      <c r="D855" s="242"/>
      <c r="E855" s="242"/>
      <c r="F855" s="242"/>
    </row>
    <row r="856" spans="1:6" ht="15" customHeight="1">
      <c r="A856" s="241">
        <v>9</v>
      </c>
      <c r="B856" s="242"/>
      <c r="C856" s="242"/>
      <c r="D856" s="242"/>
      <c r="E856" s="242"/>
      <c r="F856" s="242"/>
    </row>
    <row r="857" spans="1:6" ht="15" customHeight="1">
      <c r="A857" s="241"/>
      <c r="B857" s="242"/>
      <c r="C857" s="242"/>
      <c r="D857" s="242"/>
      <c r="E857" s="242"/>
      <c r="F857" s="242"/>
    </row>
    <row r="858" spans="1:6" ht="15" customHeight="1">
      <c r="A858" s="241">
        <v>10</v>
      </c>
      <c r="B858" s="242"/>
      <c r="C858" s="242"/>
      <c r="D858" s="242"/>
      <c r="E858" s="242"/>
      <c r="F858" s="242"/>
    </row>
    <row r="859" spans="1:6" ht="15" customHeight="1">
      <c r="A859" s="241"/>
      <c r="B859" s="242"/>
      <c r="C859" s="242"/>
      <c r="D859" s="242"/>
      <c r="E859" s="242"/>
      <c r="F859" s="242"/>
    </row>
    <row r="860" spans="1:6" ht="15" customHeight="1">
      <c r="A860" s="241">
        <v>11</v>
      </c>
      <c r="B860" s="242"/>
      <c r="C860" s="242"/>
      <c r="D860" s="242"/>
      <c r="E860" s="242"/>
      <c r="F860" s="242"/>
    </row>
    <row r="861" spans="1:6" ht="15" customHeight="1">
      <c r="A861" s="241"/>
      <c r="B861" s="242"/>
      <c r="C861" s="242"/>
      <c r="D861" s="242"/>
      <c r="E861" s="242"/>
      <c r="F861" s="242"/>
    </row>
    <row r="862" spans="1:6" ht="15" customHeight="1">
      <c r="A862" s="241">
        <v>12</v>
      </c>
      <c r="B862" s="242"/>
      <c r="C862" s="242"/>
      <c r="D862" s="242"/>
      <c r="E862" s="242"/>
      <c r="F862" s="242"/>
    </row>
    <row r="863" spans="1:6" ht="15" customHeight="1">
      <c r="A863" s="241"/>
      <c r="B863" s="242"/>
      <c r="C863" s="242"/>
      <c r="D863" s="242"/>
      <c r="E863" s="242"/>
      <c r="F863" s="242"/>
    </row>
    <row r="864" spans="1:6" ht="15" customHeight="1">
      <c r="A864" s="241">
        <v>13</v>
      </c>
      <c r="B864" s="242"/>
      <c r="C864" s="242"/>
      <c r="D864" s="242"/>
      <c r="E864" s="242"/>
      <c r="F864" s="242"/>
    </row>
    <row r="865" spans="1:6" ht="15" customHeight="1">
      <c r="A865" s="241"/>
      <c r="B865" s="242"/>
      <c r="C865" s="242"/>
      <c r="D865" s="242"/>
      <c r="E865" s="242"/>
      <c r="F865" s="242"/>
    </row>
    <row r="866" spans="1:6" ht="15" customHeight="1">
      <c r="A866" s="241">
        <v>14</v>
      </c>
      <c r="B866" s="242"/>
      <c r="C866" s="242"/>
      <c r="D866" s="242"/>
      <c r="E866" s="242"/>
      <c r="F866" s="242"/>
    </row>
    <row r="867" spans="1:6" ht="15" customHeight="1">
      <c r="A867" s="241"/>
      <c r="B867" s="242"/>
      <c r="C867" s="242"/>
      <c r="D867" s="242"/>
      <c r="E867" s="242"/>
      <c r="F867" s="242"/>
    </row>
    <row r="868" spans="1:6" ht="15" customHeight="1">
      <c r="A868" s="241">
        <v>15</v>
      </c>
      <c r="B868" s="242"/>
      <c r="C868" s="242"/>
      <c r="D868" s="242"/>
      <c r="E868" s="242"/>
      <c r="F868" s="242"/>
    </row>
    <row r="869" spans="1:6" ht="15" customHeight="1">
      <c r="A869" s="241"/>
      <c r="B869" s="242"/>
      <c r="C869" s="242"/>
      <c r="D869" s="242"/>
      <c r="E869" s="242"/>
      <c r="F869" s="242"/>
    </row>
    <row r="870" spans="1:6" ht="15" customHeight="1">
      <c r="A870" s="241">
        <v>16</v>
      </c>
      <c r="B870" s="242"/>
      <c r="C870" s="242"/>
      <c r="D870" s="242"/>
      <c r="E870" s="242"/>
      <c r="F870" s="242"/>
    </row>
    <row r="871" spans="1:6" ht="15" customHeight="1">
      <c r="A871" s="241"/>
      <c r="B871" s="242"/>
      <c r="C871" s="242"/>
      <c r="D871" s="242"/>
      <c r="E871" s="242"/>
      <c r="F871" s="242"/>
    </row>
    <row r="872" spans="1:6" ht="15" customHeight="1">
      <c r="A872" s="241">
        <v>17</v>
      </c>
      <c r="B872" s="242"/>
      <c r="C872" s="242"/>
      <c r="D872" s="242"/>
      <c r="E872" s="242"/>
      <c r="F872" s="242"/>
    </row>
    <row r="873" spans="1:6" ht="15" customHeight="1">
      <c r="A873" s="241"/>
      <c r="B873" s="242"/>
      <c r="C873" s="242"/>
      <c r="D873" s="242"/>
      <c r="E873" s="242"/>
      <c r="F873" s="242"/>
    </row>
    <row r="874" spans="1:6" ht="15" customHeight="1">
      <c r="A874" s="241">
        <v>18</v>
      </c>
      <c r="B874" s="242"/>
      <c r="C874" s="242"/>
      <c r="D874" s="242"/>
      <c r="E874" s="242"/>
      <c r="F874" s="242"/>
    </row>
    <row r="875" spans="1:6" ht="15" customHeight="1">
      <c r="A875" s="241"/>
      <c r="B875" s="242"/>
      <c r="C875" s="242"/>
      <c r="D875" s="242"/>
      <c r="E875" s="242"/>
      <c r="F875" s="242"/>
    </row>
    <row r="876" spans="1:6" ht="15" customHeight="1">
      <c r="A876" s="241">
        <v>19</v>
      </c>
      <c r="B876" s="242"/>
      <c r="C876" s="242"/>
      <c r="D876" s="242"/>
      <c r="E876" s="242"/>
      <c r="F876" s="242"/>
    </row>
    <row r="877" spans="1:6" ht="15" customHeight="1">
      <c r="A877" s="241"/>
      <c r="B877" s="242"/>
      <c r="C877" s="242"/>
      <c r="D877" s="242"/>
      <c r="E877" s="242"/>
      <c r="F877" s="242"/>
    </row>
    <row r="878" spans="1:6" ht="15" customHeight="1">
      <c r="A878" s="241">
        <v>20</v>
      </c>
      <c r="B878" s="242"/>
      <c r="C878" s="242"/>
      <c r="D878" s="242"/>
      <c r="E878" s="242"/>
      <c r="F878" s="242"/>
    </row>
    <row r="879" spans="1:6" ht="15" customHeight="1">
      <c r="A879" s="241"/>
      <c r="B879" s="242"/>
      <c r="C879" s="242"/>
      <c r="D879" s="242"/>
      <c r="E879" s="242"/>
      <c r="F879" s="242"/>
    </row>
    <row r="880" spans="1:6" ht="15" customHeight="1">
      <c r="A880" s="214"/>
      <c r="B880" s="97"/>
      <c r="C880" s="97"/>
      <c r="D880" s="97"/>
      <c r="E880" s="97"/>
      <c r="F880" s="97"/>
    </row>
    <row r="881" spans="1:6" ht="15" customHeight="1">
      <c r="A881" s="214"/>
      <c r="B881" s="97"/>
      <c r="C881" s="97"/>
      <c r="D881" s="97"/>
      <c r="E881" s="205" t="s">
        <v>18</v>
      </c>
      <c r="F881" s="97"/>
    </row>
    <row r="882" spans="1:6" ht="15" customHeight="1">
      <c r="A882" s="244" t="str">
        <f>IF(ISTEXT('Organizacija natjecanja'!$F$2)=TRUE,'Organizacija natjecanja'!$F$2,"")</f>
        <v>KUP BRODSKO-POSAVSKE ŽUPANIJE</v>
      </c>
      <c r="B882" s="244"/>
      <c r="C882" s="244"/>
      <c r="D882" s="244"/>
      <c r="E882" s="244"/>
      <c r="F882" s="244"/>
    </row>
    <row r="883" spans="1:6" ht="15" customHeight="1">
      <c r="A883" s="245" t="str">
        <f>IF(ISTEXT('Organizacija natjecanja'!$F$5)=TRUE,'Organizacija natjecanja'!$F$5,"")</f>
        <v>Slavonski Brod, 07.- 09.05.2022</v>
      </c>
      <c r="B883" s="245"/>
      <c r="C883" s="245"/>
      <c r="D883" s="245"/>
      <c r="E883" s="245"/>
      <c r="F883" s="245"/>
    </row>
    <row r="884" spans="1:6" ht="15" customHeight="1">
      <c r="A884" s="214"/>
      <c r="B884" s="206"/>
      <c r="C884" s="206"/>
      <c r="D884" s="206"/>
      <c r="E884" s="97"/>
      <c r="F884" s="206"/>
    </row>
    <row r="885" spans="1:6" ht="15" customHeight="1">
      <c r="A885" s="246" t="s">
        <v>19</v>
      </c>
      <c r="B885" s="246"/>
      <c r="C885" s="246"/>
      <c r="D885" s="246"/>
      <c r="E885" s="246"/>
      <c r="F885" s="246"/>
    </row>
    <row r="886" spans="1:6" ht="15" customHeight="1">
      <c r="A886" s="207"/>
      <c r="B886" s="207"/>
      <c r="C886" s="207"/>
      <c r="D886" s="207"/>
      <c r="E886" s="207"/>
      <c r="F886" s="207"/>
    </row>
    <row r="887" spans="1:6" ht="15" customHeight="1">
      <c r="A887" s="247" t="str">
        <f>IF(ISTEXT('Prijava i izvlačenje brojeva'!$C$18)=TRUE,'Prijava i izvlačenje brojeva'!$C$18,"")</f>
        <v>Amur Vrbovec</v>
      </c>
      <c r="B887" s="247"/>
      <c r="C887" s="247"/>
      <c r="D887" s="247"/>
      <c r="E887" s="208" t="s">
        <v>20</v>
      </c>
      <c r="F887" s="208" t="s">
        <v>21</v>
      </c>
    </row>
    <row r="888" spans="1:6" ht="15" customHeight="1">
      <c r="A888" s="247"/>
      <c r="B888" s="247"/>
      <c r="C888" s="247"/>
      <c r="D888" s="247"/>
      <c r="E888" s="248">
        <f>IF(ISNUMBER('Prijava i izvlačenje brojeva'!$A$18)=TRUE,'Prijava i izvlačenje brojeva'!$A$18,"")</f>
        <v>17</v>
      </c>
      <c r="F888" s="250"/>
    </row>
    <row r="889" spans="1:6" ht="15" customHeight="1">
      <c r="A889" s="247" t="str">
        <f>IF(ISTEXT('Prijava i izvlačenje brojeva'!C18)=TRUE,VLOOKUP('Startne liste'!A887,'Prijava i izvlačenje brojeva'!$C$2:$F$26,2,FALSE),"")</f>
        <v>Vladimir Habeković</v>
      </c>
      <c r="B889" s="247"/>
      <c r="C889" s="247"/>
      <c r="D889" s="247"/>
      <c r="E889" s="249"/>
      <c r="F889" s="251"/>
    </row>
    <row r="890" spans="1:6" ht="15" customHeight="1">
      <c r="A890" s="247"/>
      <c r="B890" s="247"/>
      <c r="C890" s="247"/>
      <c r="D890" s="247"/>
      <c r="E890" s="249"/>
      <c r="F890" s="251"/>
    </row>
    <row r="891" spans="1:6" ht="15" customHeight="1">
      <c r="A891" s="247" t="str">
        <f>IF(ISTEXT('Prijava i izvlačenje brojeva'!C18)=TRUE,VLOOKUP('Startne liste'!A887,'Prijava i izvlačenje brojeva'!$C$2:$F$26,3,FALSE),"")</f>
        <v>Marica Habeković</v>
      </c>
      <c r="B891" s="247"/>
      <c r="C891" s="247"/>
      <c r="D891" s="247"/>
      <c r="E891" s="249"/>
      <c r="F891" s="251"/>
    </row>
    <row r="892" spans="1:6" ht="15" customHeight="1">
      <c r="A892" s="247"/>
      <c r="B892" s="247"/>
      <c r="C892" s="247"/>
      <c r="D892" s="247"/>
      <c r="E892" s="249"/>
      <c r="F892" s="251"/>
    </row>
    <row r="893" spans="1:6" ht="15" customHeight="1">
      <c r="A893" s="243" t="s">
        <v>22</v>
      </c>
      <c r="B893" s="243" t="s">
        <v>23</v>
      </c>
      <c r="C893" s="243" t="s">
        <v>24</v>
      </c>
      <c r="D893" s="243" t="s">
        <v>25</v>
      </c>
      <c r="E893" s="243" t="s">
        <v>26</v>
      </c>
      <c r="F893" s="243" t="s">
        <v>27</v>
      </c>
    </row>
    <row r="894" spans="1:6" ht="15" customHeight="1">
      <c r="A894" s="243"/>
      <c r="B894" s="243"/>
      <c r="C894" s="243"/>
      <c r="D894" s="243"/>
      <c r="E894" s="243"/>
      <c r="F894" s="243"/>
    </row>
    <row r="895" spans="1:6" ht="15" customHeight="1">
      <c r="A895" s="241">
        <v>1</v>
      </c>
      <c r="B895" s="242"/>
      <c r="C895" s="242"/>
      <c r="D895" s="242"/>
      <c r="E895" s="242"/>
      <c r="F895" s="242"/>
    </row>
    <row r="896" spans="1:6" ht="15" customHeight="1">
      <c r="A896" s="241"/>
      <c r="B896" s="242"/>
      <c r="C896" s="242"/>
      <c r="D896" s="242"/>
      <c r="E896" s="242"/>
      <c r="F896" s="242"/>
    </row>
    <row r="897" spans="1:6" ht="15" customHeight="1">
      <c r="A897" s="241">
        <v>2</v>
      </c>
      <c r="B897" s="242"/>
      <c r="C897" s="242"/>
      <c r="D897" s="242"/>
      <c r="E897" s="242"/>
      <c r="F897" s="242"/>
    </row>
    <row r="898" spans="1:6" ht="15" customHeight="1">
      <c r="A898" s="241"/>
      <c r="B898" s="242"/>
      <c r="C898" s="242"/>
      <c r="D898" s="242"/>
      <c r="E898" s="242"/>
      <c r="F898" s="242"/>
    </row>
    <row r="899" spans="1:6" ht="15" customHeight="1">
      <c r="A899" s="241">
        <v>3</v>
      </c>
      <c r="B899" s="242"/>
      <c r="C899" s="242"/>
      <c r="D899" s="242"/>
      <c r="E899" s="242"/>
      <c r="F899" s="242"/>
    </row>
    <row r="900" spans="1:6" ht="15" customHeight="1">
      <c r="A900" s="241"/>
      <c r="B900" s="242"/>
      <c r="C900" s="242"/>
      <c r="D900" s="242"/>
      <c r="E900" s="242"/>
      <c r="F900" s="242"/>
    </row>
    <row r="901" spans="1:6" ht="15" customHeight="1">
      <c r="A901" s="241">
        <v>4</v>
      </c>
      <c r="B901" s="242"/>
      <c r="C901" s="242"/>
      <c r="D901" s="242"/>
      <c r="E901" s="242"/>
      <c r="F901" s="242"/>
    </row>
    <row r="902" spans="1:6" ht="15" customHeight="1">
      <c r="A902" s="241"/>
      <c r="B902" s="242"/>
      <c r="C902" s="242"/>
      <c r="D902" s="242"/>
      <c r="E902" s="242"/>
      <c r="F902" s="242"/>
    </row>
    <row r="903" spans="1:6" ht="15" customHeight="1">
      <c r="A903" s="241">
        <v>5</v>
      </c>
      <c r="B903" s="242"/>
      <c r="C903" s="242"/>
      <c r="D903" s="242"/>
      <c r="E903" s="242"/>
      <c r="F903" s="242"/>
    </row>
    <row r="904" spans="1:6" ht="15" customHeight="1">
      <c r="A904" s="241"/>
      <c r="B904" s="242"/>
      <c r="C904" s="242"/>
      <c r="D904" s="242"/>
      <c r="E904" s="242"/>
      <c r="F904" s="242"/>
    </row>
    <row r="905" spans="1:6" ht="15" customHeight="1">
      <c r="A905" s="241">
        <v>6</v>
      </c>
      <c r="B905" s="242"/>
      <c r="C905" s="242"/>
      <c r="D905" s="242"/>
      <c r="E905" s="242"/>
      <c r="F905" s="242"/>
    </row>
    <row r="906" spans="1:6" ht="15" customHeight="1">
      <c r="A906" s="241"/>
      <c r="B906" s="242"/>
      <c r="C906" s="242"/>
      <c r="D906" s="242"/>
      <c r="E906" s="242"/>
      <c r="F906" s="242"/>
    </row>
    <row r="907" spans="1:6" ht="15" customHeight="1">
      <c r="A907" s="241">
        <v>7</v>
      </c>
      <c r="B907" s="242"/>
      <c r="C907" s="242"/>
      <c r="D907" s="242"/>
      <c r="E907" s="242"/>
      <c r="F907" s="242"/>
    </row>
    <row r="908" spans="1:6" ht="15" customHeight="1">
      <c r="A908" s="241"/>
      <c r="B908" s="242"/>
      <c r="C908" s="242"/>
      <c r="D908" s="242"/>
      <c r="E908" s="242"/>
      <c r="F908" s="242"/>
    </row>
    <row r="909" spans="1:6" ht="15" customHeight="1">
      <c r="A909" s="241">
        <v>8</v>
      </c>
      <c r="B909" s="242"/>
      <c r="C909" s="242"/>
      <c r="D909" s="242"/>
      <c r="E909" s="242"/>
      <c r="F909" s="242"/>
    </row>
    <row r="910" spans="1:6" ht="15" customHeight="1">
      <c r="A910" s="241"/>
      <c r="B910" s="242"/>
      <c r="C910" s="242"/>
      <c r="D910" s="242"/>
      <c r="E910" s="242"/>
      <c r="F910" s="242"/>
    </row>
    <row r="911" spans="1:6" ht="15" customHeight="1">
      <c r="A911" s="241">
        <v>9</v>
      </c>
      <c r="B911" s="242"/>
      <c r="C911" s="242"/>
      <c r="D911" s="242"/>
      <c r="E911" s="242"/>
      <c r="F911" s="242"/>
    </row>
    <row r="912" spans="1:6" ht="15" customHeight="1">
      <c r="A912" s="241"/>
      <c r="B912" s="242"/>
      <c r="C912" s="242"/>
      <c r="D912" s="242"/>
      <c r="E912" s="242"/>
      <c r="F912" s="242"/>
    </row>
    <row r="913" spans="1:6" ht="15" customHeight="1">
      <c r="A913" s="241">
        <v>10</v>
      </c>
      <c r="B913" s="242"/>
      <c r="C913" s="242"/>
      <c r="D913" s="242"/>
      <c r="E913" s="242"/>
      <c r="F913" s="242"/>
    </row>
    <row r="914" spans="1:6" ht="15" customHeight="1">
      <c r="A914" s="241"/>
      <c r="B914" s="242"/>
      <c r="C914" s="242"/>
      <c r="D914" s="242"/>
      <c r="E914" s="242"/>
      <c r="F914" s="242"/>
    </row>
    <row r="915" spans="1:6" ht="15" customHeight="1">
      <c r="A915" s="241">
        <v>11</v>
      </c>
      <c r="B915" s="242"/>
      <c r="C915" s="242"/>
      <c r="D915" s="242"/>
      <c r="E915" s="242"/>
      <c r="F915" s="242"/>
    </row>
    <row r="916" spans="1:6" ht="15" customHeight="1">
      <c r="A916" s="241"/>
      <c r="B916" s="242"/>
      <c r="C916" s="242"/>
      <c r="D916" s="242"/>
      <c r="E916" s="242"/>
      <c r="F916" s="242"/>
    </row>
    <row r="917" spans="1:6" ht="15" customHeight="1">
      <c r="A917" s="241">
        <v>12</v>
      </c>
      <c r="B917" s="242"/>
      <c r="C917" s="242"/>
      <c r="D917" s="242"/>
      <c r="E917" s="242"/>
      <c r="F917" s="242"/>
    </row>
    <row r="918" spans="1:6" ht="15" customHeight="1">
      <c r="A918" s="241"/>
      <c r="B918" s="242"/>
      <c r="C918" s="242"/>
      <c r="D918" s="242"/>
      <c r="E918" s="242"/>
      <c r="F918" s="242"/>
    </row>
    <row r="919" spans="1:6" ht="15" customHeight="1">
      <c r="A919" s="241">
        <v>13</v>
      </c>
      <c r="B919" s="242"/>
      <c r="C919" s="242"/>
      <c r="D919" s="242"/>
      <c r="E919" s="242"/>
      <c r="F919" s="242"/>
    </row>
    <row r="920" spans="1:6" ht="15" customHeight="1">
      <c r="A920" s="241"/>
      <c r="B920" s="242"/>
      <c r="C920" s="242"/>
      <c r="D920" s="242"/>
      <c r="E920" s="242"/>
      <c r="F920" s="242"/>
    </row>
    <row r="921" spans="1:6" ht="15" customHeight="1">
      <c r="A921" s="241">
        <v>14</v>
      </c>
      <c r="B921" s="242"/>
      <c r="C921" s="242"/>
      <c r="D921" s="242"/>
      <c r="E921" s="242"/>
      <c r="F921" s="242"/>
    </row>
    <row r="922" spans="1:6" ht="15" customHeight="1">
      <c r="A922" s="241"/>
      <c r="B922" s="242"/>
      <c r="C922" s="242"/>
      <c r="D922" s="242"/>
      <c r="E922" s="242"/>
      <c r="F922" s="242"/>
    </row>
    <row r="923" spans="1:6" ht="15" customHeight="1">
      <c r="A923" s="241">
        <v>15</v>
      </c>
      <c r="B923" s="242"/>
      <c r="C923" s="242"/>
      <c r="D923" s="242"/>
      <c r="E923" s="242"/>
      <c r="F923" s="242"/>
    </row>
    <row r="924" spans="1:6" ht="15" customHeight="1">
      <c r="A924" s="241"/>
      <c r="B924" s="242"/>
      <c r="C924" s="242"/>
      <c r="D924" s="242"/>
      <c r="E924" s="242"/>
      <c r="F924" s="242"/>
    </row>
    <row r="925" spans="1:6" ht="15" customHeight="1">
      <c r="A925" s="241">
        <v>16</v>
      </c>
      <c r="B925" s="242"/>
      <c r="C925" s="242"/>
      <c r="D925" s="242"/>
      <c r="E925" s="242"/>
      <c r="F925" s="242"/>
    </row>
    <row r="926" spans="1:6" ht="15" customHeight="1">
      <c r="A926" s="241"/>
      <c r="B926" s="242"/>
      <c r="C926" s="242"/>
      <c r="D926" s="242"/>
      <c r="E926" s="242"/>
      <c r="F926" s="242"/>
    </row>
    <row r="927" spans="1:6" ht="15" customHeight="1">
      <c r="A927" s="241">
        <v>17</v>
      </c>
      <c r="B927" s="242"/>
      <c r="C927" s="242"/>
      <c r="D927" s="242"/>
      <c r="E927" s="242"/>
      <c r="F927" s="242"/>
    </row>
    <row r="928" spans="1:6" ht="15" customHeight="1">
      <c r="A928" s="241"/>
      <c r="B928" s="242"/>
      <c r="C928" s="242"/>
      <c r="D928" s="242"/>
      <c r="E928" s="242"/>
      <c r="F928" s="242"/>
    </row>
    <row r="929" spans="1:6" ht="15" customHeight="1">
      <c r="A929" s="241">
        <v>18</v>
      </c>
      <c r="B929" s="242"/>
      <c r="C929" s="242"/>
      <c r="D929" s="242"/>
      <c r="E929" s="242"/>
      <c r="F929" s="242"/>
    </row>
    <row r="930" spans="1:6" ht="15" customHeight="1">
      <c r="A930" s="241"/>
      <c r="B930" s="242"/>
      <c r="C930" s="242"/>
      <c r="D930" s="242"/>
      <c r="E930" s="242"/>
      <c r="F930" s="242"/>
    </row>
    <row r="931" spans="1:6" ht="15" customHeight="1">
      <c r="A931" s="241">
        <v>19</v>
      </c>
      <c r="B931" s="242"/>
      <c r="C931" s="242"/>
      <c r="D931" s="242"/>
      <c r="E931" s="242"/>
      <c r="F931" s="242"/>
    </row>
    <row r="932" spans="1:6" ht="15" customHeight="1">
      <c r="A932" s="241"/>
      <c r="B932" s="242"/>
      <c r="C932" s="242"/>
      <c r="D932" s="242"/>
      <c r="E932" s="242"/>
      <c r="F932" s="242"/>
    </row>
    <row r="933" spans="1:6" ht="15" customHeight="1">
      <c r="A933" s="241">
        <v>20</v>
      </c>
      <c r="B933" s="242"/>
      <c r="C933" s="242"/>
      <c r="D933" s="242"/>
      <c r="E933" s="242"/>
      <c r="F933" s="242"/>
    </row>
    <row r="934" spans="1:6" ht="15" customHeight="1">
      <c r="A934" s="241"/>
      <c r="B934" s="242"/>
      <c r="C934" s="242"/>
      <c r="D934" s="242"/>
      <c r="E934" s="242"/>
      <c r="F934" s="242"/>
    </row>
    <row r="935" spans="1:6" ht="15" customHeight="1">
      <c r="A935" s="214"/>
      <c r="B935" s="97"/>
      <c r="C935" s="97"/>
      <c r="D935" s="97"/>
      <c r="E935" s="97"/>
      <c r="F935" s="97"/>
    </row>
    <row r="936" spans="1:6" ht="15" customHeight="1">
      <c r="A936" s="214"/>
      <c r="B936" s="97"/>
      <c r="C936" s="97"/>
      <c r="D936" s="97"/>
      <c r="E936" s="205" t="s">
        <v>18</v>
      </c>
      <c r="F936" s="97"/>
    </row>
    <row r="937" spans="1:6" ht="15" customHeight="1">
      <c r="A937" s="244" t="str">
        <f>IF(ISTEXT('Organizacija natjecanja'!$F$2)=TRUE,'Organizacija natjecanja'!$F$2,"")</f>
        <v>KUP BRODSKO-POSAVSKE ŽUPANIJE</v>
      </c>
      <c r="B937" s="244"/>
      <c r="C937" s="244"/>
      <c r="D937" s="244"/>
      <c r="E937" s="244"/>
      <c r="F937" s="244"/>
    </row>
    <row r="938" spans="1:6" ht="15" customHeight="1">
      <c r="A938" s="245" t="str">
        <f>IF(ISTEXT('Organizacija natjecanja'!$F$5)=TRUE,'Organizacija natjecanja'!$F$5,"")</f>
        <v>Slavonski Brod, 07.- 09.05.2022</v>
      </c>
      <c r="B938" s="245"/>
      <c r="C938" s="245"/>
      <c r="D938" s="245"/>
      <c r="E938" s="245"/>
      <c r="F938" s="245"/>
    </row>
    <row r="939" spans="1:6" ht="15" customHeight="1">
      <c r="A939" s="214"/>
      <c r="B939" s="206"/>
      <c r="C939" s="206"/>
      <c r="D939" s="206"/>
      <c r="E939" s="97"/>
      <c r="F939" s="206"/>
    </row>
    <row r="940" spans="1:6" ht="15" customHeight="1">
      <c r="A940" s="246" t="s">
        <v>19</v>
      </c>
      <c r="B940" s="246"/>
      <c r="C940" s="246"/>
      <c r="D940" s="246"/>
      <c r="E940" s="246"/>
      <c r="F940" s="246"/>
    </row>
    <row r="941" spans="1:6" ht="15" customHeight="1">
      <c r="A941" s="207"/>
      <c r="B941" s="207"/>
      <c r="C941" s="207"/>
      <c r="D941" s="207"/>
      <c r="E941" s="207"/>
      <c r="F941" s="207"/>
    </row>
    <row r="942" spans="1:6" ht="15" customHeight="1">
      <c r="A942" s="247" t="str">
        <f>IF(ISTEXT('Prijava i izvlačenje brojeva'!$C$19)=TRUE,'Prijava i izvlačenje brojeva'!$C$19,"")</f>
        <v>Rak Rakitje</v>
      </c>
      <c r="B942" s="247"/>
      <c r="C942" s="247"/>
      <c r="D942" s="247"/>
      <c r="E942" s="208" t="s">
        <v>20</v>
      </c>
      <c r="F942" s="208" t="s">
        <v>21</v>
      </c>
    </row>
    <row r="943" spans="1:6" ht="15" customHeight="1">
      <c r="A943" s="247"/>
      <c r="B943" s="247"/>
      <c r="C943" s="247"/>
      <c r="D943" s="247"/>
      <c r="E943" s="248">
        <f>IF(ISNUMBER('Prijava i izvlačenje brojeva'!$A$19)=TRUE,'Prijava i izvlačenje brojeva'!$A$19,"")</f>
        <v>18</v>
      </c>
      <c r="F943" s="250"/>
    </row>
    <row r="944" spans="1:6" ht="15" customHeight="1">
      <c r="A944" s="247" t="str">
        <f>IF(ISTEXT('Prijava i izvlačenje brojeva'!C19)=TRUE,VLOOKUP('Startne liste'!A942,'Prijava i izvlačenje brojeva'!$C$2:$F$26,2,FALSE),"")</f>
        <v>Zlatko Novaković</v>
      </c>
      <c r="B944" s="247"/>
      <c r="C944" s="247"/>
      <c r="D944" s="247"/>
      <c r="E944" s="249"/>
      <c r="F944" s="251"/>
    </row>
    <row r="945" spans="1:6" ht="15" customHeight="1">
      <c r="A945" s="247"/>
      <c r="B945" s="247"/>
      <c r="C945" s="247"/>
      <c r="D945" s="247"/>
      <c r="E945" s="249"/>
      <c r="F945" s="251"/>
    </row>
    <row r="946" spans="1:6" ht="15" customHeight="1">
      <c r="A946" s="247" t="str">
        <f>IF(ISTEXT('Prijava i izvlačenje brojeva'!C19)=TRUE,VLOOKUP('Startne liste'!A942,'Prijava i izvlačenje brojeva'!$C$2:$F$26,3,FALSE),"")</f>
        <v>Antun Vrčković</v>
      </c>
      <c r="B946" s="247"/>
      <c r="C946" s="247"/>
      <c r="D946" s="247"/>
      <c r="E946" s="249"/>
      <c r="F946" s="251"/>
    </row>
    <row r="947" spans="1:6" ht="15" customHeight="1">
      <c r="A947" s="247"/>
      <c r="B947" s="247"/>
      <c r="C947" s="247"/>
      <c r="D947" s="247"/>
      <c r="E947" s="249"/>
      <c r="F947" s="251"/>
    </row>
    <row r="948" spans="1:6" ht="15" customHeight="1">
      <c r="A948" s="243" t="s">
        <v>22</v>
      </c>
      <c r="B948" s="243" t="s">
        <v>23</v>
      </c>
      <c r="C948" s="243" t="s">
        <v>24</v>
      </c>
      <c r="D948" s="243" t="s">
        <v>25</v>
      </c>
      <c r="E948" s="243" t="s">
        <v>26</v>
      </c>
      <c r="F948" s="243" t="s">
        <v>27</v>
      </c>
    </row>
    <row r="949" spans="1:6" ht="15" customHeight="1">
      <c r="A949" s="243"/>
      <c r="B949" s="243"/>
      <c r="C949" s="243"/>
      <c r="D949" s="243"/>
      <c r="E949" s="243"/>
      <c r="F949" s="243"/>
    </row>
    <row r="950" spans="1:6" ht="15" customHeight="1">
      <c r="A950" s="241">
        <v>1</v>
      </c>
      <c r="B950" s="242"/>
      <c r="C950" s="242"/>
      <c r="D950" s="242"/>
      <c r="E950" s="242"/>
      <c r="F950" s="242"/>
    </row>
    <row r="951" spans="1:6" ht="15" customHeight="1">
      <c r="A951" s="241"/>
      <c r="B951" s="242"/>
      <c r="C951" s="242"/>
      <c r="D951" s="242"/>
      <c r="E951" s="242"/>
      <c r="F951" s="242"/>
    </row>
    <row r="952" spans="1:6" ht="15" customHeight="1">
      <c r="A952" s="241">
        <v>2</v>
      </c>
      <c r="B952" s="242"/>
      <c r="C952" s="242"/>
      <c r="D952" s="242"/>
      <c r="E952" s="242"/>
      <c r="F952" s="242"/>
    </row>
    <row r="953" spans="1:6" ht="15" customHeight="1">
      <c r="A953" s="241"/>
      <c r="B953" s="242"/>
      <c r="C953" s="242"/>
      <c r="D953" s="242"/>
      <c r="E953" s="242"/>
      <c r="F953" s="242"/>
    </row>
    <row r="954" spans="1:6" ht="15" customHeight="1">
      <c r="A954" s="241">
        <v>3</v>
      </c>
      <c r="B954" s="242"/>
      <c r="C954" s="242"/>
      <c r="D954" s="242"/>
      <c r="E954" s="242"/>
      <c r="F954" s="242"/>
    </row>
    <row r="955" spans="1:6" ht="15" customHeight="1">
      <c r="A955" s="241"/>
      <c r="B955" s="242"/>
      <c r="C955" s="242"/>
      <c r="D955" s="242"/>
      <c r="E955" s="242"/>
      <c r="F955" s="242"/>
    </row>
    <row r="956" spans="1:6" ht="15" customHeight="1">
      <c r="A956" s="241">
        <v>4</v>
      </c>
      <c r="B956" s="242"/>
      <c r="C956" s="242"/>
      <c r="D956" s="242"/>
      <c r="E956" s="242"/>
      <c r="F956" s="242"/>
    </row>
    <row r="957" spans="1:6" ht="15" customHeight="1">
      <c r="A957" s="241"/>
      <c r="B957" s="242"/>
      <c r="C957" s="242"/>
      <c r="D957" s="242"/>
      <c r="E957" s="242"/>
      <c r="F957" s="242"/>
    </row>
    <row r="958" spans="1:6" ht="15" customHeight="1">
      <c r="A958" s="241">
        <v>5</v>
      </c>
      <c r="B958" s="242"/>
      <c r="C958" s="242"/>
      <c r="D958" s="242"/>
      <c r="E958" s="242"/>
      <c r="F958" s="242"/>
    </row>
    <row r="959" spans="1:6" ht="15" customHeight="1">
      <c r="A959" s="241"/>
      <c r="B959" s="242"/>
      <c r="C959" s="242"/>
      <c r="D959" s="242"/>
      <c r="E959" s="242"/>
      <c r="F959" s="242"/>
    </row>
    <row r="960" spans="1:6" ht="15" customHeight="1">
      <c r="A960" s="241">
        <v>6</v>
      </c>
      <c r="B960" s="242"/>
      <c r="C960" s="242"/>
      <c r="D960" s="242"/>
      <c r="E960" s="242"/>
      <c r="F960" s="242"/>
    </row>
    <row r="961" spans="1:6" ht="15" customHeight="1">
      <c r="A961" s="241"/>
      <c r="B961" s="242"/>
      <c r="C961" s="242"/>
      <c r="D961" s="242"/>
      <c r="E961" s="242"/>
      <c r="F961" s="242"/>
    </row>
    <row r="962" spans="1:6" ht="15" customHeight="1">
      <c r="A962" s="241">
        <v>7</v>
      </c>
      <c r="B962" s="242"/>
      <c r="C962" s="242"/>
      <c r="D962" s="242"/>
      <c r="E962" s="242"/>
      <c r="F962" s="242"/>
    </row>
    <row r="963" spans="1:6" ht="15" customHeight="1">
      <c r="A963" s="241"/>
      <c r="B963" s="242"/>
      <c r="C963" s="242"/>
      <c r="D963" s="242"/>
      <c r="E963" s="242"/>
      <c r="F963" s="242"/>
    </row>
    <row r="964" spans="1:6" ht="15" customHeight="1">
      <c r="A964" s="241">
        <v>8</v>
      </c>
      <c r="B964" s="242"/>
      <c r="C964" s="242"/>
      <c r="D964" s="242"/>
      <c r="E964" s="242"/>
      <c r="F964" s="242"/>
    </row>
    <row r="965" spans="1:6" ht="15" customHeight="1">
      <c r="A965" s="241"/>
      <c r="B965" s="242"/>
      <c r="C965" s="242"/>
      <c r="D965" s="242"/>
      <c r="E965" s="242"/>
      <c r="F965" s="242"/>
    </row>
    <row r="966" spans="1:6" ht="15" customHeight="1">
      <c r="A966" s="241">
        <v>9</v>
      </c>
      <c r="B966" s="242"/>
      <c r="C966" s="242"/>
      <c r="D966" s="242"/>
      <c r="E966" s="242"/>
      <c r="F966" s="242"/>
    </row>
    <row r="967" spans="1:6" ht="15" customHeight="1">
      <c r="A967" s="241"/>
      <c r="B967" s="242"/>
      <c r="C967" s="242"/>
      <c r="D967" s="242"/>
      <c r="E967" s="242"/>
      <c r="F967" s="242"/>
    </row>
    <row r="968" spans="1:6" ht="15" customHeight="1">
      <c r="A968" s="241">
        <v>10</v>
      </c>
      <c r="B968" s="242"/>
      <c r="C968" s="242"/>
      <c r="D968" s="242"/>
      <c r="E968" s="242"/>
      <c r="F968" s="242"/>
    </row>
    <row r="969" spans="1:6" ht="15" customHeight="1">
      <c r="A969" s="241"/>
      <c r="B969" s="242"/>
      <c r="C969" s="242"/>
      <c r="D969" s="242"/>
      <c r="E969" s="242"/>
      <c r="F969" s="242"/>
    </row>
    <row r="970" spans="1:6" ht="15" customHeight="1">
      <c r="A970" s="241">
        <v>11</v>
      </c>
      <c r="B970" s="242"/>
      <c r="C970" s="242"/>
      <c r="D970" s="242"/>
      <c r="E970" s="242"/>
      <c r="F970" s="242"/>
    </row>
    <row r="971" spans="1:6" ht="15" customHeight="1">
      <c r="A971" s="241"/>
      <c r="B971" s="242"/>
      <c r="C971" s="242"/>
      <c r="D971" s="242"/>
      <c r="E971" s="242"/>
      <c r="F971" s="242"/>
    </row>
    <row r="972" spans="1:6" ht="15" customHeight="1">
      <c r="A972" s="241">
        <v>12</v>
      </c>
      <c r="B972" s="242"/>
      <c r="C972" s="242"/>
      <c r="D972" s="242"/>
      <c r="E972" s="242"/>
      <c r="F972" s="242"/>
    </row>
    <row r="973" spans="1:6" ht="15" customHeight="1">
      <c r="A973" s="241"/>
      <c r="B973" s="242"/>
      <c r="C973" s="242"/>
      <c r="D973" s="242"/>
      <c r="E973" s="242"/>
      <c r="F973" s="242"/>
    </row>
    <row r="974" spans="1:6" ht="15" customHeight="1">
      <c r="A974" s="241">
        <v>13</v>
      </c>
      <c r="B974" s="242"/>
      <c r="C974" s="242"/>
      <c r="D974" s="242"/>
      <c r="E974" s="242"/>
      <c r="F974" s="242"/>
    </row>
    <row r="975" spans="1:6" ht="15" customHeight="1">
      <c r="A975" s="241"/>
      <c r="B975" s="242"/>
      <c r="C975" s="242"/>
      <c r="D975" s="242"/>
      <c r="E975" s="242"/>
      <c r="F975" s="242"/>
    </row>
    <row r="976" spans="1:6" ht="15" customHeight="1">
      <c r="A976" s="241">
        <v>14</v>
      </c>
      <c r="B976" s="242"/>
      <c r="C976" s="242"/>
      <c r="D976" s="242"/>
      <c r="E976" s="242"/>
      <c r="F976" s="242"/>
    </row>
    <row r="977" spans="1:6" ht="15" customHeight="1">
      <c r="A977" s="241"/>
      <c r="B977" s="242"/>
      <c r="C977" s="242"/>
      <c r="D977" s="242"/>
      <c r="E977" s="242"/>
      <c r="F977" s="242"/>
    </row>
    <row r="978" spans="1:6" ht="15" customHeight="1">
      <c r="A978" s="241">
        <v>15</v>
      </c>
      <c r="B978" s="242"/>
      <c r="C978" s="242"/>
      <c r="D978" s="242"/>
      <c r="E978" s="242"/>
      <c r="F978" s="242"/>
    </row>
    <row r="979" spans="1:6" ht="15" customHeight="1">
      <c r="A979" s="241"/>
      <c r="B979" s="242"/>
      <c r="C979" s="242"/>
      <c r="D979" s="242"/>
      <c r="E979" s="242"/>
      <c r="F979" s="242"/>
    </row>
    <row r="980" spans="1:6" ht="15" customHeight="1">
      <c r="A980" s="241">
        <v>16</v>
      </c>
      <c r="B980" s="242"/>
      <c r="C980" s="242"/>
      <c r="D980" s="242"/>
      <c r="E980" s="242"/>
      <c r="F980" s="242"/>
    </row>
    <row r="981" spans="1:6" ht="15" customHeight="1">
      <c r="A981" s="241"/>
      <c r="B981" s="242"/>
      <c r="C981" s="242"/>
      <c r="D981" s="242"/>
      <c r="E981" s="242"/>
      <c r="F981" s="242"/>
    </row>
    <row r="982" spans="1:6" ht="15" customHeight="1">
      <c r="A982" s="241">
        <v>17</v>
      </c>
      <c r="B982" s="242"/>
      <c r="C982" s="242"/>
      <c r="D982" s="242"/>
      <c r="E982" s="242"/>
      <c r="F982" s="242"/>
    </row>
    <row r="983" spans="1:6" ht="15" customHeight="1">
      <c r="A983" s="241"/>
      <c r="B983" s="242"/>
      <c r="C983" s="242"/>
      <c r="D983" s="242"/>
      <c r="E983" s="242"/>
      <c r="F983" s="242"/>
    </row>
    <row r="984" spans="1:6" ht="15" customHeight="1">
      <c r="A984" s="241">
        <v>18</v>
      </c>
      <c r="B984" s="242"/>
      <c r="C984" s="242"/>
      <c r="D984" s="242"/>
      <c r="E984" s="242"/>
      <c r="F984" s="242"/>
    </row>
    <row r="985" spans="1:6" ht="15" customHeight="1">
      <c r="A985" s="241"/>
      <c r="B985" s="242"/>
      <c r="C985" s="242"/>
      <c r="D985" s="242"/>
      <c r="E985" s="242"/>
      <c r="F985" s="242"/>
    </row>
    <row r="986" spans="1:6" ht="15" customHeight="1">
      <c r="A986" s="241">
        <v>19</v>
      </c>
      <c r="B986" s="242"/>
      <c r="C986" s="242"/>
      <c r="D986" s="242"/>
      <c r="E986" s="242"/>
      <c r="F986" s="242"/>
    </row>
    <row r="987" spans="1:6" ht="15" customHeight="1">
      <c r="A987" s="241"/>
      <c r="B987" s="242"/>
      <c r="C987" s="242"/>
      <c r="D987" s="242"/>
      <c r="E987" s="242"/>
      <c r="F987" s="242"/>
    </row>
    <row r="988" spans="1:6" ht="15" customHeight="1">
      <c r="A988" s="241">
        <v>20</v>
      </c>
      <c r="B988" s="242"/>
      <c r="C988" s="242"/>
      <c r="D988" s="242"/>
      <c r="E988" s="242"/>
      <c r="F988" s="242"/>
    </row>
    <row r="989" spans="1:6" ht="15" customHeight="1">
      <c r="A989" s="241"/>
      <c r="B989" s="242"/>
      <c r="C989" s="242"/>
      <c r="D989" s="242"/>
      <c r="E989" s="242"/>
      <c r="F989" s="242"/>
    </row>
  </sheetData>
  <sheetProtection password="C7E2" sheet="1"/>
  <mergeCells count="2412">
    <mergeCell ref="A19:A20"/>
    <mergeCell ref="B19:B20"/>
    <mergeCell ref="C15:C16"/>
    <mergeCell ref="D15:D16"/>
    <mergeCell ref="E15:E16"/>
    <mergeCell ref="F15:F16"/>
    <mergeCell ref="C19:C20"/>
    <mergeCell ref="D19:D20"/>
    <mergeCell ref="E19:E20"/>
    <mergeCell ref="F19:F20"/>
    <mergeCell ref="A13:A14"/>
    <mergeCell ref="B13:B14"/>
    <mergeCell ref="C13:C14"/>
    <mergeCell ref="D13:D14"/>
    <mergeCell ref="E13:E14"/>
    <mergeCell ref="F13:F1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E17:E18"/>
    <mergeCell ref="F17:F18"/>
    <mergeCell ref="A2:F2"/>
    <mergeCell ref="A3:F3"/>
    <mergeCell ref="A5:F5"/>
    <mergeCell ref="A7:D8"/>
    <mergeCell ref="E8:E12"/>
    <mergeCell ref="F8:F12"/>
    <mergeCell ref="A9:D10"/>
    <mergeCell ref="A11:D12"/>
    <mergeCell ref="A15:A16"/>
    <mergeCell ref="B15:B16"/>
    <mergeCell ref="A21:A22"/>
    <mergeCell ref="B21:B22"/>
    <mergeCell ref="C21:C22"/>
    <mergeCell ref="D21:D22"/>
    <mergeCell ref="A17:A18"/>
    <mergeCell ref="B17:B18"/>
    <mergeCell ref="C17:C18"/>
    <mergeCell ref="D17:D18"/>
    <mergeCell ref="E21:E22"/>
    <mergeCell ref="F21:F22"/>
    <mergeCell ref="A27:A28"/>
    <mergeCell ref="B27:B28"/>
    <mergeCell ref="C27:C28"/>
    <mergeCell ref="D27:D28"/>
    <mergeCell ref="E27:E28"/>
    <mergeCell ref="F27:F28"/>
    <mergeCell ref="A23:A24"/>
    <mergeCell ref="B23:B24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1:A32"/>
    <mergeCell ref="B31:B32"/>
    <mergeCell ref="A45:A46"/>
    <mergeCell ref="B45:B46"/>
    <mergeCell ref="C45:C46"/>
    <mergeCell ref="D45:D46"/>
    <mergeCell ref="A41:A42"/>
    <mergeCell ref="B41:B42"/>
    <mergeCell ref="C41:C42"/>
    <mergeCell ref="D41:D42"/>
    <mergeCell ref="E45:E46"/>
    <mergeCell ref="F45:F46"/>
    <mergeCell ref="A43:A44"/>
    <mergeCell ref="B43:B44"/>
    <mergeCell ref="C43:C44"/>
    <mergeCell ref="D43:D44"/>
    <mergeCell ref="E43:E44"/>
    <mergeCell ref="F43:F44"/>
    <mergeCell ref="E41:E42"/>
    <mergeCell ref="F41:F42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A68:A69"/>
    <mergeCell ref="B68:B69"/>
    <mergeCell ref="C68:C69"/>
    <mergeCell ref="D68:D69"/>
    <mergeCell ref="E68:E69"/>
    <mergeCell ref="F68:F69"/>
    <mergeCell ref="A57:F57"/>
    <mergeCell ref="A58:F58"/>
    <mergeCell ref="A60:F60"/>
    <mergeCell ref="A62:D63"/>
    <mergeCell ref="E63:E67"/>
    <mergeCell ref="F63:F67"/>
    <mergeCell ref="A64:D65"/>
    <mergeCell ref="A66:D67"/>
    <mergeCell ref="A53:A54"/>
    <mergeCell ref="B53:B54"/>
    <mergeCell ref="C53:C54"/>
    <mergeCell ref="D53:D54"/>
    <mergeCell ref="E53:E54"/>
    <mergeCell ref="F53:F54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A80:A81"/>
    <mergeCell ref="B80:B81"/>
    <mergeCell ref="C80:C81"/>
    <mergeCell ref="D80:D81"/>
    <mergeCell ref="E80:E81"/>
    <mergeCell ref="F80:F81"/>
    <mergeCell ref="A78:A79"/>
    <mergeCell ref="B78:B79"/>
    <mergeCell ref="C78:C79"/>
    <mergeCell ref="D78:D79"/>
    <mergeCell ref="E78:E79"/>
    <mergeCell ref="F78:F79"/>
    <mergeCell ref="A76:A77"/>
    <mergeCell ref="B76:B77"/>
    <mergeCell ref="C76:C77"/>
    <mergeCell ref="D76:D77"/>
    <mergeCell ref="E76:E77"/>
    <mergeCell ref="F76:F77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A92:A93"/>
    <mergeCell ref="B92:B93"/>
    <mergeCell ref="C92:C93"/>
    <mergeCell ref="D92:D93"/>
    <mergeCell ref="E92:E93"/>
    <mergeCell ref="F92:F93"/>
    <mergeCell ref="A90:A91"/>
    <mergeCell ref="B90:B91"/>
    <mergeCell ref="C90:C91"/>
    <mergeCell ref="D90:D91"/>
    <mergeCell ref="E90:E91"/>
    <mergeCell ref="F90:F91"/>
    <mergeCell ref="A88:A89"/>
    <mergeCell ref="B88:B89"/>
    <mergeCell ref="C88:C89"/>
    <mergeCell ref="D88:D89"/>
    <mergeCell ref="E88:E89"/>
    <mergeCell ref="F88:F89"/>
    <mergeCell ref="A98:A99"/>
    <mergeCell ref="B98:B99"/>
    <mergeCell ref="C98:C99"/>
    <mergeCell ref="D98:D99"/>
    <mergeCell ref="E98:E99"/>
    <mergeCell ref="F98:F99"/>
    <mergeCell ref="A96:A97"/>
    <mergeCell ref="B96:B97"/>
    <mergeCell ref="C96:C97"/>
    <mergeCell ref="D96:D97"/>
    <mergeCell ref="E96:E97"/>
    <mergeCell ref="F96:F97"/>
    <mergeCell ref="A94:A95"/>
    <mergeCell ref="B94:B95"/>
    <mergeCell ref="C94:C95"/>
    <mergeCell ref="D94:D95"/>
    <mergeCell ref="E94:E95"/>
    <mergeCell ref="F94:F95"/>
    <mergeCell ref="A104:A105"/>
    <mergeCell ref="B104:B105"/>
    <mergeCell ref="C104:C105"/>
    <mergeCell ref="D104:D105"/>
    <mergeCell ref="E104:E105"/>
    <mergeCell ref="F104:F105"/>
    <mergeCell ref="A102:A103"/>
    <mergeCell ref="B102:B103"/>
    <mergeCell ref="C102:C103"/>
    <mergeCell ref="D102:D103"/>
    <mergeCell ref="E102:E103"/>
    <mergeCell ref="F102:F103"/>
    <mergeCell ref="A100:A101"/>
    <mergeCell ref="B100:B101"/>
    <mergeCell ref="C100:C101"/>
    <mergeCell ref="D100:D101"/>
    <mergeCell ref="E100:E101"/>
    <mergeCell ref="F100:F101"/>
    <mergeCell ref="A112:F112"/>
    <mergeCell ref="A113:F113"/>
    <mergeCell ref="A115:F115"/>
    <mergeCell ref="A117:D118"/>
    <mergeCell ref="E118:E122"/>
    <mergeCell ref="F118:F122"/>
    <mergeCell ref="A119:D120"/>
    <mergeCell ref="A121:D122"/>
    <mergeCell ref="A108:A109"/>
    <mergeCell ref="B108:B109"/>
    <mergeCell ref="C108:C109"/>
    <mergeCell ref="D108:D109"/>
    <mergeCell ref="E108:E109"/>
    <mergeCell ref="F108:F109"/>
    <mergeCell ref="A106:A107"/>
    <mergeCell ref="B106:B107"/>
    <mergeCell ref="C106:C107"/>
    <mergeCell ref="D106:D107"/>
    <mergeCell ref="E106:E107"/>
    <mergeCell ref="F106:F107"/>
    <mergeCell ref="A127:A128"/>
    <mergeCell ref="B127:B128"/>
    <mergeCell ref="C127:C128"/>
    <mergeCell ref="D127:D128"/>
    <mergeCell ref="E127:E128"/>
    <mergeCell ref="F127:F128"/>
    <mergeCell ref="A125:A126"/>
    <mergeCell ref="B125:B126"/>
    <mergeCell ref="C125:C126"/>
    <mergeCell ref="D125:D126"/>
    <mergeCell ref="E125:E126"/>
    <mergeCell ref="F125:F126"/>
    <mergeCell ref="A123:A124"/>
    <mergeCell ref="B123:B124"/>
    <mergeCell ref="C123:C124"/>
    <mergeCell ref="D123:D124"/>
    <mergeCell ref="E123:E124"/>
    <mergeCell ref="F123:F124"/>
    <mergeCell ref="A133:A134"/>
    <mergeCell ref="B133:B134"/>
    <mergeCell ref="C133:C134"/>
    <mergeCell ref="D133:D134"/>
    <mergeCell ref="E133:E134"/>
    <mergeCell ref="F133:F134"/>
    <mergeCell ref="A131:A132"/>
    <mergeCell ref="B131:B132"/>
    <mergeCell ref="C131:C132"/>
    <mergeCell ref="D131:D132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A139:A140"/>
    <mergeCell ref="B139:B140"/>
    <mergeCell ref="C139:C140"/>
    <mergeCell ref="D139:D140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A135:A136"/>
    <mergeCell ref="B135:B136"/>
    <mergeCell ref="C135:C136"/>
    <mergeCell ref="D135:D136"/>
    <mergeCell ref="E135:E136"/>
    <mergeCell ref="F135:F136"/>
    <mergeCell ref="A145:A146"/>
    <mergeCell ref="B145:B146"/>
    <mergeCell ref="C145:C146"/>
    <mergeCell ref="D145:D146"/>
    <mergeCell ref="E145:E146"/>
    <mergeCell ref="F145:F146"/>
    <mergeCell ref="A143:A144"/>
    <mergeCell ref="B143:B144"/>
    <mergeCell ref="C143:C144"/>
    <mergeCell ref="D143:D144"/>
    <mergeCell ref="E143:E144"/>
    <mergeCell ref="F143:F144"/>
    <mergeCell ref="A141:A142"/>
    <mergeCell ref="B141:B142"/>
    <mergeCell ref="C141:C142"/>
    <mergeCell ref="D141:D142"/>
    <mergeCell ref="E141:E142"/>
    <mergeCell ref="F141:F142"/>
    <mergeCell ref="A151:A152"/>
    <mergeCell ref="B151:B152"/>
    <mergeCell ref="C151:C152"/>
    <mergeCell ref="D151:D152"/>
    <mergeCell ref="E151:E152"/>
    <mergeCell ref="F151:F152"/>
    <mergeCell ref="A149:A150"/>
    <mergeCell ref="B149:B150"/>
    <mergeCell ref="C149:C150"/>
    <mergeCell ref="D149:D150"/>
    <mergeCell ref="E149:E150"/>
    <mergeCell ref="F149:F150"/>
    <mergeCell ref="A147:A148"/>
    <mergeCell ref="B147:B148"/>
    <mergeCell ref="C147:C148"/>
    <mergeCell ref="D147:D148"/>
    <mergeCell ref="E147:E148"/>
    <mergeCell ref="F147:F148"/>
    <mergeCell ref="A157:A158"/>
    <mergeCell ref="B157:B158"/>
    <mergeCell ref="C157:C158"/>
    <mergeCell ref="D157:D158"/>
    <mergeCell ref="E157:E158"/>
    <mergeCell ref="F157:F158"/>
    <mergeCell ref="A155:A156"/>
    <mergeCell ref="B155:B156"/>
    <mergeCell ref="C155:C156"/>
    <mergeCell ref="D155:D156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A163:A164"/>
    <mergeCell ref="B163:B164"/>
    <mergeCell ref="C163:C164"/>
    <mergeCell ref="D163:D164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A159:A160"/>
    <mergeCell ref="B159:B160"/>
    <mergeCell ref="C159:C160"/>
    <mergeCell ref="D159:D160"/>
    <mergeCell ref="E159:E160"/>
    <mergeCell ref="F159:F160"/>
    <mergeCell ref="A180:A181"/>
    <mergeCell ref="B180:B181"/>
    <mergeCell ref="C180:C181"/>
    <mergeCell ref="D180:D181"/>
    <mergeCell ref="E180:E181"/>
    <mergeCell ref="F180:F181"/>
    <mergeCell ref="A178:A179"/>
    <mergeCell ref="B178:B179"/>
    <mergeCell ref="C178:C179"/>
    <mergeCell ref="D178:D179"/>
    <mergeCell ref="E178:E179"/>
    <mergeCell ref="F178:F179"/>
    <mergeCell ref="A167:F167"/>
    <mergeCell ref="A168:F168"/>
    <mergeCell ref="A170:F170"/>
    <mergeCell ref="A172:D173"/>
    <mergeCell ref="E173:E177"/>
    <mergeCell ref="F173:F177"/>
    <mergeCell ref="A174:D175"/>
    <mergeCell ref="A176:D177"/>
    <mergeCell ref="A186:A187"/>
    <mergeCell ref="B186:B187"/>
    <mergeCell ref="C186:C187"/>
    <mergeCell ref="D186:D187"/>
    <mergeCell ref="E186:E187"/>
    <mergeCell ref="F186:F187"/>
    <mergeCell ref="A184:A185"/>
    <mergeCell ref="B184:B185"/>
    <mergeCell ref="C184:C185"/>
    <mergeCell ref="D184:D185"/>
    <mergeCell ref="E184:E185"/>
    <mergeCell ref="F184:F185"/>
    <mergeCell ref="A182:A183"/>
    <mergeCell ref="B182:B183"/>
    <mergeCell ref="C182:C183"/>
    <mergeCell ref="D182:D183"/>
    <mergeCell ref="E182:E183"/>
    <mergeCell ref="F182:F183"/>
    <mergeCell ref="A192:A193"/>
    <mergeCell ref="B192:B193"/>
    <mergeCell ref="C192:C193"/>
    <mergeCell ref="D192:D193"/>
    <mergeCell ref="E192:E193"/>
    <mergeCell ref="F192:F193"/>
    <mergeCell ref="A190:A191"/>
    <mergeCell ref="B190:B191"/>
    <mergeCell ref="C190:C191"/>
    <mergeCell ref="D190:D191"/>
    <mergeCell ref="E190:E191"/>
    <mergeCell ref="F190:F191"/>
    <mergeCell ref="A188:A189"/>
    <mergeCell ref="B188:B189"/>
    <mergeCell ref="C188:C189"/>
    <mergeCell ref="D188:D189"/>
    <mergeCell ref="E188:E189"/>
    <mergeCell ref="F188:F189"/>
    <mergeCell ref="A198:A199"/>
    <mergeCell ref="B198:B199"/>
    <mergeCell ref="C198:C199"/>
    <mergeCell ref="D198:D199"/>
    <mergeCell ref="E198:E199"/>
    <mergeCell ref="F198:F199"/>
    <mergeCell ref="A196:A197"/>
    <mergeCell ref="B196:B197"/>
    <mergeCell ref="C196:C197"/>
    <mergeCell ref="D196:D197"/>
    <mergeCell ref="E196:E197"/>
    <mergeCell ref="F196:F197"/>
    <mergeCell ref="A194:A195"/>
    <mergeCell ref="B194:B195"/>
    <mergeCell ref="C194:C195"/>
    <mergeCell ref="D194:D195"/>
    <mergeCell ref="E194:E195"/>
    <mergeCell ref="F194:F195"/>
    <mergeCell ref="A204:A205"/>
    <mergeCell ref="B204:B205"/>
    <mergeCell ref="C204:C205"/>
    <mergeCell ref="D204:D205"/>
    <mergeCell ref="E204:E205"/>
    <mergeCell ref="F204:F205"/>
    <mergeCell ref="A202:A203"/>
    <mergeCell ref="B202:B203"/>
    <mergeCell ref="C202:C203"/>
    <mergeCell ref="D202:D203"/>
    <mergeCell ref="E202:E203"/>
    <mergeCell ref="F202:F203"/>
    <mergeCell ref="A200:A201"/>
    <mergeCell ref="B200:B201"/>
    <mergeCell ref="C200:C201"/>
    <mergeCell ref="D200:D201"/>
    <mergeCell ref="E200:E201"/>
    <mergeCell ref="F200:F201"/>
    <mergeCell ref="A210:A211"/>
    <mergeCell ref="B210:B211"/>
    <mergeCell ref="C210:C211"/>
    <mergeCell ref="D210:D211"/>
    <mergeCell ref="E210:E211"/>
    <mergeCell ref="F210:F211"/>
    <mergeCell ref="A208:A209"/>
    <mergeCell ref="B208:B209"/>
    <mergeCell ref="C208:C209"/>
    <mergeCell ref="D208:D209"/>
    <mergeCell ref="E208:E209"/>
    <mergeCell ref="F208:F209"/>
    <mergeCell ref="A206:A207"/>
    <mergeCell ref="B206:B207"/>
    <mergeCell ref="C206:C207"/>
    <mergeCell ref="D206:D207"/>
    <mergeCell ref="E206:E207"/>
    <mergeCell ref="F206:F207"/>
    <mergeCell ref="A216:A217"/>
    <mergeCell ref="B216:B217"/>
    <mergeCell ref="C216:C217"/>
    <mergeCell ref="D216:D217"/>
    <mergeCell ref="E216:E217"/>
    <mergeCell ref="F216:F217"/>
    <mergeCell ref="A214:A215"/>
    <mergeCell ref="B214:B215"/>
    <mergeCell ref="C214:C215"/>
    <mergeCell ref="D214:D215"/>
    <mergeCell ref="E214:E215"/>
    <mergeCell ref="F214:F215"/>
    <mergeCell ref="A212:A213"/>
    <mergeCell ref="B212:B213"/>
    <mergeCell ref="C212:C213"/>
    <mergeCell ref="D212:D213"/>
    <mergeCell ref="E212:E213"/>
    <mergeCell ref="F212:F213"/>
    <mergeCell ref="A233:A234"/>
    <mergeCell ref="B233:B234"/>
    <mergeCell ref="C233:C234"/>
    <mergeCell ref="D233:D234"/>
    <mergeCell ref="E233:E234"/>
    <mergeCell ref="F233:F234"/>
    <mergeCell ref="A222:F222"/>
    <mergeCell ref="A223:F223"/>
    <mergeCell ref="A225:F225"/>
    <mergeCell ref="A227:D228"/>
    <mergeCell ref="E228:E232"/>
    <mergeCell ref="F228:F232"/>
    <mergeCell ref="A229:D230"/>
    <mergeCell ref="A231:D232"/>
    <mergeCell ref="A218:A219"/>
    <mergeCell ref="B218:B219"/>
    <mergeCell ref="C218:C219"/>
    <mergeCell ref="D218:D219"/>
    <mergeCell ref="E218:E219"/>
    <mergeCell ref="F218:F219"/>
    <mergeCell ref="A239:A240"/>
    <mergeCell ref="B239:B240"/>
    <mergeCell ref="C239:C240"/>
    <mergeCell ref="D239:D240"/>
    <mergeCell ref="E239:E240"/>
    <mergeCell ref="F239:F240"/>
    <mergeCell ref="A237:A238"/>
    <mergeCell ref="B237:B238"/>
    <mergeCell ref="C237:C238"/>
    <mergeCell ref="D237:D238"/>
    <mergeCell ref="E237:E238"/>
    <mergeCell ref="F237:F238"/>
    <mergeCell ref="A235:A236"/>
    <mergeCell ref="B235:B236"/>
    <mergeCell ref="C235:C236"/>
    <mergeCell ref="D235:D236"/>
    <mergeCell ref="E235:E236"/>
    <mergeCell ref="F235:F236"/>
    <mergeCell ref="A245:A246"/>
    <mergeCell ref="B245:B246"/>
    <mergeCell ref="C245:C246"/>
    <mergeCell ref="D245:D246"/>
    <mergeCell ref="E245:E246"/>
    <mergeCell ref="F245:F246"/>
    <mergeCell ref="A243:A244"/>
    <mergeCell ref="B243:B244"/>
    <mergeCell ref="C243:C244"/>
    <mergeCell ref="D243:D244"/>
    <mergeCell ref="E243:E244"/>
    <mergeCell ref="F243:F244"/>
    <mergeCell ref="A241:A242"/>
    <mergeCell ref="B241:B242"/>
    <mergeCell ref="C241:C242"/>
    <mergeCell ref="D241:D242"/>
    <mergeCell ref="E241:E242"/>
    <mergeCell ref="F241:F242"/>
    <mergeCell ref="A251:A252"/>
    <mergeCell ref="B251:B252"/>
    <mergeCell ref="C251:C252"/>
    <mergeCell ref="D251:D252"/>
    <mergeCell ref="E251:E252"/>
    <mergeCell ref="F251:F252"/>
    <mergeCell ref="A249:A250"/>
    <mergeCell ref="B249:B250"/>
    <mergeCell ref="C249:C250"/>
    <mergeCell ref="D249:D250"/>
    <mergeCell ref="E249:E250"/>
    <mergeCell ref="F249:F250"/>
    <mergeCell ref="A247:A248"/>
    <mergeCell ref="B247:B248"/>
    <mergeCell ref="C247:C248"/>
    <mergeCell ref="D247:D248"/>
    <mergeCell ref="E247:E248"/>
    <mergeCell ref="F247:F248"/>
    <mergeCell ref="A257:A258"/>
    <mergeCell ref="B257:B258"/>
    <mergeCell ref="C257:C258"/>
    <mergeCell ref="D257:D258"/>
    <mergeCell ref="E257:E258"/>
    <mergeCell ref="F257:F258"/>
    <mergeCell ref="A255:A256"/>
    <mergeCell ref="B255:B256"/>
    <mergeCell ref="C255:C256"/>
    <mergeCell ref="D255:D256"/>
    <mergeCell ref="E255:E256"/>
    <mergeCell ref="F255:F256"/>
    <mergeCell ref="A253:A254"/>
    <mergeCell ref="B253:B254"/>
    <mergeCell ref="C253:C254"/>
    <mergeCell ref="D253:D254"/>
    <mergeCell ref="E253:E254"/>
    <mergeCell ref="F253:F254"/>
    <mergeCell ref="A263:A264"/>
    <mergeCell ref="B263:B264"/>
    <mergeCell ref="C263:C264"/>
    <mergeCell ref="D263:D264"/>
    <mergeCell ref="E263:E264"/>
    <mergeCell ref="F263:F264"/>
    <mergeCell ref="A261:A262"/>
    <mergeCell ref="B261:B262"/>
    <mergeCell ref="C261:C262"/>
    <mergeCell ref="D261:D262"/>
    <mergeCell ref="E261:E262"/>
    <mergeCell ref="F261:F262"/>
    <mergeCell ref="A259:A260"/>
    <mergeCell ref="B259:B260"/>
    <mergeCell ref="C259:C260"/>
    <mergeCell ref="D259:D260"/>
    <mergeCell ref="E259:E260"/>
    <mergeCell ref="F259:F260"/>
    <mergeCell ref="A269:A270"/>
    <mergeCell ref="B269:B270"/>
    <mergeCell ref="C269:C270"/>
    <mergeCell ref="D269:D270"/>
    <mergeCell ref="E269:E270"/>
    <mergeCell ref="F269:F270"/>
    <mergeCell ref="A267:A268"/>
    <mergeCell ref="B267:B268"/>
    <mergeCell ref="C267:C268"/>
    <mergeCell ref="D267:D268"/>
    <mergeCell ref="E267:E268"/>
    <mergeCell ref="F267:F268"/>
    <mergeCell ref="A265:A266"/>
    <mergeCell ref="B265:B266"/>
    <mergeCell ref="C265:C266"/>
    <mergeCell ref="D265:D266"/>
    <mergeCell ref="E265:E266"/>
    <mergeCell ref="F265:F266"/>
    <mergeCell ref="A277:F277"/>
    <mergeCell ref="A278:F278"/>
    <mergeCell ref="A280:F280"/>
    <mergeCell ref="A282:D283"/>
    <mergeCell ref="E283:E287"/>
    <mergeCell ref="F283:F287"/>
    <mergeCell ref="A284:D285"/>
    <mergeCell ref="A286:D287"/>
    <mergeCell ref="A273:A274"/>
    <mergeCell ref="B273:B274"/>
    <mergeCell ref="C273:C274"/>
    <mergeCell ref="D273:D274"/>
    <mergeCell ref="E273:E274"/>
    <mergeCell ref="F273:F274"/>
    <mergeCell ref="A271:A272"/>
    <mergeCell ref="B271:B272"/>
    <mergeCell ref="C271:C272"/>
    <mergeCell ref="D271:D272"/>
    <mergeCell ref="E271:E272"/>
    <mergeCell ref="F271:F272"/>
    <mergeCell ref="A292:A293"/>
    <mergeCell ref="B292:B293"/>
    <mergeCell ref="C292:C293"/>
    <mergeCell ref="D292:D293"/>
    <mergeCell ref="E292:E293"/>
    <mergeCell ref="F292:F293"/>
    <mergeCell ref="A290:A291"/>
    <mergeCell ref="B290:B291"/>
    <mergeCell ref="C290:C291"/>
    <mergeCell ref="D290:D291"/>
    <mergeCell ref="E290:E291"/>
    <mergeCell ref="F290:F291"/>
    <mergeCell ref="A288:A289"/>
    <mergeCell ref="B288:B289"/>
    <mergeCell ref="C288:C289"/>
    <mergeCell ref="D288:D289"/>
    <mergeCell ref="E288:E289"/>
    <mergeCell ref="F288:F289"/>
    <mergeCell ref="A298:A299"/>
    <mergeCell ref="B298:B299"/>
    <mergeCell ref="C298:C299"/>
    <mergeCell ref="D298:D299"/>
    <mergeCell ref="E298:E299"/>
    <mergeCell ref="F298:F299"/>
    <mergeCell ref="A296:A297"/>
    <mergeCell ref="B296:B297"/>
    <mergeCell ref="C296:C297"/>
    <mergeCell ref="D296:D297"/>
    <mergeCell ref="E296:E297"/>
    <mergeCell ref="F296:F297"/>
    <mergeCell ref="A294:A295"/>
    <mergeCell ref="B294:B295"/>
    <mergeCell ref="C294:C295"/>
    <mergeCell ref="D294:D295"/>
    <mergeCell ref="E294:E295"/>
    <mergeCell ref="F294:F295"/>
    <mergeCell ref="A304:A305"/>
    <mergeCell ref="B304:B305"/>
    <mergeCell ref="C304:C305"/>
    <mergeCell ref="D304:D305"/>
    <mergeCell ref="E304:E305"/>
    <mergeCell ref="F304:F305"/>
    <mergeCell ref="A302:A303"/>
    <mergeCell ref="B302:B303"/>
    <mergeCell ref="C302:C303"/>
    <mergeCell ref="D302:D303"/>
    <mergeCell ref="E302:E303"/>
    <mergeCell ref="F302:F303"/>
    <mergeCell ref="A300:A301"/>
    <mergeCell ref="B300:B301"/>
    <mergeCell ref="C300:C301"/>
    <mergeCell ref="D300:D301"/>
    <mergeCell ref="E300:E301"/>
    <mergeCell ref="F300:F301"/>
    <mergeCell ref="A310:A311"/>
    <mergeCell ref="B310:B311"/>
    <mergeCell ref="C310:C311"/>
    <mergeCell ref="D310:D311"/>
    <mergeCell ref="E310:E311"/>
    <mergeCell ref="F310:F311"/>
    <mergeCell ref="A308:A309"/>
    <mergeCell ref="B308:B309"/>
    <mergeCell ref="C308:C309"/>
    <mergeCell ref="D308:D309"/>
    <mergeCell ref="E308:E309"/>
    <mergeCell ref="F308:F309"/>
    <mergeCell ref="A306:A307"/>
    <mergeCell ref="B306:B307"/>
    <mergeCell ref="C306:C307"/>
    <mergeCell ref="D306:D307"/>
    <mergeCell ref="E306:E307"/>
    <mergeCell ref="F306:F307"/>
    <mergeCell ref="A316:A317"/>
    <mergeCell ref="B316:B317"/>
    <mergeCell ref="C316:C317"/>
    <mergeCell ref="D316:D317"/>
    <mergeCell ref="E316:E317"/>
    <mergeCell ref="F316:F317"/>
    <mergeCell ref="A314:A315"/>
    <mergeCell ref="B314:B315"/>
    <mergeCell ref="C314:C315"/>
    <mergeCell ref="D314:D315"/>
    <mergeCell ref="E314:E315"/>
    <mergeCell ref="F314:F315"/>
    <mergeCell ref="A312:A313"/>
    <mergeCell ref="B312:B313"/>
    <mergeCell ref="C312:C313"/>
    <mergeCell ref="D312:D313"/>
    <mergeCell ref="E312:E313"/>
    <mergeCell ref="F312:F313"/>
    <mergeCell ref="A322:A323"/>
    <mergeCell ref="B322:B323"/>
    <mergeCell ref="C322:C323"/>
    <mergeCell ref="D322:D323"/>
    <mergeCell ref="E322:E323"/>
    <mergeCell ref="F322:F323"/>
    <mergeCell ref="A320:A321"/>
    <mergeCell ref="B320:B321"/>
    <mergeCell ref="C320:C321"/>
    <mergeCell ref="D320:D321"/>
    <mergeCell ref="E320:E321"/>
    <mergeCell ref="F320:F321"/>
    <mergeCell ref="A318:A319"/>
    <mergeCell ref="B318:B319"/>
    <mergeCell ref="C318:C319"/>
    <mergeCell ref="D318:D319"/>
    <mergeCell ref="E318:E319"/>
    <mergeCell ref="F318:F319"/>
    <mergeCell ref="A328:A329"/>
    <mergeCell ref="B328:B329"/>
    <mergeCell ref="C328:C329"/>
    <mergeCell ref="D328:D329"/>
    <mergeCell ref="E328:E329"/>
    <mergeCell ref="F328:F329"/>
    <mergeCell ref="A326:A327"/>
    <mergeCell ref="B326:B327"/>
    <mergeCell ref="C326:C327"/>
    <mergeCell ref="D326:D327"/>
    <mergeCell ref="E326:E327"/>
    <mergeCell ref="F326:F327"/>
    <mergeCell ref="A324:A325"/>
    <mergeCell ref="B324:B325"/>
    <mergeCell ref="C324:C325"/>
    <mergeCell ref="D324:D325"/>
    <mergeCell ref="E324:E325"/>
    <mergeCell ref="F324:F325"/>
    <mergeCell ref="A345:A346"/>
    <mergeCell ref="B345:B346"/>
    <mergeCell ref="C345:C346"/>
    <mergeCell ref="D345:D346"/>
    <mergeCell ref="E345:E346"/>
    <mergeCell ref="F345:F346"/>
    <mergeCell ref="A343:A344"/>
    <mergeCell ref="B343:B344"/>
    <mergeCell ref="C343:C344"/>
    <mergeCell ref="D343:D344"/>
    <mergeCell ref="E343:E344"/>
    <mergeCell ref="F343:F344"/>
    <mergeCell ref="A332:F332"/>
    <mergeCell ref="A333:F333"/>
    <mergeCell ref="A335:F335"/>
    <mergeCell ref="A337:D338"/>
    <mergeCell ref="E338:E342"/>
    <mergeCell ref="F338:F342"/>
    <mergeCell ref="A339:D340"/>
    <mergeCell ref="A341:D342"/>
    <mergeCell ref="A351:A352"/>
    <mergeCell ref="B351:B352"/>
    <mergeCell ref="C351:C352"/>
    <mergeCell ref="D351:D352"/>
    <mergeCell ref="E351:E352"/>
    <mergeCell ref="F351:F352"/>
    <mergeCell ref="A349:A350"/>
    <mergeCell ref="B349:B350"/>
    <mergeCell ref="C349:C350"/>
    <mergeCell ref="D349:D350"/>
    <mergeCell ref="E349:E350"/>
    <mergeCell ref="F349:F350"/>
    <mergeCell ref="A347:A348"/>
    <mergeCell ref="B347:B348"/>
    <mergeCell ref="C347:C348"/>
    <mergeCell ref="D347:D348"/>
    <mergeCell ref="E347:E348"/>
    <mergeCell ref="F347:F348"/>
    <mergeCell ref="A357:A358"/>
    <mergeCell ref="B357:B358"/>
    <mergeCell ref="C357:C358"/>
    <mergeCell ref="D357:D358"/>
    <mergeCell ref="E357:E358"/>
    <mergeCell ref="F357:F358"/>
    <mergeCell ref="A355:A356"/>
    <mergeCell ref="B355:B356"/>
    <mergeCell ref="C355:C356"/>
    <mergeCell ref="D355:D356"/>
    <mergeCell ref="E355:E356"/>
    <mergeCell ref="F355:F356"/>
    <mergeCell ref="A353:A354"/>
    <mergeCell ref="B353:B354"/>
    <mergeCell ref="C353:C354"/>
    <mergeCell ref="D353:D354"/>
    <mergeCell ref="E353:E354"/>
    <mergeCell ref="F353:F354"/>
    <mergeCell ref="A363:A364"/>
    <mergeCell ref="B363:B364"/>
    <mergeCell ref="C363:C364"/>
    <mergeCell ref="D363:D364"/>
    <mergeCell ref="E363:E364"/>
    <mergeCell ref="F363:F364"/>
    <mergeCell ref="A361:A362"/>
    <mergeCell ref="B361:B362"/>
    <mergeCell ref="C361:C362"/>
    <mergeCell ref="D361:D362"/>
    <mergeCell ref="E361:E362"/>
    <mergeCell ref="F361:F362"/>
    <mergeCell ref="A359:A360"/>
    <mergeCell ref="B359:B360"/>
    <mergeCell ref="C359:C360"/>
    <mergeCell ref="D359:D360"/>
    <mergeCell ref="E359:E360"/>
    <mergeCell ref="F359:F360"/>
    <mergeCell ref="A369:A370"/>
    <mergeCell ref="B369:B370"/>
    <mergeCell ref="C369:C370"/>
    <mergeCell ref="D369:D370"/>
    <mergeCell ref="E369:E370"/>
    <mergeCell ref="F369:F370"/>
    <mergeCell ref="A367:A368"/>
    <mergeCell ref="B367:B368"/>
    <mergeCell ref="C367:C368"/>
    <mergeCell ref="D367:D368"/>
    <mergeCell ref="E367:E368"/>
    <mergeCell ref="F367:F368"/>
    <mergeCell ref="A365:A366"/>
    <mergeCell ref="B365:B366"/>
    <mergeCell ref="C365:C366"/>
    <mergeCell ref="D365:D366"/>
    <mergeCell ref="E365:E366"/>
    <mergeCell ref="F365:F366"/>
    <mergeCell ref="A375:A376"/>
    <mergeCell ref="B375:B376"/>
    <mergeCell ref="C375:C376"/>
    <mergeCell ref="D375:D376"/>
    <mergeCell ref="E375:E376"/>
    <mergeCell ref="F375:F376"/>
    <mergeCell ref="A373:A374"/>
    <mergeCell ref="B373:B374"/>
    <mergeCell ref="C373:C374"/>
    <mergeCell ref="D373:D374"/>
    <mergeCell ref="E373:E374"/>
    <mergeCell ref="F373:F374"/>
    <mergeCell ref="A371:A372"/>
    <mergeCell ref="B371:B372"/>
    <mergeCell ref="C371:C372"/>
    <mergeCell ref="D371:D372"/>
    <mergeCell ref="E371:E372"/>
    <mergeCell ref="F371:F372"/>
    <mergeCell ref="A381:A382"/>
    <mergeCell ref="B381:B382"/>
    <mergeCell ref="C381:C382"/>
    <mergeCell ref="D381:D382"/>
    <mergeCell ref="E381:E382"/>
    <mergeCell ref="F381:F382"/>
    <mergeCell ref="A379:A380"/>
    <mergeCell ref="B379:B380"/>
    <mergeCell ref="C379:C380"/>
    <mergeCell ref="D379:D380"/>
    <mergeCell ref="E379:E380"/>
    <mergeCell ref="F379:F380"/>
    <mergeCell ref="A377:A378"/>
    <mergeCell ref="B377:B378"/>
    <mergeCell ref="C377:C378"/>
    <mergeCell ref="D377:D378"/>
    <mergeCell ref="E377:E378"/>
    <mergeCell ref="F377:F378"/>
    <mergeCell ref="A398:A399"/>
    <mergeCell ref="B398:B399"/>
    <mergeCell ref="C398:C399"/>
    <mergeCell ref="D398:D399"/>
    <mergeCell ref="E398:E399"/>
    <mergeCell ref="F398:F399"/>
    <mergeCell ref="A387:F387"/>
    <mergeCell ref="A388:F388"/>
    <mergeCell ref="A390:F390"/>
    <mergeCell ref="A392:D393"/>
    <mergeCell ref="E393:E397"/>
    <mergeCell ref="F393:F397"/>
    <mergeCell ref="A394:D395"/>
    <mergeCell ref="A396:D397"/>
    <mergeCell ref="A383:A384"/>
    <mergeCell ref="B383:B384"/>
    <mergeCell ref="C383:C384"/>
    <mergeCell ref="D383:D384"/>
    <mergeCell ref="E383:E384"/>
    <mergeCell ref="F383:F384"/>
    <mergeCell ref="A404:A405"/>
    <mergeCell ref="B404:B405"/>
    <mergeCell ref="C404:C405"/>
    <mergeCell ref="D404:D405"/>
    <mergeCell ref="E404:E405"/>
    <mergeCell ref="F404:F405"/>
    <mergeCell ref="A402:A403"/>
    <mergeCell ref="B402:B403"/>
    <mergeCell ref="C402:C403"/>
    <mergeCell ref="D402:D403"/>
    <mergeCell ref="E402:E403"/>
    <mergeCell ref="F402:F403"/>
    <mergeCell ref="A400:A401"/>
    <mergeCell ref="B400:B401"/>
    <mergeCell ref="C400:C401"/>
    <mergeCell ref="D400:D401"/>
    <mergeCell ref="E400:E401"/>
    <mergeCell ref="F400:F401"/>
    <mergeCell ref="A410:A411"/>
    <mergeCell ref="B410:B411"/>
    <mergeCell ref="C410:C411"/>
    <mergeCell ref="D410:D411"/>
    <mergeCell ref="E410:E411"/>
    <mergeCell ref="F410:F411"/>
    <mergeCell ref="A408:A409"/>
    <mergeCell ref="B408:B409"/>
    <mergeCell ref="C408:C409"/>
    <mergeCell ref="D408:D409"/>
    <mergeCell ref="E408:E409"/>
    <mergeCell ref="F408:F409"/>
    <mergeCell ref="A406:A407"/>
    <mergeCell ref="B406:B407"/>
    <mergeCell ref="C406:C407"/>
    <mergeCell ref="D406:D407"/>
    <mergeCell ref="E406:E407"/>
    <mergeCell ref="F406:F407"/>
    <mergeCell ref="A416:A417"/>
    <mergeCell ref="B416:B417"/>
    <mergeCell ref="C416:C417"/>
    <mergeCell ref="D416:D417"/>
    <mergeCell ref="E416:E417"/>
    <mergeCell ref="F416:F417"/>
    <mergeCell ref="A414:A415"/>
    <mergeCell ref="B414:B415"/>
    <mergeCell ref="C414:C415"/>
    <mergeCell ref="D414:D415"/>
    <mergeCell ref="E414:E415"/>
    <mergeCell ref="F414:F415"/>
    <mergeCell ref="A412:A413"/>
    <mergeCell ref="B412:B413"/>
    <mergeCell ref="C412:C413"/>
    <mergeCell ref="D412:D413"/>
    <mergeCell ref="E412:E413"/>
    <mergeCell ref="F412:F413"/>
    <mergeCell ref="A422:A423"/>
    <mergeCell ref="B422:B423"/>
    <mergeCell ref="C422:C423"/>
    <mergeCell ref="D422:D423"/>
    <mergeCell ref="E422:E423"/>
    <mergeCell ref="F422:F423"/>
    <mergeCell ref="A420:A421"/>
    <mergeCell ref="B420:B421"/>
    <mergeCell ref="C420:C421"/>
    <mergeCell ref="D420:D421"/>
    <mergeCell ref="E420:E421"/>
    <mergeCell ref="F420:F421"/>
    <mergeCell ref="A418:A419"/>
    <mergeCell ref="B418:B419"/>
    <mergeCell ref="C418:C419"/>
    <mergeCell ref="D418:D419"/>
    <mergeCell ref="E418:E419"/>
    <mergeCell ref="F418:F419"/>
    <mergeCell ref="A428:A429"/>
    <mergeCell ref="B428:B429"/>
    <mergeCell ref="C428:C429"/>
    <mergeCell ref="D428:D429"/>
    <mergeCell ref="E428:E429"/>
    <mergeCell ref="F428:F429"/>
    <mergeCell ref="A426:A427"/>
    <mergeCell ref="B426:B427"/>
    <mergeCell ref="C426:C427"/>
    <mergeCell ref="D426:D427"/>
    <mergeCell ref="E426:E427"/>
    <mergeCell ref="F426:F427"/>
    <mergeCell ref="A424:A425"/>
    <mergeCell ref="B424:B425"/>
    <mergeCell ref="C424:C425"/>
    <mergeCell ref="D424:D425"/>
    <mergeCell ref="E424:E425"/>
    <mergeCell ref="F424:F425"/>
    <mergeCell ref="A434:A435"/>
    <mergeCell ref="B434:B435"/>
    <mergeCell ref="C434:C435"/>
    <mergeCell ref="D434:D435"/>
    <mergeCell ref="E434:E435"/>
    <mergeCell ref="F434:F435"/>
    <mergeCell ref="A432:A433"/>
    <mergeCell ref="B432:B433"/>
    <mergeCell ref="C432:C433"/>
    <mergeCell ref="D432:D433"/>
    <mergeCell ref="E432:E433"/>
    <mergeCell ref="F432:F433"/>
    <mergeCell ref="A430:A431"/>
    <mergeCell ref="B430:B431"/>
    <mergeCell ref="C430:C431"/>
    <mergeCell ref="D430:D431"/>
    <mergeCell ref="E430:E431"/>
    <mergeCell ref="F430:F431"/>
    <mergeCell ref="A442:F442"/>
    <mergeCell ref="A443:F443"/>
    <mergeCell ref="A445:F445"/>
    <mergeCell ref="A447:D448"/>
    <mergeCell ref="E448:E452"/>
    <mergeCell ref="F448:F452"/>
    <mergeCell ref="A449:D450"/>
    <mergeCell ref="A451:D452"/>
    <mergeCell ref="A438:A439"/>
    <mergeCell ref="B438:B439"/>
    <mergeCell ref="C438:C439"/>
    <mergeCell ref="D438:D439"/>
    <mergeCell ref="E438:E439"/>
    <mergeCell ref="F438:F439"/>
    <mergeCell ref="A436:A437"/>
    <mergeCell ref="B436:B437"/>
    <mergeCell ref="C436:C437"/>
    <mergeCell ref="D436:D437"/>
    <mergeCell ref="E436:E437"/>
    <mergeCell ref="F436:F437"/>
    <mergeCell ref="A457:A458"/>
    <mergeCell ref="B457:B458"/>
    <mergeCell ref="C457:C458"/>
    <mergeCell ref="D457:D458"/>
    <mergeCell ref="E457:E458"/>
    <mergeCell ref="F457:F458"/>
    <mergeCell ref="A455:A456"/>
    <mergeCell ref="B455:B456"/>
    <mergeCell ref="C455:C456"/>
    <mergeCell ref="D455:D456"/>
    <mergeCell ref="E455:E456"/>
    <mergeCell ref="F455:F456"/>
    <mergeCell ref="A453:A454"/>
    <mergeCell ref="B453:B454"/>
    <mergeCell ref="C453:C454"/>
    <mergeCell ref="D453:D454"/>
    <mergeCell ref="E453:E454"/>
    <mergeCell ref="F453:F454"/>
    <mergeCell ref="A463:A464"/>
    <mergeCell ref="B463:B464"/>
    <mergeCell ref="C463:C464"/>
    <mergeCell ref="D463:D464"/>
    <mergeCell ref="E463:E464"/>
    <mergeCell ref="F463:F464"/>
    <mergeCell ref="A461:A462"/>
    <mergeCell ref="B461:B462"/>
    <mergeCell ref="C461:C462"/>
    <mergeCell ref="D461:D462"/>
    <mergeCell ref="E461:E462"/>
    <mergeCell ref="F461:F462"/>
    <mergeCell ref="A459:A460"/>
    <mergeCell ref="B459:B460"/>
    <mergeCell ref="C459:C460"/>
    <mergeCell ref="D459:D460"/>
    <mergeCell ref="E459:E460"/>
    <mergeCell ref="F459:F460"/>
    <mergeCell ref="A469:A470"/>
    <mergeCell ref="B469:B470"/>
    <mergeCell ref="C469:C470"/>
    <mergeCell ref="D469:D470"/>
    <mergeCell ref="E469:E470"/>
    <mergeCell ref="F469:F470"/>
    <mergeCell ref="A467:A468"/>
    <mergeCell ref="B467:B468"/>
    <mergeCell ref="C467:C468"/>
    <mergeCell ref="D467:D468"/>
    <mergeCell ref="E467:E468"/>
    <mergeCell ref="F467:F468"/>
    <mergeCell ref="A465:A466"/>
    <mergeCell ref="B465:B466"/>
    <mergeCell ref="C465:C466"/>
    <mergeCell ref="D465:D466"/>
    <mergeCell ref="E465:E466"/>
    <mergeCell ref="F465:F466"/>
    <mergeCell ref="A475:A476"/>
    <mergeCell ref="B475:B476"/>
    <mergeCell ref="C475:C476"/>
    <mergeCell ref="D475:D476"/>
    <mergeCell ref="E475:E476"/>
    <mergeCell ref="F475:F476"/>
    <mergeCell ref="A473:A474"/>
    <mergeCell ref="B473:B474"/>
    <mergeCell ref="C473:C474"/>
    <mergeCell ref="D473:D474"/>
    <mergeCell ref="E473:E474"/>
    <mergeCell ref="F473:F474"/>
    <mergeCell ref="A471:A472"/>
    <mergeCell ref="B471:B472"/>
    <mergeCell ref="C471:C472"/>
    <mergeCell ref="D471:D472"/>
    <mergeCell ref="E471:E472"/>
    <mergeCell ref="F471:F472"/>
    <mergeCell ref="A481:A482"/>
    <mergeCell ref="B481:B482"/>
    <mergeCell ref="C481:C482"/>
    <mergeCell ref="D481:D482"/>
    <mergeCell ref="E481:E482"/>
    <mergeCell ref="F481:F482"/>
    <mergeCell ref="A479:A480"/>
    <mergeCell ref="B479:B480"/>
    <mergeCell ref="C479:C480"/>
    <mergeCell ref="D479:D480"/>
    <mergeCell ref="E479:E480"/>
    <mergeCell ref="F479:F480"/>
    <mergeCell ref="A477:A478"/>
    <mergeCell ref="B477:B478"/>
    <mergeCell ref="C477:C478"/>
    <mergeCell ref="D477:D478"/>
    <mergeCell ref="E477:E478"/>
    <mergeCell ref="F477:F478"/>
    <mergeCell ref="A487:A488"/>
    <mergeCell ref="B487:B488"/>
    <mergeCell ref="C487:C488"/>
    <mergeCell ref="D487:D488"/>
    <mergeCell ref="E487:E488"/>
    <mergeCell ref="F487:F488"/>
    <mergeCell ref="A485:A486"/>
    <mergeCell ref="B485:B486"/>
    <mergeCell ref="C485:C486"/>
    <mergeCell ref="D485:D486"/>
    <mergeCell ref="E485:E486"/>
    <mergeCell ref="F485:F486"/>
    <mergeCell ref="A483:A484"/>
    <mergeCell ref="B483:B484"/>
    <mergeCell ref="C483:C484"/>
    <mergeCell ref="D483:D484"/>
    <mergeCell ref="E483:E484"/>
    <mergeCell ref="F483:F484"/>
    <mergeCell ref="A493:A494"/>
    <mergeCell ref="B493:B494"/>
    <mergeCell ref="C493:C494"/>
    <mergeCell ref="D493:D494"/>
    <mergeCell ref="E493:E494"/>
    <mergeCell ref="F493:F494"/>
    <mergeCell ref="A491:A492"/>
    <mergeCell ref="B491:B492"/>
    <mergeCell ref="C491:C492"/>
    <mergeCell ref="D491:D492"/>
    <mergeCell ref="E491:E492"/>
    <mergeCell ref="F491:F492"/>
    <mergeCell ref="A489:A490"/>
    <mergeCell ref="B489:B490"/>
    <mergeCell ref="C489:C490"/>
    <mergeCell ref="D489:D490"/>
    <mergeCell ref="E489:E490"/>
    <mergeCell ref="F489:F490"/>
    <mergeCell ref="A510:A511"/>
    <mergeCell ref="B510:B511"/>
    <mergeCell ref="C510:C511"/>
    <mergeCell ref="D510:D511"/>
    <mergeCell ref="E510:E511"/>
    <mergeCell ref="F510:F511"/>
    <mergeCell ref="A508:A509"/>
    <mergeCell ref="B508:B509"/>
    <mergeCell ref="C508:C509"/>
    <mergeCell ref="D508:D509"/>
    <mergeCell ref="E508:E509"/>
    <mergeCell ref="F508:F509"/>
    <mergeCell ref="A497:F497"/>
    <mergeCell ref="A498:F498"/>
    <mergeCell ref="A500:F500"/>
    <mergeCell ref="A502:D503"/>
    <mergeCell ref="E503:E507"/>
    <mergeCell ref="F503:F507"/>
    <mergeCell ref="A504:D505"/>
    <mergeCell ref="A506:D507"/>
    <mergeCell ref="A516:A517"/>
    <mergeCell ref="B516:B517"/>
    <mergeCell ref="C516:C517"/>
    <mergeCell ref="D516:D517"/>
    <mergeCell ref="E516:E517"/>
    <mergeCell ref="F516:F517"/>
    <mergeCell ref="A514:A515"/>
    <mergeCell ref="B514:B515"/>
    <mergeCell ref="C514:C515"/>
    <mergeCell ref="D514:D515"/>
    <mergeCell ref="E514:E515"/>
    <mergeCell ref="F514:F515"/>
    <mergeCell ref="A512:A513"/>
    <mergeCell ref="B512:B513"/>
    <mergeCell ref="C512:C513"/>
    <mergeCell ref="D512:D513"/>
    <mergeCell ref="E512:E513"/>
    <mergeCell ref="F512:F513"/>
    <mergeCell ref="A522:A523"/>
    <mergeCell ref="B522:B523"/>
    <mergeCell ref="C522:C523"/>
    <mergeCell ref="D522:D523"/>
    <mergeCell ref="E522:E523"/>
    <mergeCell ref="F522:F523"/>
    <mergeCell ref="A520:A521"/>
    <mergeCell ref="B520:B521"/>
    <mergeCell ref="C520:C521"/>
    <mergeCell ref="D520:D521"/>
    <mergeCell ref="E520:E521"/>
    <mergeCell ref="F520:F521"/>
    <mergeCell ref="A518:A519"/>
    <mergeCell ref="B518:B519"/>
    <mergeCell ref="C518:C519"/>
    <mergeCell ref="D518:D519"/>
    <mergeCell ref="E518:E519"/>
    <mergeCell ref="F518:F519"/>
    <mergeCell ref="A528:A529"/>
    <mergeCell ref="B528:B529"/>
    <mergeCell ref="C528:C529"/>
    <mergeCell ref="D528:D529"/>
    <mergeCell ref="E528:E529"/>
    <mergeCell ref="F528:F529"/>
    <mergeCell ref="A526:A527"/>
    <mergeCell ref="B526:B527"/>
    <mergeCell ref="C526:C527"/>
    <mergeCell ref="D526:D527"/>
    <mergeCell ref="E526:E527"/>
    <mergeCell ref="F526:F527"/>
    <mergeCell ref="A524:A525"/>
    <mergeCell ref="B524:B525"/>
    <mergeCell ref="C524:C525"/>
    <mergeCell ref="D524:D525"/>
    <mergeCell ref="E524:E525"/>
    <mergeCell ref="F524:F525"/>
    <mergeCell ref="A534:A535"/>
    <mergeCell ref="B534:B535"/>
    <mergeCell ref="C534:C535"/>
    <mergeCell ref="D534:D535"/>
    <mergeCell ref="E534:E535"/>
    <mergeCell ref="F534:F535"/>
    <mergeCell ref="A532:A533"/>
    <mergeCell ref="B532:B533"/>
    <mergeCell ref="C532:C533"/>
    <mergeCell ref="D532:D533"/>
    <mergeCell ref="E532:E533"/>
    <mergeCell ref="F532:F533"/>
    <mergeCell ref="A530:A531"/>
    <mergeCell ref="B530:B531"/>
    <mergeCell ref="C530:C531"/>
    <mergeCell ref="D530:D531"/>
    <mergeCell ref="E530:E531"/>
    <mergeCell ref="F530:F531"/>
    <mergeCell ref="A540:A541"/>
    <mergeCell ref="B540:B541"/>
    <mergeCell ref="C540:C541"/>
    <mergeCell ref="D540:D541"/>
    <mergeCell ref="E540:E541"/>
    <mergeCell ref="F540:F541"/>
    <mergeCell ref="A538:A539"/>
    <mergeCell ref="B538:B539"/>
    <mergeCell ref="C538:C539"/>
    <mergeCell ref="D538:D539"/>
    <mergeCell ref="E538:E539"/>
    <mergeCell ref="F538:F539"/>
    <mergeCell ref="A536:A537"/>
    <mergeCell ref="B536:B537"/>
    <mergeCell ref="C536:C537"/>
    <mergeCell ref="D536:D537"/>
    <mergeCell ref="E536:E537"/>
    <mergeCell ref="F536:F537"/>
    <mergeCell ref="A546:A547"/>
    <mergeCell ref="B546:B547"/>
    <mergeCell ref="C546:C547"/>
    <mergeCell ref="D546:D547"/>
    <mergeCell ref="E546:E547"/>
    <mergeCell ref="F546:F547"/>
    <mergeCell ref="A544:A545"/>
    <mergeCell ref="B544:B545"/>
    <mergeCell ref="C544:C545"/>
    <mergeCell ref="D544:D545"/>
    <mergeCell ref="E544:E545"/>
    <mergeCell ref="F544:F545"/>
    <mergeCell ref="A542:A543"/>
    <mergeCell ref="B542:B543"/>
    <mergeCell ref="C542:C543"/>
    <mergeCell ref="D542:D543"/>
    <mergeCell ref="E542:E543"/>
    <mergeCell ref="F542:F543"/>
    <mergeCell ref="A563:A564"/>
    <mergeCell ref="B563:B564"/>
    <mergeCell ref="C563:C564"/>
    <mergeCell ref="D563:D564"/>
    <mergeCell ref="E563:E564"/>
    <mergeCell ref="F563:F564"/>
    <mergeCell ref="A552:F552"/>
    <mergeCell ref="A553:F553"/>
    <mergeCell ref="A555:F555"/>
    <mergeCell ref="A557:D558"/>
    <mergeCell ref="E558:E562"/>
    <mergeCell ref="F558:F562"/>
    <mergeCell ref="A559:D560"/>
    <mergeCell ref="A561:D562"/>
    <mergeCell ref="A548:A549"/>
    <mergeCell ref="B548:B549"/>
    <mergeCell ref="C548:C549"/>
    <mergeCell ref="D548:D549"/>
    <mergeCell ref="E548:E549"/>
    <mergeCell ref="F548:F549"/>
    <mergeCell ref="A569:A570"/>
    <mergeCell ref="B569:B570"/>
    <mergeCell ref="C569:C570"/>
    <mergeCell ref="D569:D570"/>
    <mergeCell ref="E569:E570"/>
    <mergeCell ref="F569:F570"/>
    <mergeCell ref="A567:A568"/>
    <mergeCell ref="B567:B568"/>
    <mergeCell ref="C567:C568"/>
    <mergeCell ref="D567:D568"/>
    <mergeCell ref="E567:E568"/>
    <mergeCell ref="F567:F568"/>
    <mergeCell ref="A565:A566"/>
    <mergeCell ref="B565:B566"/>
    <mergeCell ref="C565:C566"/>
    <mergeCell ref="D565:D566"/>
    <mergeCell ref="E565:E566"/>
    <mergeCell ref="F565:F566"/>
    <mergeCell ref="A575:A576"/>
    <mergeCell ref="B575:B576"/>
    <mergeCell ref="C575:C576"/>
    <mergeCell ref="D575:D576"/>
    <mergeCell ref="E575:E576"/>
    <mergeCell ref="F575:F576"/>
    <mergeCell ref="A573:A574"/>
    <mergeCell ref="B573:B574"/>
    <mergeCell ref="C573:C574"/>
    <mergeCell ref="D573:D574"/>
    <mergeCell ref="E573:E574"/>
    <mergeCell ref="F573:F574"/>
    <mergeCell ref="A571:A572"/>
    <mergeCell ref="B571:B572"/>
    <mergeCell ref="C571:C572"/>
    <mergeCell ref="D571:D572"/>
    <mergeCell ref="E571:E572"/>
    <mergeCell ref="F571:F572"/>
    <mergeCell ref="A581:A582"/>
    <mergeCell ref="B581:B582"/>
    <mergeCell ref="C581:C582"/>
    <mergeCell ref="D581:D582"/>
    <mergeCell ref="E581:E582"/>
    <mergeCell ref="F581:F582"/>
    <mergeCell ref="A579:A580"/>
    <mergeCell ref="B579:B580"/>
    <mergeCell ref="C579:C580"/>
    <mergeCell ref="D579:D580"/>
    <mergeCell ref="E579:E580"/>
    <mergeCell ref="F579:F580"/>
    <mergeCell ref="A577:A578"/>
    <mergeCell ref="B577:B578"/>
    <mergeCell ref="C577:C578"/>
    <mergeCell ref="D577:D578"/>
    <mergeCell ref="E577:E578"/>
    <mergeCell ref="F577:F578"/>
    <mergeCell ref="A587:A588"/>
    <mergeCell ref="B587:B588"/>
    <mergeCell ref="C587:C588"/>
    <mergeCell ref="D587:D588"/>
    <mergeCell ref="E587:E588"/>
    <mergeCell ref="F587:F588"/>
    <mergeCell ref="A585:A586"/>
    <mergeCell ref="B585:B586"/>
    <mergeCell ref="C585:C586"/>
    <mergeCell ref="D585:D586"/>
    <mergeCell ref="E585:E586"/>
    <mergeCell ref="F585:F586"/>
    <mergeCell ref="A583:A584"/>
    <mergeCell ref="B583:B584"/>
    <mergeCell ref="C583:C584"/>
    <mergeCell ref="D583:D584"/>
    <mergeCell ref="E583:E584"/>
    <mergeCell ref="F583:F584"/>
    <mergeCell ref="A593:A594"/>
    <mergeCell ref="B593:B594"/>
    <mergeCell ref="C593:C594"/>
    <mergeCell ref="D593:D594"/>
    <mergeCell ref="E593:E594"/>
    <mergeCell ref="F593:F594"/>
    <mergeCell ref="A591:A592"/>
    <mergeCell ref="B591:B592"/>
    <mergeCell ref="C591:C592"/>
    <mergeCell ref="D591:D592"/>
    <mergeCell ref="E591:E592"/>
    <mergeCell ref="F591:F592"/>
    <mergeCell ref="A589:A590"/>
    <mergeCell ref="B589:B590"/>
    <mergeCell ref="C589:C590"/>
    <mergeCell ref="D589:D590"/>
    <mergeCell ref="E589:E590"/>
    <mergeCell ref="F589:F590"/>
    <mergeCell ref="A599:A600"/>
    <mergeCell ref="B599:B600"/>
    <mergeCell ref="C599:C600"/>
    <mergeCell ref="D599:D600"/>
    <mergeCell ref="E599:E600"/>
    <mergeCell ref="F599:F600"/>
    <mergeCell ref="A597:A598"/>
    <mergeCell ref="B597:B598"/>
    <mergeCell ref="C597:C598"/>
    <mergeCell ref="D597:D598"/>
    <mergeCell ref="E597:E598"/>
    <mergeCell ref="F597:F598"/>
    <mergeCell ref="A595:A596"/>
    <mergeCell ref="B595:B596"/>
    <mergeCell ref="C595:C596"/>
    <mergeCell ref="D595:D596"/>
    <mergeCell ref="E595:E596"/>
    <mergeCell ref="F595:F596"/>
    <mergeCell ref="A607:F607"/>
    <mergeCell ref="A608:F608"/>
    <mergeCell ref="A610:F610"/>
    <mergeCell ref="A612:D613"/>
    <mergeCell ref="E613:E617"/>
    <mergeCell ref="F613:F617"/>
    <mergeCell ref="A614:D615"/>
    <mergeCell ref="A616:D617"/>
    <mergeCell ref="A603:A604"/>
    <mergeCell ref="B603:B604"/>
    <mergeCell ref="C603:C604"/>
    <mergeCell ref="D603:D604"/>
    <mergeCell ref="E603:E604"/>
    <mergeCell ref="F603:F604"/>
    <mergeCell ref="A601:A602"/>
    <mergeCell ref="B601:B602"/>
    <mergeCell ref="C601:C602"/>
    <mergeCell ref="D601:D602"/>
    <mergeCell ref="E601:E602"/>
    <mergeCell ref="F601:F602"/>
    <mergeCell ref="A622:A623"/>
    <mergeCell ref="B622:B623"/>
    <mergeCell ref="C622:C623"/>
    <mergeCell ref="D622:D623"/>
    <mergeCell ref="E622:E623"/>
    <mergeCell ref="F622:F623"/>
    <mergeCell ref="A620:A621"/>
    <mergeCell ref="B620:B621"/>
    <mergeCell ref="C620:C621"/>
    <mergeCell ref="D620:D621"/>
    <mergeCell ref="E620:E621"/>
    <mergeCell ref="F620:F621"/>
    <mergeCell ref="A618:A619"/>
    <mergeCell ref="B618:B619"/>
    <mergeCell ref="C618:C619"/>
    <mergeCell ref="D618:D619"/>
    <mergeCell ref="E618:E619"/>
    <mergeCell ref="F618:F619"/>
    <mergeCell ref="A628:A629"/>
    <mergeCell ref="B628:B629"/>
    <mergeCell ref="C628:C629"/>
    <mergeCell ref="D628:D629"/>
    <mergeCell ref="E628:E629"/>
    <mergeCell ref="F628:F629"/>
    <mergeCell ref="A626:A627"/>
    <mergeCell ref="B626:B627"/>
    <mergeCell ref="C626:C627"/>
    <mergeCell ref="D626:D627"/>
    <mergeCell ref="E626:E627"/>
    <mergeCell ref="F626:F627"/>
    <mergeCell ref="A624:A625"/>
    <mergeCell ref="B624:B625"/>
    <mergeCell ref="C624:C625"/>
    <mergeCell ref="D624:D625"/>
    <mergeCell ref="E624:E625"/>
    <mergeCell ref="F624:F625"/>
    <mergeCell ref="A634:A635"/>
    <mergeCell ref="B634:B635"/>
    <mergeCell ref="C634:C635"/>
    <mergeCell ref="D634:D635"/>
    <mergeCell ref="E634:E635"/>
    <mergeCell ref="F634:F635"/>
    <mergeCell ref="A632:A633"/>
    <mergeCell ref="B632:B633"/>
    <mergeCell ref="C632:C633"/>
    <mergeCell ref="D632:D633"/>
    <mergeCell ref="E632:E633"/>
    <mergeCell ref="F632:F633"/>
    <mergeCell ref="A630:A631"/>
    <mergeCell ref="B630:B631"/>
    <mergeCell ref="C630:C631"/>
    <mergeCell ref="D630:D631"/>
    <mergeCell ref="E630:E631"/>
    <mergeCell ref="F630:F631"/>
    <mergeCell ref="A640:A641"/>
    <mergeCell ref="B640:B641"/>
    <mergeCell ref="C640:C641"/>
    <mergeCell ref="D640:D641"/>
    <mergeCell ref="E640:E641"/>
    <mergeCell ref="F640:F641"/>
    <mergeCell ref="A638:A639"/>
    <mergeCell ref="B638:B639"/>
    <mergeCell ref="C638:C639"/>
    <mergeCell ref="D638:D639"/>
    <mergeCell ref="E638:E639"/>
    <mergeCell ref="F638:F639"/>
    <mergeCell ref="A636:A637"/>
    <mergeCell ref="B636:B637"/>
    <mergeCell ref="C636:C637"/>
    <mergeCell ref="D636:D637"/>
    <mergeCell ref="E636:E637"/>
    <mergeCell ref="F636:F637"/>
    <mergeCell ref="A646:A647"/>
    <mergeCell ref="B646:B647"/>
    <mergeCell ref="C646:C647"/>
    <mergeCell ref="D646:D647"/>
    <mergeCell ref="E646:E647"/>
    <mergeCell ref="F646:F647"/>
    <mergeCell ref="A644:A645"/>
    <mergeCell ref="B644:B645"/>
    <mergeCell ref="C644:C645"/>
    <mergeCell ref="D644:D645"/>
    <mergeCell ref="E644:E645"/>
    <mergeCell ref="F644:F645"/>
    <mergeCell ref="A642:A643"/>
    <mergeCell ref="B642:B643"/>
    <mergeCell ref="C642:C643"/>
    <mergeCell ref="D642:D643"/>
    <mergeCell ref="E642:E643"/>
    <mergeCell ref="F642:F643"/>
    <mergeCell ref="A652:A653"/>
    <mergeCell ref="B652:B653"/>
    <mergeCell ref="C652:C653"/>
    <mergeCell ref="D652:D653"/>
    <mergeCell ref="E652:E653"/>
    <mergeCell ref="F652:F653"/>
    <mergeCell ref="A650:A651"/>
    <mergeCell ref="B650:B651"/>
    <mergeCell ref="C650:C651"/>
    <mergeCell ref="D650:D651"/>
    <mergeCell ref="E650:E651"/>
    <mergeCell ref="F650:F651"/>
    <mergeCell ref="A648:A649"/>
    <mergeCell ref="B648:B649"/>
    <mergeCell ref="C648:C649"/>
    <mergeCell ref="D648:D649"/>
    <mergeCell ref="E648:E649"/>
    <mergeCell ref="F648:F649"/>
    <mergeCell ref="A658:A659"/>
    <mergeCell ref="B658:B659"/>
    <mergeCell ref="C658:C659"/>
    <mergeCell ref="D658:D659"/>
    <mergeCell ref="E658:E659"/>
    <mergeCell ref="F658:F659"/>
    <mergeCell ref="A656:A657"/>
    <mergeCell ref="B656:B657"/>
    <mergeCell ref="C656:C657"/>
    <mergeCell ref="D656:D657"/>
    <mergeCell ref="E656:E657"/>
    <mergeCell ref="F656:F657"/>
    <mergeCell ref="A654:A655"/>
    <mergeCell ref="B654:B655"/>
    <mergeCell ref="C654:C655"/>
    <mergeCell ref="D654:D655"/>
    <mergeCell ref="E654:E655"/>
    <mergeCell ref="F654:F655"/>
    <mergeCell ref="A675:A676"/>
    <mergeCell ref="B675:B676"/>
    <mergeCell ref="C675:C676"/>
    <mergeCell ref="D675:D676"/>
    <mergeCell ref="E675:E676"/>
    <mergeCell ref="F675:F676"/>
    <mergeCell ref="A673:A674"/>
    <mergeCell ref="B673:B674"/>
    <mergeCell ref="C673:C674"/>
    <mergeCell ref="D673:D674"/>
    <mergeCell ref="E673:E674"/>
    <mergeCell ref="F673:F674"/>
    <mergeCell ref="A662:F662"/>
    <mergeCell ref="A663:F663"/>
    <mergeCell ref="A665:F665"/>
    <mergeCell ref="A667:D668"/>
    <mergeCell ref="E668:E672"/>
    <mergeCell ref="F668:F672"/>
    <mergeCell ref="A669:D670"/>
    <mergeCell ref="A671:D672"/>
    <mergeCell ref="A681:A682"/>
    <mergeCell ref="B681:B682"/>
    <mergeCell ref="C681:C682"/>
    <mergeCell ref="D681:D682"/>
    <mergeCell ref="E681:E682"/>
    <mergeCell ref="F681:F682"/>
    <mergeCell ref="A679:A680"/>
    <mergeCell ref="B679:B680"/>
    <mergeCell ref="C679:C680"/>
    <mergeCell ref="D679:D680"/>
    <mergeCell ref="E679:E680"/>
    <mergeCell ref="F679:F680"/>
    <mergeCell ref="A677:A678"/>
    <mergeCell ref="B677:B678"/>
    <mergeCell ref="C677:C678"/>
    <mergeCell ref="D677:D678"/>
    <mergeCell ref="E677:E678"/>
    <mergeCell ref="F677:F678"/>
    <mergeCell ref="A687:A688"/>
    <mergeCell ref="B687:B688"/>
    <mergeCell ref="C687:C688"/>
    <mergeCell ref="D687:D688"/>
    <mergeCell ref="E687:E688"/>
    <mergeCell ref="F687:F688"/>
    <mergeCell ref="A685:A686"/>
    <mergeCell ref="B685:B686"/>
    <mergeCell ref="C685:C686"/>
    <mergeCell ref="D685:D686"/>
    <mergeCell ref="E685:E686"/>
    <mergeCell ref="F685:F686"/>
    <mergeCell ref="A683:A684"/>
    <mergeCell ref="B683:B684"/>
    <mergeCell ref="C683:C684"/>
    <mergeCell ref="D683:D684"/>
    <mergeCell ref="E683:E684"/>
    <mergeCell ref="F683:F684"/>
    <mergeCell ref="A693:A694"/>
    <mergeCell ref="B693:B694"/>
    <mergeCell ref="C693:C694"/>
    <mergeCell ref="D693:D694"/>
    <mergeCell ref="E693:E694"/>
    <mergeCell ref="F693:F694"/>
    <mergeCell ref="A691:A692"/>
    <mergeCell ref="B691:B692"/>
    <mergeCell ref="C691:C692"/>
    <mergeCell ref="D691:D692"/>
    <mergeCell ref="E691:E692"/>
    <mergeCell ref="F691:F692"/>
    <mergeCell ref="A689:A690"/>
    <mergeCell ref="B689:B690"/>
    <mergeCell ref="C689:C690"/>
    <mergeCell ref="D689:D690"/>
    <mergeCell ref="E689:E690"/>
    <mergeCell ref="F689:F690"/>
    <mergeCell ref="A699:A700"/>
    <mergeCell ref="B699:B700"/>
    <mergeCell ref="C699:C700"/>
    <mergeCell ref="D699:D700"/>
    <mergeCell ref="E699:E700"/>
    <mergeCell ref="F699:F700"/>
    <mergeCell ref="A697:A698"/>
    <mergeCell ref="B697:B698"/>
    <mergeCell ref="C697:C698"/>
    <mergeCell ref="D697:D698"/>
    <mergeCell ref="E697:E698"/>
    <mergeCell ref="F697:F698"/>
    <mergeCell ref="A695:A696"/>
    <mergeCell ref="B695:B696"/>
    <mergeCell ref="C695:C696"/>
    <mergeCell ref="D695:D696"/>
    <mergeCell ref="E695:E696"/>
    <mergeCell ref="F695:F696"/>
    <mergeCell ref="A705:A706"/>
    <mergeCell ref="B705:B706"/>
    <mergeCell ref="C705:C706"/>
    <mergeCell ref="D705:D706"/>
    <mergeCell ref="E705:E706"/>
    <mergeCell ref="F705:F706"/>
    <mergeCell ref="A703:A704"/>
    <mergeCell ref="B703:B704"/>
    <mergeCell ref="C703:C704"/>
    <mergeCell ref="D703:D704"/>
    <mergeCell ref="E703:E704"/>
    <mergeCell ref="F703:F704"/>
    <mergeCell ref="A701:A702"/>
    <mergeCell ref="B701:B702"/>
    <mergeCell ref="C701:C702"/>
    <mergeCell ref="D701:D702"/>
    <mergeCell ref="E701:E702"/>
    <mergeCell ref="F701:F702"/>
    <mergeCell ref="A711:A712"/>
    <mergeCell ref="B711:B712"/>
    <mergeCell ref="C711:C712"/>
    <mergeCell ref="D711:D712"/>
    <mergeCell ref="E711:E712"/>
    <mergeCell ref="F711:F712"/>
    <mergeCell ref="A709:A710"/>
    <mergeCell ref="B709:B710"/>
    <mergeCell ref="C709:C710"/>
    <mergeCell ref="D709:D710"/>
    <mergeCell ref="E709:E710"/>
    <mergeCell ref="F709:F710"/>
    <mergeCell ref="A707:A708"/>
    <mergeCell ref="B707:B708"/>
    <mergeCell ref="C707:C708"/>
    <mergeCell ref="D707:D708"/>
    <mergeCell ref="E707:E708"/>
    <mergeCell ref="F707:F708"/>
    <mergeCell ref="A728:A729"/>
    <mergeCell ref="B728:B729"/>
    <mergeCell ref="C728:C729"/>
    <mergeCell ref="D728:D729"/>
    <mergeCell ref="E728:E729"/>
    <mergeCell ref="F728:F729"/>
    <mergeCell ref="A717:F717"/>
    <mergeCell ref="A718:F718"/>
    <mergeCell ref="A720:F720"/>
    <mergeCell ref="A722:D723"/>
    <mergeCell ref="E723:E727"/>
    <mergeCell ref="F723:F727"/>
    <mergeCell ref="A724:D725"/>
    <mergeCell ref="A726:D727"/>
    <mergeCell ref="A713:A714"/>
    <mergeCell ref="B713:B714"/>
    <mergeCell ref="C713:C714"/>
    <mergeCell ref="D713:D714"/>
    <mergeCell ref="E713:E714"/>
    <mergeCell ref="F713:F714"/>
    <mergeCell ref="A734:A735"/>
    <mergeCell ref="B734:B735"/>
    <mergeCell ref="C734:C735"/>
    <mergeCell ref="D734:D735"/>
    <mergeCell ref="E734:E735"/>
    <mergeCell ref="F734:F735"/>
    <mergeCell ref="A732:A733"/>
    <mergeCell ref="B732:B733"/>
    <mergeCell ref="C732:C733"/>
    <mergeCell ref="D732:D733"/>
    <mergeCell ref="E732:E733"/>
    <mergeCell ref="F732:F733"/>
    <mergeCell ref="A730:A731"/>
    <mergeCell ref="B730:B731"/>
    <mergeCell ref="C730:C731"/>
    <mergeCell ref="D730:D731"/>
    <mergeCell ref="E730:E731"/>
    <mergeCell ref="F730:F731"/>
    <mergeCell ref="A740:A741"/>
    <mergeCell ref="B740:B741"/>
    <mergeCell ref="C740:C741"/>
    <mergeCell ref="D740:D741"/>
    <mergeCell ref="E740:E741"/>
    <mergeCell ref="F740:F741"/>
    <mergeCell ref="A738:A739"/>
    <mergeCell ref="B738:B739"/>
    <mergeCell ref="C738:C739"/>
    <mergeCell ref="D738:D739"/>
    <mergeCell ref="E738:E739"/>
    <mergeCell ref="F738:F739"/>
    <mergeCell ref="A736:A737"/>
    <mergeCell ref="B736:B737"/>
    <mergeCell ref="C736:C737"/>
    <mergeCell ref="D736:D737"/>
    <mergeCell ref="E736:E737"/>
    <mergeCell ref="F736:F737"/>
    <mergeCell ref="A746:A747"/>
    <mergeCell ref="B746:B747"/>
    <mergeCell ref="C746:C747"/>
    <mergeCell ref="D746:D747"/>
    <mergeCell ref="E746:E747"/>
    <mergeCell ref="F746:F747"/>
    <mergeCell ref="A744:A745"/>
    <mergeCell ref="B744:B745"/>
    <mergeCell ref="C744:C745"/>
    <mergeCell ref="D744:D745"/>
    <mergeCell ref="E744:E745"/>
    <mergeCell ref="F744:F745"/>
    <mergeCell ref="A742:A743"/>
    <mergeCell ref="B742:B743"/>
    <mergeCell ref="C742:C743"/>
    <mergeCell ref="D742:D743"/>
    <mergeCell ref="E742:E743"/>
    <mergeCell ref="F742:F743"/>
    <mergeCell ref="A752:A753"/>
    <mergeCell ref="B752:B753"/>
    <mergeCell ref="C752:C753"/>
    <mergeCell ref="D752:D753"/>
    <mergeCell ref="E752:E753"/>
    <mergeCell ref="F752:F753"/>
    <mergeCell ref="A750:A751"/>
    <mergeCell ref="B750:B751"/>
    <mergeCell ref="C750:C751"/>
    <mergeCell ref="D750:D751"/>
    <mergeCell ref="E750:E751"/>
    <mergeCell ref="F750:F751"/>
    <mergeCell ref="A748:A749"/>
    <mergeCell ref="B748:B749"/>
    <mergeCell ref="C748:C749"/>
    <mergeCell ref="D748:D749"/>
    <mergeCell ref="E748:E749"/>
    <mergeCell ref="F748:F749"/>
    <mergeCell ref="A758:A759"/>
    <mergeCell ref="B758:B759"/>
    <mergeCell ref="C758:C759"/>
    <mergeCell ref="D758:D759"/>
    <mergeCell ref="E758:E759"/>
    <mergeCell ref="F758:F759"/>
    <mergeCell ref="A756:A757"/>
    <mergeCell ref="B756:B757"/>
    <mergeCell ref="C756:C757"/>
    <mergeCell ref="D756:D757"/>
    <mergeCell ref="E756:E757"/>
    <mergeCell ref="F756:F757"/>
    <mergeCell ref="A754:A755"/>
    <mergeCell ref="B754:B755"/>
    <mergeCell ref="C754:C755"/>
    <mergeCell ref="D754:D755"/>
    <mergeCell ref="E754:E755"/>
    <mergeCell ref="F754:F755"/>
    <mergeCell ref="A764:A765"/>
    <mergeCell ref="B764:B765"/>
    <mergeCell ref="C764:C765"/>
    <mergeCell ref="D764:D765"/>
    <mergeCell ref="E764:E765"/>
    <mergeCell ref="F764:F765"/>
    <mergeCell ref="A762:A763"/>
    <mergeCell ref="B762:B763"/>
    <mergeCell ref="C762:C763"/>
    <mergeCell ref="D762:D763"/>
    <mergeCell ref="E762:E763"/>
    <mergeCell ref="F762:F763"/>
    <mergeCell ref="A760:A761"/>
    <mergeCell ref="B760:B761"/>
    <mergeCell ref="C760:C761"/>
    <mergeCell ref="D760:D761"/>
    <mergeCell ref="E760:E761"/>
    <mergeCell ref="F760:F761"/>
    <mergeCell ref="A772:F772"/>
    <mergeCell ref="A773:F773"/>
    <mergeCell ref="A775:F775"/>
    <mergeCell ref="A777:D778"/>
    <mergeCell ref="E778:E782"/>
    <mergeCell ref="F778:F782"/>
    <mergeCell ref="A779:D780"/>
    <mergeCell ref="A781:D782"/>
    <mergeCell ref="A768:A769"/>
    <mergeCell ref="B768:B769"/>
    <mergeCell ref="C768:C769"/>
    <mergeCell ref="D768:D769"/>
    <mergeCell ref="E768:E769"/>
    <mergeCell ref="F768:F769"/>
    <mergeCell ref="A766:A767"/>
    <mergeCell ref="B766:B767"/>
    <mergeCell ref="C766:C767"/>
    <mergeCell ref="D766:D767"/>
    <mergeCell ref="E766:E767"/>
    <mergeCell ref="F766:F767"/>
    <mergeCell ref="A787:A788"/>
    <mergeCell ref="B787:B788"/>
    <mergeCell ref="C787:C788"/>
    <mergeCell ref="D787:D788"/>
    <mergeCell ref="E787:E788"/>
    <mergeCell ref="F787:F788"/>
    <mergeCell ref="A785:A786"/>
    <mergeCell ref="B785:B786"/>
    <mergeCell ref="C785:C786"/>
    <mergeCell ref="D785:D786"/>
    <mergeCell ref="E785:E786"/>
    <mergeCell ref="F785:F786"/>
    <mergeCell ref="A783:A784"/>
    <mergeCell ref="B783:B784"/>
    <mergeCell ref="C783:C784"/>
    <mergeCell ref="D783:D784"/>
    <mergeCell ref="E783:E784"/>
    <mergeCell ref="F783:F784"/>
    <mergeCell ref="A793:A794"/>
    <mergeCell ref="B793:B794"/>
    <mergeCell ref="C793:C794"/>
    <mergeCell ref="D793:D794"/>
    <mergeCell ref="E793:E794"/>
    <mergeCell ref="F793:F794"/>
    <mergeCell ref="A791:A792"/>
    <mergeCell ref="B791:B792"/>
    <mergeCell ref="C791:C792"/>
    <mergeCell ref="D791:D792"/>
    <mergeCell ref="E791:E792"/>
    <mergeCell ref="F791:F792"/>
    <mergeCell ref="A789:A790"/>
    <mergeCell ref="B789:B790"/>
    <mergeCell ref="C789:C790"/>
    <mergeCell ref="D789:D790"/>
    <mergeCell ref="E789:E790"/>
    <mergeCell ref="F789:F790"/>
    <mergeCell ref="A799:A800"/>
    <mergeCell ref="B799:B800"/>
    <mergeCell ref="C799:C800"/>
    <mergeCell ref="D799:D800"/>
    <mergeCell ref="E799:E800"/>
    <mergeCell ref="F799:F800"/>
    <mergeCell ref="A797:A798"/>
    <mergeCell ref="B797:B798"/>
    <mergeCell ref="C797:C798"/>
    <mergeCell ref="D797:D798"/>
    <mergeCell ref="E797:E798"/>
    <mergeCell ref="F797:F798"/>
    <mergeCell ref="A795:A796"/>
    <mergeCell ref="B795:B796"/>
    <mergeCell ref="C795:C796"/>
    <mergeCell ref="D795:D796"/>
    <mergeCell ref="E795:E796"/>
    <mergeCell ref="F795:F796"/>
    <mergeCell ref="A805:A806"/>
    <mergeCell ref="B805:B806"/>
    <mergeCell ref="C805:C806"/>
    <mergeCell ref="D805:D806"/>
    <mergeCell ref="E805:E806"/>
    <mergeCell ref="F805:F806"/>
    <mergeCell ref="A803:A804"/>
    <mergeCell ref="B803:B804"/>
    <mergeCell ref="C803:C804"/>
    <mergeCell ref="D803:D804"/>
    <mergeCell ref="E803:E804"/>
    <mergeCell ref="F803:F804"/>
    <mergeCell ref="A801:A802"/>
    <mergeCell ref="B801:B802"/>
    <mergeCell ref="C801:C802"/>
    <mergeCell ref="D801:D802"/>
    <mergeCell ref="E801:E802"/>
    <mergeCell ref="F801:F802"/>
    <mergeCell ref="A811:A812"/>
    <mergeCell ref="B811:B812"/>
    <mergeCell ref="C811:C812"/>
    <mergeCell ref="D811:D812"/>
    <mergeCell ref="E811:E812"/>
    <mergeCell ref="F811:F812"/>
    <mergeCell ref="A809:A810"/>
    <mergeCell ref="B809:B810"/>
    <mergeCell ref="C809:C810"/>
    <mergeCell ref="D809:D810"/>
    <mergeCell ref="E809:E810"/>
    <mergeCell ref="F809:F810"/>
    <mergeCell ref="A807:A808"/>
    <mergeCell ref="B807:B808"/>
    <mergeCell ref="C807:C808"/>
    <mergeCell ref="D807:D808"/>
    <mergeCell ref="E807:E808"/>
    <mergeCell ref="F807:F808"/>
    <mergeCell ref="A817:A818"/>
    <mergeCell ref="B817:B818"/>
    <mergeCell ref="C817:C818"/>
    <mergeCell ref="D817:D818"/>
    <mergeCell ref="E817:E818"/>
    <mergeCell ref="F817:F818"/>
    <mergeCell ref="A815:A816"/>
    <mergeCell ref="B815:B816"/>
    <mergeCell ref="C815:C816"/>
    <mergeCell ref="D815:D816"/>
    <mergeCell ref="E815:E816"/>
    <mergeCell ref="F815:F816"/>
    <mergeCell ref="A813:A814"/>
    <mergeCell ref="B813:B814"/>
    <mergeCell ref="C813:C814"/>
    <mergeCell ref="D813:D814"/>
    <mergeCell ref="E813:E814"/>
    <mergeCell ref="F813:F814"/>
    <mergeCell ref="A823:A824"/>
    <mergeCell ref="B823:B824"/>
    <mergeCell ref="C823:C824"/>
    <mergeCell ref="D823:D824"/>
    <mergeCell ref="E823:E824"/>
    <mergeCell ref="F823:F824"/>
    <mergeCell ref="A821:A822"/>
    <mergeCell ref="B821:B822"/>
    <mergeCell ref="C821:C822"/>
    <mergeCell ref="D821:D822"/>
    <mergeCell ref="E821:E822"/>
    <mergeCell ref="F821:F822"/>
    <mergeCell ref="A819:A820"/>
    <mergeCell ref="B819:B820"/>
    <mergeCell ref="C819:C820"/>
    <mergeCell ref="D819:D820"/>
    <mergeCell ref="E819:E820"/>
    <mergeCell ref="F819:F820"/>
    <mergeCell ref="A840:A841"/>
    <mergeCell ref="B840:B841"/>
    <mergeCell ref="C840:C841"/>
    <mergeCell ref="D840:D841"/>
    <mergeCell ref="E840:E841"/>
    <mergeCell ref="F840:F841"/>
    <mergeCell ref="A838:A839"/>
    <mergeCell ref="B838:B839"/>
    <mergeCell ref="C838:C839"/>
    <mergeCell ref="D838:D839"/>
    <mergeCell ref="E838:E839"/>
    <mergeCell ref="F838:F839"/>
    <mergeCell ref="A827:F827"/>
    <mergeCell ref="A828:F828"/>
    <mergeCell ref="A830:F830"/>
    <mergeCell ref="A832:D833"/>
    <mergeCell ref="E833:E837"/>
    <mergeCell ref="F833:F837"/>
    <mergeCell ref="A834:D835"/>
    <mergeCell ref="A836:D837"/>
    <mergeCell ref="A846:A847"/>
    <mergeCell ref="B846:B847"/>
    <mergeCell ref="C846:C847"/>
    <mergeCell ref="D846:D847"/>
    <mergeCell ref="E846:E847"/>
    <mergeCell ref="F846:F847"/>
    <mergeCell ref="A844:A845"/>
    <mergeCell ref="B844:B845"/>
    <mergeCell ref="C844:C845"/>
    <mergeCell ref="D844:D845"/>
    <mergeCell ref="E844:E845"/>
    <mergeCell ref="F844:F845"/>
    <mergeCell ref="A842:A843"/>
    <mergeCell ref="B842:B843"/>
    <mergeCell ref="C842:C843"/>
    <mergeCell ref="D842:D843"/>
    <mergeCell ref="E842:E843"/>
    <mergeCell ref="F842:F843"/>
    <mergeCell ref="A852:A853"/>
    <mergeCell ref="B852:B853"/>
    <mergeCell ref="C852:C853"/>
    <mergeCell ref="D852:D853"/>
    <mergeCell ref="E852:E853"/>
    <mergeCell ref="F852:F853"/>
    <mergeCell ref="A850:A851"/>
    <mergeCell ref="B850:B851"/>
    <mergeCell ref="C850:C851"/>
    <mergeCell ref="D850:D851"/>
    <mergeCell ref="E850:E851"/>
    <mergeCell ref="F850:F851"/>
    <mergeCell ref="A848:A849"/>
    <mergeCell ref="B848:B849"/>
    <mergeCell ref="C848:C849"/>
    <mergeCell ref="D848:D849"/>
    <mergeCell ref="E848:E849"/>
    <mergeCell ref="F848:F849"/>
    <mergeCell ref="A858:A859"/>
    <mergeCell ref="B858:B859"/>
    <mergeCell ref="C858:C859"/>
    <mergeCell ref="D858:D859"/>
    <mergeCell ref="E858:E859"/>
    <mergeCell ref="F858:F859"/>
    <mergeCell ref="A856:A857"/>
    <mergeCell ref="B856:B857"/>
    <mergeCell ref="C856:C857"/>
    <mergeCell ref="D856:D857"/>
    <mergeCell ref="E856:E857"/>
    <mergeCell ref="F856:F857"/>
    <mergeCell ref="A854:A855"/>
    <mergeCell ref="B854:B855"/>
    <mergeCell ref="C854:C855"/>
    <mergeCell ref="D854:D855"/>
    <mergeCell ref="E854:E855"/>
    <mergeCell ref="F854:F855"/>
    <mergeCell ref="A864:A865"/>
    <mergeCell ref="B864:B865"/>
    <mergeCell ref="C864:C865"/>
    <mergeCell ref="D864:D865"/>
    <mergeCell ref="E864:E865"/>
    <mergeCell ref="F864:F865"/>
    <mergeCell ref="A862:A863"/>
    <mergeCell ref="B862:B863"/>
    <mergeCell ref="C862:C863"/>
    <mergeCell ref="D862:D863"/>
    <mergeCell ref="E862:E863"/>
    <mergeCell ref="F862:F863"/>
    <mergeCell ref="A860:A861"/>
    <mergeCell ref="B860:B861"/>
    <mergeCell ref="C860:C861"/>
    <mergeCell ref="D860:D861"/>
    <mergeCell ref="E860:E861"/>
    <mergeCell ref="F860:F861"/>
    <mergeCell ref="A870:A871"/>
    <mergeCell ref="B870:B871"/>
    <mergeCell ref="C870:C871"/>
    <mergeCell ref="D870:D871"/>
    <mergeCell ref="E870:E871"/>
    <mergeCell ref="F870:F871"/>
    <mergeCell ref="A868:A869"/>
    <mergeCell ref="B868:B869"/>
    <mergeCell ref="C868:C869"/>
    <mergeCell ref="D868:D869"/>
    <mergeCell ref="E868:E869"/>
    <mergeCell ref="F868:F869"/>
    <mergeCell ref="A866:A867"/>
    <mergeCell ref="B866:B867"/>
    <mergeCell ref="C866:C867"/>
    <mergeCell ref="D866:D867"/>
    <mergeCell ref="E866:E867"/>
    <mergeCell ref="F866:F867"/>
    <mergeCell ref="A876:A877"/>
    <mergeCell ref="B876:B877"/>
    <mergeCell ref="C876:C877"/>
    <mergeCell ref="D876:D877"/>
    <mergeCell ref="E876:E877"/>
    <mergeCell ref="F876:F877"/>
    <mergeCell ref="A874:A875"/>
    <mergeCell ref="B874:B875"/>
    <mergeCell ref="C874:C875"/>
    <mergeCell ref="D874:D875"/>
    <mergeCell ref="E874:E875"/>
    <mergeCell ref="F874:F875"/>
    <mergeCell ref="A872:A873"/>
    <mergeCell ref="B872:B873"/>
    <mergeCell ref="C872:C873"/>
    <mergeCell ref="D872:D873"/>
    <mergeCell ref="E872:E873"/>
    <mergeCell ref="F872:F873"/>
    <mergeCell ref="A893:A894"/>
    <mergeCell ref="B893:B894"/>
    <mergeCell ref="C893:C894"/>
    <mergeCell ref="D893:D894"/>
    <mergeCell ref="E893:E894"/>
    <mergeCell ref="F893:F894"/>
    <mergeCell ref="A882:F882"/>
    <mergeCell ref="A883:F883"/>
    <mergeCell ref="A885:F885"/>
    <mergeCell ref="A887:D888"/>
    <mergeCell ref="E888:E892"/>
    <mergeCell ref="F888:F892"/>
    <mergeCell ref="A889:D890"/>
    <mergeCell ref="A891:D892"/>
    <mergeCell ref="A878:A879"/>
    <mergeCell ref="B878:B879"/>
    <mergeCell ref="C878:C879"/>
    <mergeCell ref="D878:D879"/>
    <mergeCell ref="E878:E879"/>
    <mergeCell ref="F878:F879"/>
    <mergeCell ref="A899:A900"/>
    <mergeCell ref="B899:B900"/>
    <mergeCell ref="C899:C900"/>
    <mergeCell ref="D899:D900"/>
    <mergeCell ref="E899:E900"/>
    <mergeCell ref="F899:F900"/>
    <mergeCell ref="A897:A898"/>
    <mergeCell ref="B897:B898"/>
    <mergeCell ref="C897:C898"/>
    <mergeCell ref="D897:D898"/>
    <mergeCell ref="E897:E898"/>
    <mergeCell ref="F897:F898"/>
    <mergeCell ref="A895:A896"/>
    <mergeCell ref="B895:B896"/>
    <mergeCell ref="C895:C896"/>
    <mergeCell ref="D895:D896"/>
    <mergeCell ref="E895:E896"/>
    <mergeCell ref="F895:F896"/>
    <mergeCell ref="A905:A906"/>
    <mergeCell ref="B905:B906"/>
    <mergeCell ref="C905:C906"/>
    <mergeCell ref="D905:D906"/>
    <mergeCell ref="E905:E906"/>
    <mergeCell ref="F905:F906"/>
    <mergeCell ref="A903:A904"/>
    <mergeCell ref="B903:B904"/>
    <mergeCell ref="C903:C904"/>
    <mergeCell ref="D903:D904"/>
    <mergeCell ref="E903:E904"/>
    <mergeCell ref="F903:F904"/>
    <mergeCell ref="A901:A902"/>
    <mergeCell ref="B901:B902"/>
    <mergeCell ref="C901:C902"/>
    <mergeCell ref="D901:D902"/>
    <mergeCell ref="E901:E902"/>
    <mergeCell ref="F901:F902"/>
    <mergeCell ref="A911:A912"/>
    <mergeCell ref="B911:B912"/>
    <mergeCell ref="C911:C912"/>
    <mergeCell ref="D911:D912"/>
    <mergeCell ref="E911:E912"/>
    <mergeCell ref="F911:F912"/>
    <mergeCell ref="A909:A910"/>
    <mergeCell ref="B909:B910"/>
    <mergeCell ref="C909:C910"/>
    <mergeCell ref="D909:D910"/>
    <mergeCell ref="E909:E910"/>
    <mergeCell ref="F909:F910"/>
    <mergeCell ref="A907:A908"/>
    <mergeCell ref="B907:B908"/>
    <mergeCell ref="C907:C908"/>
    <mergeCell ref="D907:D908"/>
    <mergeCell ref="E907:E908"/>
    <mergeCell ref="F907:F908"/>
    <mergeCell ref="A917:A918"/>
    <mergeCell ref="B917:B918"/>
    <mergeCell ref="C917:C918"/>
    <mergeCell ref="D917:D918"/>
    <mergeCell ref="E917:E918"/>
    <mergeCell ref="F917:F918"/>
    <mergeCell ref="A915:A916"/>
    <mergeCell ref="B915:B916"/>
    <mergeCell ref="C915:C916"/>
    <mergeCell ref="D915:D916"/>
    <mergeCell ref="E915:E916"/>
    <mergeCell ref="F915:F916"/>
    <mergeCell ref="A913:A914"/>
    <mergeCell ref="B913:B914"/>
    <mergeCell ref="C913:C914"/>
    <mergeCell ref="D913:D914"/>
    <mergeCell ref="E913:E914"/>
    <mergeCell ref="F913:F914"/>
    <mergeCell ref="A923:A924"/>
    <mergeCell ref="B923:B924"/>
    <mergeCell ref="C923:C924"/>
    <mergeCell ref="D923:D924"/>
    <mergeCell ref="E923:E924"/>
    <mergeCell ref="F923:F924"/>
    <mergeCell ref="A921:A922"/>
    <mergeCell ref="B921:B922"/>
    <mergeCell ref="C921:C922"/>
    <mergeCell ref="D921:D922"/>
    <mergeCell ref="E921:E922"/>
    <mergeCell ref="F921:F922"/>
    <mergeCell ref="A919:A920"/>
    <mergeCell ref="B919:B920"/>
    <mergeCell ref="C919:C920"/>
    <mergeCell ref="D919:D920"/>
    <mergeCell ref="E919:E920"/>
    <mergeCell ref="F919:F920"/>
    <mergeCell ref="A929:A930"/>
    <mergeCell ref="B929:B930"/>
    <mergeCell ref="C929:C930"/>
    <mergeCell ref="D929:D930"/>
    <mergeCell ref="E929:E930"/>
    <mergeCell ref="F929:F930"/>
    <mergeCell ref="A927:A928"/>
    <mergeCell ref="B927:B928"/>
    <mergeCell ref="C927:C928"/>
    <mergeCell ref="D927:D928"/>
    <mergeCell ref="E927:E928"/>
    <mergeCell ref="F927:F928"/>
    <mergeCell ref="A925:A926"/>
    <mergeCell ref="B925:B926"/>
    <mergeCell ref="C925:C926"/>
    <mergeCell ref="D925:D926"/>
    <mergeCell ref="E925:E926"/>
    <mergeCell ref="F925:F926"/>
    <mergeCell ref="A937:F937"/>
    <mergeCell ref="A938:F938"/>
    <mergeCell ref="A940:F940"/>
    <mergeCell ref="A942:D943"/>
    <mergeCell ref="E943:E947"/>
    <mergeCell ref="F943:F947"/>
    <mergeCell ref="A944:D945"/>
    <mergeCell ref="A946:D947"/>
    <mergeCell ref="A933:A934"/>
    <mergeCell ref="B933:B934"/>
    <mergeCell ref="C933:C934"/>
    <mergeCell ref="D933:D934"/>
    <mergeCell ref="E933:E934"/>
    <mergeCell ref="F933:F934"/>
    <mergeCell ref="A931:A932"/>
    <mergeCell ref="B931:B932"/>
    <mergeCell ref="C931:C932"/>
    <mergeCell ref="D931:D932"/>
    <mergeCell ref="E931:E932"/>
    <mergeCell ref="F931:F932"/>
    <mergeCell ref="A952:A953"/>
    <mergeCell ref="B952:B953"/>
    <mergeCell ref="C952:C953"/>
    <mergeCell ref="D952:D953"/>
    <mergeCell ref="E952:E953"/>
    <mergeCell ref="F952:F953"/>
    <mergeCell ref="A950:A951"/>
    <mergeCell ref="B950:B951"/>
    <mergeCell ref="C950:C951"/>
    <mergeCell ref="D950:D951"/>
    <mergeCell ref="E950:E951"/>
    <mergeCell ref="F950:F951"/>
    <mergeCell ref="A948:A949"/>
    <mergeCell ref="B948:B949"/>
    <mergeCell ref="C948:C949"/>
    <mergeCell ref="D948:D949"/>
    <mergeCell ref="E948:E949"/>
    <mergeCell ref="F948:F949"/>
    <mergeCell ref="A958:A959"/>
    <mergeCell ref="B958:B959"/>
    <mergeCell ref="C958:C959"/>
    <mergeCell ref="D958:D959"/>
    <mergeCell ref="E958:E959"/>
    <mergeCell ref="F958:F959"/>
    <mergeCell ref="A956:A957"/>
    <mergeCell ref="B956:B957"/>
    <mergeCell ref="C956:C957"/>
    <mergeCell ref="D956:D957"/>
    <mergeCell ref="E956:E957"/>
    <mergeCell ref="F956:F957"/>
    <mergeCell ref="A954:A955"/>
    <mergeCell ref="B954:B955"/>
    <mergeCell ref="C954:C955"/>
    <mergeCell ref="D954:D955"/>
    <mergeCell ref="E954:E955"/>
    <mergeCell ref="F954:F955"/>
    <mergeCell ref="A964:A965"/>
    <mergeCell ref="B964:B965"/>
    <mergeCell ref="C964:C965"/>
    <mergeCell ref="D964:D965"/>
    <mergeCell ref="E964:E965"/>
    <mergeCell ref="F964:F965"/>
    <mergeCell ref="A962:A963"/>
    <mergeCell ref="B962:B963"/>
    <mergeCell ref="C962:C963"/>
    <mergeCell ref="D962:D963"/>
    <mergeCell ref="E962:E963"/>
    <mergeCell ref="F962:F963"/>
    <mergeCell ref="A960:A961"/>
    <mergeCell ref="B960:B961"/>
    <mergeCell ref="C960:C961"/>
    <mergeCell ref="D960:D961"/>
    <mergeCell ref="E960:E961"/>
    <mergeCell ref="F960:F961"/>
    <mergeCell ref="A970:A971"/>
    <mergeCell ref="B970:B971"/>
    <mergeCell ref="C970:C971"/>
    <mergeCell ref="D970:D971"/>
    <mergeCell ref="E970:E971"/>
    <mergeCell ref="F970:F971"/>
    <mergeCell ref="A968:A969"/>
    <mergeCell ref="B968:B969"/>
    <mergeCell ref="C968:C969"/>
    <mergeCell ref="D968:D969"/>
    <mergeCell ref="E968:E969"/>
    <mergeCell ref="F968:F969"/>
    <mergeCell ref="A966:A967"/>
    <mergeCell ref="B966:B967"/>
    <mergeCell ref="C966:C967"/>
    <mergeCell ref="D966:D967"/>
    <mergeCell ref="E966:E967"/>
    <mergeCell ref="F966:F967"/>
    <mergeCell ref="A976:A977"/>
    <mergeCell ref="B976:B977"/>
    <mergeCell ref="C976:C977"/>
    <mergeCell ref="D976:D977"/>
    <mergeCell ref="E976:E977"/>
    <mergeCell ref="F976:F977"/>
    <mergeCell ref="A974:A975"/>
    <mergeCell ref="B974:B975"/>
    <mergeCell ref="C974:C975"/>
    <mergeCell ref="D974:D975"/>
    <mergeCell ref="E974:E975"/>
    <mergeCell ref="F974:F975"/>
    <mergeCell ref="A972:A973"/>
    <mergeCell ref="B972:B973"/>
    <mergeCell ref="C972:C973"/>
    <mergeCell ref="D972:D973"/>
    <mergeCell ref="E972:E973"/>
    <mergeCell ref="F972:F973"/>
    <mergeCell ref="A982:A983"/>
    <mergeCell ref="B982:B983"/>
    <mergeCell ref="C982:C983"/>
    <mergeCell ref="D982:D983"/>
    <mergeCell ref="E982:E983"/>
    <mergeCell ref="F982:F983"/>
    <mergeCell ref="A980:A981"/>
    <mergeCell ref="B980:B981"/>
    <mergeCell ref="C980:C981"/>
    <mergeCell ref="D980:D981"/>
    <mergeCell ref="E980:E981"/>
    <mergeCell ref="F980:F981"/>
    <mergeCell ref="A978:A979"/>
    <mergeCell ref="B978:B979"/>
    <mergeCell ref="C978:C979"/>
    <mergeCell ref="D978:D979"/>
    <mergeCell ref="E978:E979"/>
    <mergeCell ref="F978:F979"/>
    <mergeCell ref="A988:A989"/>
    <mergeCell ref="B988:B989"/>
    <mergeCell ref="C988:C989"/>
    <mergeCell ref="D988:D989"/>
    <mergeCell ref="E988:E989"/>
    <mergeCell ref="F988:F989"/>
    <mergeCell ref="A986:A987"/>
    <mergeCell ref="B986:B987"/>
    <mergeCell ref="C986:C987"/>
    <mergeCell ref="D986:D987"/>
    <mergeCell ref="E986:E987"/>
    <mergeCell ref="F986:F987"/>
    <mergeCell ref="A984:A985"/>
    <mergeCell ref="B984:B985"/>
    <mergeCell ref="C984:C985"/>
    <mergeCell ref="D984:D985"/>
    <mergeCell ref="E984:E985"/>
    <mergeCell ref="F984:F985"/>
  </mergeCells>
  <printOptions/>
  <pageMargins left="0.7086614173228347" right="0.7086614173228347" top="0.8661417322834646" bottom="0.8661417322834646" header="0.31496062992125984" footer="0.31496062992125984"/>
  <pageSetup fitToHeight="0" fitToWidth="1" horizontalDpi="600" verticalDpi="600" orientation="portrait" paperSize="9" scale="86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U227"/>
  <sheetViews>
    <sheetView showGridLines="0" showRowColHeaders="0" zoomScale="71" zoomScaleNormal="71" zoomScalePageLayoutView="0" workbookViewId="0" topLeftCell="A1">
      <selection activeCell="AG8" sqref="AG8:AG10"/>
    </sheetView>
  </sheetViews>
  <sheetFormatPr defaultColWidth="9.140625" defaultRowHeight="15"/>
  <cols>
    <col min="1" max="1" width="8.140625" style="10" customWidth="1"/>
    <col min="2" max="2" width="18.57421875" style="17" customWidth="1"/>
    <col min="3" max="32" width="6.7109375" style="10" customWidth="1"/>
    <col min="33" max="34" width="12.28125" style="10" customWidth="1"/>
    <col min="35" max="36" width="10.28125" style="10" customWidth="1"/>
    <col min="37" max="37" width="13.7109375" style="10" customWidth="1"/>
    <col min="38" max="39" width="13.7109375" style="130" hidden="1" customWidth="1"/>
    <col min="40" max="40" width="9.140625" style="130" hidden="1" customWidth="1"/>
    <col min="41" max="41" width="10.7109375" style="81" hidden="1" customWidth="1"/>
    <col min="42" max="42" width="15.8515625" style="10" hidden="1" customWidth="1"/>
    <col min="43" max="43" width="14.7109375" style="14" hidden="1" customWidth="1"/>
    <col min="44" max="45" width="10.7109375" style="10" hidden="1" customWidth="1"/>
    <col min="46" max="46" width="17.421875" style="15" hidden="1" customWidth="1"/>
    <col min="47" max="47" width="9.140625" style="10" hidden="1" customWidth="1"/>
    <col min="48" max="16384" width="9.140625" style="10" customWidth="1"/>
  </cols>
  <sheetData>
    <row r="1" spans="2:36" ht="39">
      <c r="B1" s="11"/>
      <c r="C1" s="12"/>
      <c r="E1" s="12"/>
      <c r="F1" s="12"/>
      <c r="G1" s="12"/>
      <c r="I1" s="12"/>
      <c r="J1" s="12"/>
      <c r="K1" s="12"/>
      <c r="M1" s="12"/>
      <c r="O1" s="12"/>
      <c r="P1" s="12"/>
      <c r="Q1" s="12"/>
      <c r="R1" s="12"/>
      <c r="S1" s="128" t="str">
        <f>IF(ISTEXT('Organizacija natjecanja'!F2)=TRUE,'Organizacija natjecanja'!F2,"")</f>
        <v>KUP BRODSKO-POSAVSKE ŽUPANIJE</v>
      </c>
      <c r="T1" s="12"/>
      <c r="U1" s="12"/>
      <c r="V1" s="12"/>
      <c r="W1" s="12"/>
      <c r="X1" s="12"/>
      <c r="Y1" s="12"/>
      <c r="AB1" s="12"/>
      <c r="AC1" s="12"/>
      <c r="AD1" s="12"/>
      <c r="AE1" s="12"/>
      <c r="AF1" s="12"/>
      <c r="AG1" s="12"/>
      <c r="AJ1" s="13" t="s">
        <v>28</v>
      </c>
    </row>
    <row r="2" spans="2:33" ht="27.75">
      <c r="B2" s="11"/>
      <c r="F2" s="169"/>
      <c r="G2" s="169"/>
      <c r="AG2" s="197" t="str">
        <f>IF(ISTEXT('Organizacija natjecanja'!F5)=TRUE,'Organizacija natjecanja'!F5,"")</f>
        <v>Slavonski Brod, 07.- 09.05.2022</v>
      </c>
    </row>
    <row r="3" spans="2:26" ht="34.5">
      <c r="B3" s="11"/>
      <c r="S3" s="129" t="s">
        <v>29</v>
      </c>
      <c r="Z3" s="16"/>
    </row>
    <row r="4" ht="13.5" thickBot="1"/>
    <row r="5" spans="1:47" ht="27.75" customHeight="1" thickBot="1" thickTop="1">
      <c r="A5" s="376" t="s">
        <v>30</v>
      </c>
      <c r="B5" s="378" t="s">
        <v>31</v>
      </c>
      <c r="C5" s="380" t="s">
        <v>32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2"/>
      <c r="AG5" s="376" t="s">
        <v>33</v>
      </c>
      <c r="AH5" s="392" t="s">
        <v>34</v>
      </c>
      <c r="AI5" s="394" t="s">
        <v>35</v>
      </c>
      <c r="AJ5" s="390" t="s">
        <v>36</v>
      </c>
      <c r="AK5" s="373" t="s">
        <v>37</v>
      </c>
      <c r="AL5" s="177"/>
      <c r="AM5" s="177"/>
      <c r="AO5" s="81" t="s">
        <v>40</v>
      </c>
      <c r="AQ5" s="14" t="s">
        <v>38</v>
      </c>
      <c r="AR5" s="18">
        <v>0.1</v>
      </c>
      <c r="AS5" s="18" t="s">
        <v>39</v>
      </c>
      <c r="AT5" s="19" t="s">
        <v>41</v>
      </c>
      <c r="AU5" s="10" t="s">
        <v>42</v>
      </c>
    </row>
    <row r="6" spans="1:41" ht="45" customHeight="1" thickBot="1" thickTop="1">
      <c r="A6" s="377"/>
      <c r="B6" s="379"/>
      <c r="C6" s="194">
        <v>1</v>
      </c>
      <c r="D6" s="194">
        <v>2</v>
      </c>
      <c r="E6" s="194">
        <v>3</v>
      </c>
      <c r="F6" s="195">
        <v>4</v>
      </c>
      <c r="G6" s="194">
        <v>5</v>
      </c>
      <c r="H6" s="194">
        <v>6</v>
      </c>
      <c r="I6" s="194">
        <v>7</v>
      </c>
      <c r="J6" s="195">
        <v>8</v>
      </c>
      <c r="K6" s="194">
        <v>9</v>
      </c>
      <c r="L6" s="196">
        <v>10</v>
      </c>
      <c r="M6" s="194">
        <v>11</v>
      </c>
      <c r="N6" s="194">
        <v>12</v>
      </c>
      <c r="O6" s="194">
        <v>13</v>
      </c>
      <c r="P6" s="194">
        <v>14</v>
      </c>
      <c r="Q6" s="194">
        <v>15</v>
      </c>
      <c r="R6" s="196">
        <v>16</v>
      </c>
      <c r="S6" s="194">
        <v>17</v>
      </c>
      <c r="T6" s="194">
        <v>18</v>
      </c>
      <c r="U6" s="195">
        <v>19</v>
      </c>
      <c r="V6" s="194">
        <v>20</v>
      </c>
      <c r="W6" s="194">
        <v>21</v>
      </c>
      <c r="X6" s="194">
        <v>22</v>
      </c>
      <c r="Y6" s="194">
        <v>23</v>
      </c>
      <c r="Z6" s="195">
        <v>24</v>
      </c>
      <c r="AA6" s="194">
        <v>25</v>
      </c>
      <c r="AB6" s="194">
        <v>26</v>
      </c>
      <c r="AC6" s="194">
        <v>27</v>
      </c>
      <c r="AD6" s="194">
        <v>28</v>
      </c>
      <c r="AE6" s="194">
        <v>29</v>
      </c>
      <c r="AF6" s="195">
        <v>30</v>
      </c>
      <c r="AG6" s="383"/>
      <c r="AH6" s="393"/>
      <c r="AI6" s="395"/>
      <c r="AJ6" s="391"/>
      <c r="AK6" s="374"/>
      <c r="AL6" s="177" t="s">
        <v>129</v>
      </c>
      <c r="AM6" s="177" t="s">
        <v>130</v>
      </c>
      <c r="AN6" s="133" t="s">
        <v>131</v>
      </c>
      <c r="AO6" s="81">
        <f>IF(COUNT(AO8:AO61)&gt;0,MAX(AO8:AO61),"")</f>
        <v>15.7</v>
      </c>
    </row>
    <row r="7" spans="1:39" ht="4.5" customHeight="1" hidden="1" thickBot="1" thickTop="1">
      <c r="A7" s="20"/>
      <c r="B7" s="21"/>
      <c r="C7" s="22"/>
      <c r="D7" s="23"/>
      <c r="E7" s="24"/>
      <c r="F7" s="25"/>
      <c r="G7" s="23"/>
      <c r="H7" s="24"/>
      <c r="I7" s="24"/>
      <c r="J7" s="25"/>
      <c r="K7" s="23"/>
      <c r="L7" s="24"/>
      <c r="M7" s="25"/>
      <c r="N7" s="22"/>
      <c r="O7" s="22"/>
      <c r="P7" s="22"/>
      <c r="Q7" s="23"/>
      <c r="R7" s="24"/>
      <c r="S7" s="25"/>
      <c r="T7" s="23"/>
      <c r="U7" s="25"/>
      <c r="V7" s="22"/>
      <c r="W7" s="23"/>
      <c r="X7" s="24"/>
      <c r="Y7" s="24"/>
      <c r="Z7" s="25"/>
      <c r="AA7" s="23"/>
      <c r="AB7" s="24"/>
      <c r="AC7" s="24"/>
      <c r="AD7" s="24"/>
      <c r="AE7" s="24"/>
      <c r="AF7" s="26"/>
      <c r="AG7" s="27"/>
      <c r="AH7" s="28"/>
      <c r="AI7" s="29"/>
      <c r="AJ7" s="30"/>
      <c r="AK7" s="31"/>
      <c r="AL7" s="131"/>
      <c r="AM7" s="131"/>
    </row>
    <row r="8" spans="1:47" ht="18" customHeight="1" thickTop="1">
      <c r="A8" s="334">
        <f>IF(ISNUMBER('Prijava i izvlačenje brojeva'!A2)=TRUE,'Prijava i izvlačenje brojeva'!A2,"")</f>
        <v>1</v>
      </c>
      <c r="B8" s="336" t="str">
        <f>IF(ISTEXT('Prijava i izvlačenje brojeva'!C2)=TRUE,'Prijava i izvlačenje brojeva'!C2,"")</f>
        <v>Šaran Velika Ludina</v>
      </c>
      <c r="C8" s="109">
        <v>2.3</v>
      </c>
      <c r="D8" s="110">
        <v>15.7</v>
      </c>
      <c r="E8" s="110">
        <v>4.8</v>
      </c>
      <c r="F8" s="110">
        <v>3.9</v>
      </c>
      <c r="G8" s="110">
        <v>3.8</v>
      </c>
      <c r="H8" s="110">
        <v>7.4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1"/>
      <c r="AG8" s="338">
        <f>IF(ISBLANK(AJ8)=FALSE,"",IF(AND(COUNT(C8:AF10)&gt;0,ISBLANK(AI8)=TRUE),AQ8,IF(AND(COUNT(C8:AF10)&gt;0,ISBLANK(AI8)=FALSE),AQ8-AR8,"")))</f>
        <v>37.9</v>
      </c>
      <c r="AH8" s="341">
        <f>IF(ISBLANK(AJ8)=FALSE,"",IF(COUNT(C8:AF10)&gt;0,MAX(C8:AF10),""))</f>
        <v>15.7</v>
      </c>
      <c r="AI8" s="375"/>
      <c r="AJ8" s="371"/>
      <c r="AK8" s="372">
        <f>IF(ISTEXT('Prijava i izvlačenje brojeva'!C2)=FALSE,"",IF(AND(ISNUMBER(A8)=FALSE,ISTEXT(B8)=TRUE),'Prijava i izvlačenje brojeva'!$H$1+1,IF(AND(COUNT(C8:AF10)&gt;0,ISBLANK(AJ8)=TRUE),AU8,"")))</f>
        <v>2</v>
      </c>
      <c r="AL8" s="134">
        <f>IF(ISNUMBER(AK8)=TRUE,AK8,"")</f>
        <v>2</v>
      </c>
      <c r="AM8" s="134" t="str">
        <f>IF(ISTEXT(B8)=TRUE,B8,"")</f>
        <v>Šaran Velika Ludina</v>
      </c>
      <c r="AN8" s="130">
        <f>IF(ISNUMBER(AG8)=TRUE,AG8,"")</f>
        <v>37.9</v>
      </c>
      <c r="AO8" s="81">
        <f>IF(ISNUMBER(AH8)=TRUE,AH8,"")</f>
        <v>15.7</v>
      </c>
      <c r="AP8" s="10" t="str">
        <f>IF(ISTEXT(B8)=TRUE,B8,"")</f>
        <v>Šaran Velika Ludina</v>
      </c>
      <c r="AQ8" s="32">
        <f>IF(COUNT(C8:AF10)&gt;0,SUM(C8:AF10),"")</f>
        <v>37.9</v>
      </c>
      <c r="AR8" s="14">
        <f>IF(ISNUMBER(AQ8)=TRUE,AQ8/10,"")</f>
        <v>3.79</v>
      </c>
      <c r="AS8" s="14">
        <f>IF(AND(ISBLANK(AJ8)=TRUE,ISNUMBER(AG8)=TRUE),AG8,"")</f>
        <v>37.9</v>
      </c>
      <c r="AT8" s="15">
        <f>IF(ISNUMBER(AS8)=TRUE,AS8+AO8/10000000,"")</f>
        <v>37.90000157</v>
      </c>
      <c r="AU8" s="10">
        <f>IF(ISNUMBER(AT8)=TRUE,((COUNT(AT$8:AT$61)+1-RANK(AT8,$AT$8:$AT$61,0)-RANK(AT8,$AT$8:$AT$61,1))/2)+RANK(AT8,$AT$8:$AT$61,0),"")</f>
        <v>2</v>
      </c>
    </row>
    <row r="9" spans="1:45" ht="18" customHeight="1">
      <c r="A9" s="335"/>
      <c r="B9" s="337"/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2"/>
      <c r="AG9" s="339"/>
      <c r="AH9" s="342"/>
      <c r="AI9" s="345"/>
      <c r="AJ9" s="348"/>
      <c r="AK9" s="351"/>
      <c r="AL9" s="134"/>
      <c r="AM9" s="134"/>
      <c r="AQ9" s="32"/>
      <c r="AR9" s="14"/>
      <c r="AS9" s="14"/>
    </row>
    <row r="10" spans="1:45" ht="18" customHeight="1" thickBot="1">
      <c r="A10" s="366"/>
      <c r="B10" s="367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4"/>
      <c r="AG10" s="340"/>
      <c r="AH10" s="343"/>
      <c r="AI10" s="346"/>
      <c r="AJ10" s="349"/>
      <c r="AK10" s="352"/>
      <c r="AL10" s="134">
        <f aca="true" t="shared" si="0" ref="AL10:AL61">IF(ISNUMBER(AK10)=TRUE,AK10,"")</f>
      </c>
      <c r="AM10" s="134">
        <f aca="true" t="shared" si="1" ref="AM10:AM61">IF(ISTEXT(B10)=TRUE,B10,"")</f>
      </c>
      <c r="AN10" s="130">
        <f aca="true" t="shared" si="2" ref="AN10:AN61">IF(ISNUMBER(AG10)=TRUE,AG10,"")</f>
      </c>
      <c r="AQ10" s="32"/>
      <c r="AR10" s="14"/>
      <c r="AS10" s="14"/>
    </row>
    <row r="11" spans="1:47" ht="18" customHeight="1" thickTop="1">
      <c r="A11" s="353">
        <f>IF(ISNUMBER('Prijava i izvlačenje brojeva'!A3)=TRUE,'Prijava i izvlačenje brojeva'!A3,"")</f>
        <v>2</v>
      </c>
      <c r="B11" s="356" t="str">
        <f>IF(ISTEXT('Prijava i izvlačenje brojeva'!C3)=TRUE,'Prijava i izvlačenje brojeva'!C3,"")</f>
        <v>Klen Nova Gradiška</v>
      </c>
      <c r="C11" s="178">
        <v>4</v>
      </c>
      <c r="D11" s="179">
        <v>4.3</v>
      </c>
      <c r="E11" s="179">
        <v>5</v>
      </c>
      <c r="F11" s="179">
        <v>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80"/>
      <c r="AG11" s="315">
        <f>IF(ISBLANK(AJ11)=FALSE,"",IF(AND(COUNT(C11:AF13)&gt;0,ISBLANK(AI11)=TRUE),AQ11,IF(AND(COUNT(C11:AF13)&gt;0,ISBLANK(AI11)=FALSE),AQ11-AR11,"")))</f>
        <v>22.3</v>
      </c>
      <c r="AH11" s="318">
        <f>IF(ISBLANK(AJ11)=FALSE,"",IF(COUNT(C11:AF13)&gt;0,MAX(C11:AF13),""))</f>
        <v>9</v>
      </c>
      <c r="AI11" s="321"/>
      <c r="AJ11" s="324"/>
      <c r="AK11" s="331">
        <f>IF(ISTEXT('Prijava i izvlačenje brojeva'!C3)=FALSE,"",IF(AND(ISNUMBER(A11)=FALSE,ISTEXT(B11)=TRUE),'Prijava i izvlačenje brojeva'!$H$1+1,IF(AND(COUNT(C11:AF13)&gt;0,ISBLANK(AJ11)=TRUE),AU11,"")))</f>
        <v>12</v>
      </c>
      <c r="AL11" s="134">
        <f t="shared" si="0"/>
        <v>12</v>
      </c>
      <c r="AM11" s="134" t="str">
        <f t="shared" si="1"/>
        <v>Klen Nova Gradiška</v>
      </c>
      <c r="AN11" s="130">
        <f t="shared" si="2"/>
        <v>22.3</v>
      </c>
      <c r="AO11" s="81">
        <f>IF(ISNUMBER(AH11)=TRUE,AH11,"")</f>
        <v>9</v>
      </c>
      <c r="AP11" s="10" t="str">
        <f>IF(ISTEXT(B11)=TRUE,B11,"")</f>
        <v>Klen Nova Gradiška</v>
      </c>
      <c r="AQ11" s="32">
        <f>IF(COUNT(C11:AF13)&gt;0,SUM(C11:AF13),"")</f>
        <v>22.3</v>
      </c>
      <c r="AR11" s="14">
        <f>IF(ISNUMBER(AQ11)=TRUE,AQ11/10,"")</f>
        <v>2.23</v>
      </c>
      <c r="AS11" s="14">
        <f>IF(AND(ISBLANK(AJ11)=TRUE,ISNUMBER(AG11)=TRUE),AG11,"")</f>
        <v>22.3</v>
      </c>
      <c r="AT11" s="15">
        <f>IF(ISNUMBER(AS11)=TRUE,AS11+AO11/10000000,"")</f>
        <v>22.3000009</v>
      </c>
      <c r="AU11" s="10">
        <f>IF(ISNUMBER(AT11)=TRUE,((COUNT(AT$8:AT$61)+1-RANK(AT11,$AT$8:$AT$61,0)-RANK(AT11,$AT$8:$AT$61,1))/2)+RANK(AT11,$AT$8:$AT$61,0),"")</f>
        <v>12</v>
      </c>
    </row>
    <row r="12" spans="1:45" ht="18" customHeight="1">
      <c r="A12" s="354"/>
      <c r="B12" s="357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3"/>
      <c r="AG12" s="316"/>
      <c r="AH12" s="319"/>
      <c r="AI12" s="322"/>
      <c r="AJ12" s="325"/>
      <c r="AK12" s="332"/>
      <c r="AL12" s="134"/>
      <c r="AM12" s="134"/>
      <c r="AQ12" s="32"/>
      <c r="AR12" s="14"/>
      <c r="AS12" s="14"/>
    </row>
    <row r="13" spans="1:45" ht="18" customHeight="1" thickBot="1">
      <c r="A13" s="355"/>
      <c r="B13" s="358"/>
      <c r="C13" s="184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6"/>
      <c r="AG13" s="317"/>
      <c r="AH13" s="320"/>
      <c r="AI13" s="323"/>
      <c r="AJ13" s="326"/>
      <c r="AK13" s="333"/>
      <c r="AL13" s="134">
        <f t="shared" si="0"/>
      </c>
      <c r="AM13" s="134">
        <f t="shared" si="1"/>
      </c>
      <c r="AN13" s="130">
        <f t="shared" si="2"/>
      </c>
      <c r="AQ13" s="32"/>
      <c r="AR13" s="14"/>
      <c r="AS13" s="14"/>
    </row>
    <row r="14" spans="1:47" ht="18" customHeight="1" thickTop="1">
      <c r="A14" s="334">
        <f>IF(ISNUMBER('Prijava i izvlačenje brojeva'!A4)=TRUE,'Prijava i izvlačenje brojeva'!A4,"")</f>
        <v>3</v>
      </c>
      <c r="B14" s="336" t="str">
        <f>IF(ISTEXT('Prijava i izvlačenje brojeva'!C4)=TRUE,'Prijava i izvlačenje brojeva'!C4,"")</f>
        <v>Dugo Selo Dugo Selo</v>
      </c>
      <c r="C14" s="115">
        <v>2</v>
      </c>
      <c r="D14" s="116">
        <v>3</v>
      </c>
      <c r="E14" s="116">
        <v>1.8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  <c r="AG14" s="338">
        <f>IF(ISBLANK(AJ14)=FALSE,"",IF(AND(COUNT(C14:AF16)&gt;0,ISBLANK(AI14)=TRUE),AQ14,IF(AND(COUNT(C14:AF16)&gt;0,ISBLANK(AI14)=FALSE),AQ14-AR14,"")))</f>
        <v>6.8</v>
      </c>
      <c r="AH14" s="341">
        <f>IF(ISBLANK(AJ14)=FALSE,"",IF(COUNT(C14:AF16)&gt;0,MAX(C14:AF16),""))</f>
        <v>3</v>
      </c>
      <c r="AI14" s="344"/>
      <c r="AJ14" s="347"/>
      <c r="AK14" s="350">
        <f>IF(ISTEXT('Prijava i izvlačenje brojeva'!C4)=FALSE,"",IF(AND(ISNUMBER(A14)=FALSE,ISTEXT(B14)=TRUE),'Prijava i izvlačenje brojeva'!$H$1+1,IF(AND(COUNT(C14:AF16)&gt;0,ISBLANK(AJ14)=TRUE),AU14,"")))</f>
        <v>18</v>
      </c>
      <c r="AL14" s="134">
        <f t="shared" si="0"/>
        <v>18</v>
      </c>
      <c r="AM14" s="134" t="str">
        <f t="shared" si="1"/>
        <v>Dugo Selo Dugo Selo</v>
      </c>
      <c r="AN14" s="130">
        <f t="shared" si="2"/>
        <v>6.8</v>
      </c>
      <c r="AO14" s="81">
        <f>IF(ISNUMBER(AH14)=TRUE,AH14,"")</f>
        <v>3</v>
      </c>
      <c r="AP14" s="10" t="str">
        <f>IF(ISTEXT(B14)=TRUE,B14,"")</f>
        <v>Dugo Selo Dugo Selo</v>
      </c>
      <c r="AQ14" s="32">
        <f>IF(COUNT(C14:AF16)&gt;0,SUM(C14:AF16),"")</f>
        <v>6.8</v>
      </c>
      <c r="AR14" s="14">
        <f>IF(ISNUMBER(AQ14)=TRUE,AQ14/10,"")</f>
        <v>0.6799999999999999</v>
      </c>
      <c r="AS14" s="14">
        <f>IF(AND(ISBLANK(AJ14)=TRUE,ISNUMBER(AG14)=TRUE),AG14,"")</f>
        <v>6.8</v>
      </c>
      <c r="AT14" s="15">
        <f>IF(ISNUMBER(AS14)=TRUE,AS14+AO14/10000000,"")</f>
        <v>6.8000003</v>
      </c>
      <c r="AU14" s="10">
        <f>IF(ISNUMBER(AT14)=TRUE,((COUNT(AT$8:AT$61)+1-RANK(AT14,$AT$8:$AT$61,0)-RANK(AT14,$AT$8:$AT$61,1))/2)+RANK(AT14,$AT$8:$AT$61,0),"")</f>
        <v>18</v>
      </c>
    </row>
    <row r="15" spans="1:45" ht="18" customHeight="1">
      <c r="A15" s="335"/>
      <c r="B15" s="337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5"/>
      <c r="AG15" s="339"/>
      <c r="AH15" s="342"/>
      <c r="AI15" s="345"/>
      <c r="AJ15" s="348"/>
      <c r="AK15" s="351"/>
      <c r="AL15" s="134"/>
      <c r="AM15" s="134"/>
      <c r="AQ15" s="32"/>
      <c r="AR15" s="14"/>
      <c r="AS15" s="14"/>
    </row>
    <row r="16" spans="1:45" ht="18" customHeight="1" thickBot="1">
      <c r="A16" s="366"/>
      <c r="B16" s="367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4"/>
      <c r="AG16" s="340"/>
      <c r="AH16" s="343"/>
      <c r="AI16" s="346"/>
      <c r="AJ16" s="349"/>
      <c r="AK16" s="352"/>
      <c r="AL16" s="134">
        <f t="shared" si="0"/>
      </c>
      <c r="AM16" s="134">
        <f t="shared" si="1"/>
      </c>
      <c r="AN16" s="130">
        <f t="shared" si="2"/>
      </c>
      <c r="AQ16" s="32"/>
      <c r="AR16" s="14"/>
      <c r="AS16" s="14"/>
    </row>
    <row r="17" spans="1:47" ht="18" customHeight="1" thickTop="1">
      <c r="A17" s="353">
        <f>IF(ISNUMBER('Prijava i izvlačenje brojeva'!A5)=TRUE,'Prijava i izvlačenje brojeva'!A5,"")</f>
        <v>4</v>
      </c>
      <c r="B17" s="356" t="str">
        <f>IF(ISTEXT('Prijava i izvlačenje brojeva'!C5)=TRUE,'Prijava i izvlačenje brojeva'!C5,"")</f>
        <v>Križevci Križevci</v>
      </c>
      <c r="C17" s="187">
        <v>2.3</v>
      </c>
      <c r="D17" s="188">
        <v>4.6</v>
      </c>
      <c r="E17" s="188">
        <v>5.9</v>
      </c>
      <c r="F17" s="188">
        <v>6.8</v>
      </c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9"/>
      <c r="AG17" s="315">
        <f>IF(ISBLANK(AJ17)=FALSE,"",IF(AND(COUNT(C17:AF19)&gt;0,ISBLANK(AI17)=TRUE),AQ17,IF(AND(COUNT(C17:AF19)&gt;0,ISBLANK(AI17)=FALSE),AQ17-AR17,"")))</f>
        <v>19.6</v>
      </c>
      <c r="AH17" s="318">
        <f>IF(ISBLANK(AJ17)=FALSE,"",IF(COUNT(C17:AF19)&gt;0,MAX(C17:AF19),""))</f>
        <v>6.8</v>
      </c>
      <c r="AI17" s="321"/>
      <c r="AJ17" s="324"/>
      <c r="AK17" s="331">
        <f>IF(ISTEXT('Prijava i izvlačenje brojeva'!C5)=FALSE,"",IF(AND(ISNUMBER(A17)=FALSE,ISTEXT(B17)=TRUE),'Prijava i izvlačenje brojeva'!$H$1+1,IF(AND(COUNT(C17:AF19)&gt;0,ISBLANK(AJ17)=TRUE),AU17,"")))</f>
        <v>15</v>
      </c>
      <c r="AL17" s="134">
        <f t="shared" si="0"/>
        <v>15</v>
      </c>
      <c r="AM17" s="134" t="str">
        <f t="shared" si="1"/>
        <v>Križevci Križevci</v>
      </c>
      <c r="AN17" s="130">
        <f t="shared" si="2"/>
        <v>19.6</v>
      </c>
      <c r="AO17" s="81">
        <f>IF(ISNUMBER(AH17)=TRUE,AH17,"")</f>
        <v>6.8</v>
      </c>
      <c r="AP17" s="10" t="str">
        <f>IF(ISTEXT(B17)=TRUE,B17,"")</f>
        <v>Križevci Križevci</v>
      </c>
      <c r="AQ17" s="32">
        <f>IF(COUNT(C17:AF19)&gt;0,SUM(C17:AF19),"")</f>
        <v>19.6</v>
      </c>
      <c r="AR17" s="14">
        <f>IF(ISNUMBER(AQ17)=TRUE,AQ17/10,"")</f>
        <v>1.9600000000000002</v>
      </c>
      <c r="AS17" s="14">
        <f>IF(AND(ISBLANK(AJ17)=TRUE,ISNUMBER(AG17)=TRUE),AG17,"")</f>
        <v>19.6</v>
      </c>
      <c r="AT17" s="15">
        <f>IF(ISNUMBER(AS17)=TRUE,AS17+AO17/10000000,"")</f>
        <v>19.60000068</v>
      </c>
      <c r="AU17" s="10">
        <f>IF(ISNUMBER(AT17)=TRUE,((COUNT(AT$8:AT$61)+1-RANK(AT17,$AT$8:$AT$61,0)-RANK(AT17,$AT$8:$AT$61,1))/2)+RANK(AT17,$AT$8:$AT$61,0),"")</f>
        <v>15</v>
      </c>
    </row>
    <row r="18" spans="1:45" ht="18" customHeight="1">
      <c r="A18" s="354"/>
      <c r="B18" s="357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3"/>
      <c r="AG18" s="316"/>
      <c r="AH18" s="319"/>
      <c r="AI18" s="322"/>
      <c r="AJ18" s="325"/>
      <c r="AK18" s="332"/>
      <c r="AL18" s="134"/>
      <c r="AM18" s="134"/>
      <c r="AQ18" s="32"/>
      <c r="AR18" s="14"/>
      <c r="AS18" s="14"/>
    </row>
    <row r="19" spans="1:45" ht="18" customHeight="1" thickBot="1">
      <c r="A19" s="355"/>
      <c r="B19" s="358"/>
      <c r="C19" s="190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6"/>
      <c r="AG19" s="317"/>
      <c r="AH19" s="320"/>
      <c r="AI19" s="323"/>
      <c r="AJ19" s="326"/>
      <c r="AK19" s="333"/>
      <c r="AL19" s="134">
        <f t="shared" si="0"/>
      </c>
      <c r="AM19" s="134">
        <f t="shared" si="1"/>
      </c>
      <c r="AN19" s="130">
        <f t="shared" si="2"/>
      </c>
      <c r="AQ19" s="32"/>
      <c r="AR19" s="14"/>
      <c r="AS19" s="14"/>
    </row>
    <row r="20" spans="1:47" ht="18" customHeight="1" thickTop="1">
      <c r="A20" s="334">
        <f>IF(ISNUMBER('Prijava i izvlačenje brojeva'!A6)=TRUE,'Prijava i izvlačenje brojeva'!A6,"")</f>
        <v>5</v>
      </c>
      <c r="B20" s="336" t="str">
        <f>IF(ISTEXT('Prijava i izvlačenje brojeva'!C6)=TRUE,'Prijava i izvlačenje brojeva'!C6,"")</f>
        <v>Šaran Eminovci</v>
      </c>
      <c r="C20" s="115">
        <v>2.8</v>
      </c>
      <c r="D20" s="116">
        <v>6.4</v>
      </c>
      <c r="E20" s="116">
        <v>12.9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7"/>
      <c r="AG20" s="338">
        <f>IF(ISBLANK(AJ20)=FALSE,"",IF(AND(COUNT(C20:AF22)&gt;0,ISBLANK(AI20)=TRUE),AQ20,IF(AND(COUNT(C20:AF22)&gt;0,ISBLANK(AI20)=FALSE),AQ20-AR20,"")))</f>
        <v>22.1</v>
      </c>
      <c r="AH20" s="341">
        <f>IF(ISBLANK(AJ20)=FALSE,"",IF(COUNT(C20:AF22)&gt;0,MAX(C20:AF22),""))</f>
        <v>12.9</v>
      </c>
      <c r="AI20" s="344"/>
      <c r="AJ20" s="347"/>
      <c r="AK20" s="350">
        <f>IF(ISTEXT('Prijava i izvlačenje brojeva'!C6)=FALSE,"",IF(AND(ISNUMBER(A20)=FALSE,ISTEXT(B20)=TRUE),'Prijava i izvlačenje brojeva'!$H$1+1,IF(AND(COUNT(C20:AF22)&gt;0,ISBLANK(AJ20)=TRUE),AU20,"")))</f>
        <v>13</v>
      </c>
      <c r="AL20" s="134">
        <f t="shared" si="0"/>
        <v>13</v>
      </c>
      <c r="AM20" s="134" t="str">
        <f t="shared" si="1"/>
        <v>Šaran Eminovci</v>
      </c>
      <c r="AN20" s="130">
        <f t="shared" si="2"/>
        <v>22.1</v>
      </c>
      <c r="AO20" s="81">
        <f>IF(ISNUMBER(AH20)=TRUE,AH20,"")</f>
        <v>12.9</v>
      </c>
      <c r="AP20" s="10" t="str">
        <f>IF(ISTEXT(B20)=TRUE,B20,"")</f>
        <v>Šaran Eminovci</v>
      </c>
      <c r="AQ20" s="32">
        <f>IF(COUNT(C20:AF22)&gt;0,SUM(C20:AF22),"")</f>
        <v>22.1</v>
      </c>
      <c r="AR20" s="14">
        <f>IF(ISNUMBER(AQ20)=TRUE,AQ20/10,"")</f>
        <v>2.21</v>
      </c>
      <c r="AS20" s="14">
        <f>IF(AND(ISBLANK(AJ20)=TRUE,ISNUMBER(AG20)=TRUE),AG20,"")</f>
        <v>22.1</v>
      </c>
      <c r="AT20" s="15">
        <f>IF(ISNUMBER(AS20)=TRUE,AS20+AO20/10000000,"")</f>
        <v>22.10000129</v>
      </c>
      <c r="AU20" s="10">
        <f>IF(ISNUMBER(AT20)=TRUE,((COUNT(AT$8:AT$61)+1-RANK(AT20,$AT$8:$AT$61,0)-RANK(AT20,$AT$8:$AT$61,1))/2)+RANK(AT20,$AT$8:$AT$61,0),"")</f>
        <v>13</v>
      </c>
    </row>
    <row r="21" spans="1:45" ht="18" customHeight="1">
      <c r="A21" s="335"/>
      <c r="B21" s="337"/>
      <c r="C21" s="17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5"/>
      <c r="AG21" s="339"/>
      <c r="AH21" s="342"/>
      <c r="AI21" s="345"/>
      <c r="AJ21" s="348"/>
      <c r="AK21" s="351"/>
      <c r="AL21" s="134"/>
      <c r="AM21" s="134"/>
      <c r="AQ21" s="32"/>
      <c r="AR21" s="14"/>
      <c r="AS21" s="14"/>
    </row>
    <row r="22" spans="1:45" ht="18" customHeight="1" thickBot="1">
      <c r="A22" s="366"/>
      <c r="B22" s="367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340"/>
      <c r="AH22" s="343"/>
      <c r="AI22" s="346"/>
      <c r="AJ22" s="349"/>
      <c r="AK22" s="352"/>
      <c r="AL22" s="134">
        <f t="shared" si="0"/>
      </c>
      <c r="AM22" s="134">
        <f t="shared" si="1"/>
      </c>
      <c r="AN22" s="130">
        <f t="shared" si="2"/>
      </c>
      <c r="AQ22" s="32"/>
      <c r="AR22" s="14"/>
      <c r="AS22" s="14"/>
    </row>
    <row r="23" spans="1:47" ht="18" customHeight="1" thickTop="1">
      <c r="A23" s="353">
        <f>IF(ISNUMBER('Prijava i izvlačenje brojeva'!A7)=TRUE,'Prijava i izvlačenje brojeva'!A7,"")</f>
        <v>6</v>
      </c>
      <c r="B23" s="356" t="str">
        <f>IF(ISTEXT('Prijava i izvlačenje brojeva'!C7)=TRUE,'Prijava i izvlačenje brojeva'!C7,"")</f>
        <v>Bandar Bizovac</v>
      </c>
      <c r="C23" s="178">
        <v>12.5</v>
      </c>
      <c r="D23" s="179">
        <v>6.9</v>
      </c>
      <c r="E23" s="179">
        <v>3.8</v>
      </c>
      <c r="F23" s="179">
        <v>6.5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80"/>
      <c r="AG23" s="315">
        <f>IF(ISBLANK(AJ23)=FALSE,"",IF(AND(COUNT(C23:AF25)&gt;0,ISBLANK(AI23)=TRUE),AQ23,IF(AND(COUNT(C23:AF25)&gt;0,ISBLANK(AI23)=FALSE),AQ23-AR23,"")))</f>
        <v>29.7</v>
      </c>
      <c r="AH23" s="318">
        <f>IF(ISBLANK(AJ23)=FALSE,"",IF(COUNT(C23:AF25)&gt;0,MAX(C23:AF25),""))</f>
        <v>12.5</v>
      </c>
      <c r="AI23" s="321"/>
      <c r="AJ23" s="324"/>
      <c r="AK23" s="331">
        <f>IF(ISTEXT('Prijava i izvlačenje brojeva'!C7)=FALSE,"",IF(AND(ISNUMBER(A23)=FALSE,ISTEXT(B23)=TRUE),'Prijava i izvlačenje brojeva'!$H$1+1,IF(AND(COUNT(C23:AF25)&gt;0,ISBLANK(AJ23)=TRUE),AU23,"")))</f>
        <v>6</v>
      </c>
      <c r="AL23" s="134">
        <f t="shared" si="0"/>
        <v>6</v>
      </c>
      <c r="AM23" s="134" t="str">
        <f t="shared" si="1"/>
        <v>Bandar Bizovac</v>
      </c>
      <c r="AN23" s="130">
        <f t="shared" si="2"/>
        <v>29.7</v>
      </c>
      <c r="AO23" s="81">
        <f>IF(ISNUMBER(AH23)=TRUE,AH23,"")</f>
        <v>12.5</v>
      </c>
      <c r="AP23" s="10" t="str">
        <f>IF(ISTEXT(B23)=TRUE,B23,"")</f>
        <v>Bandar Bizovac</v>
      </c>
      <c r="AQ23" s="32">
        <f>IF(COUNT(C23:AF25)&gt;0,SUM(C23:AF25),"")</f>
        <v>29.7</v>
      </c>
      <c r="AR23" s="14">
        <f>IF(ISNUMBER(AQ23)=TRUE,AQ23/10,"")</f>
        <v>2.9699999999999998</v>
      </c>
      <c r="AS23" s="14">
        <f>IF(AND(ISBLANK(AJ23)=TRUE,ISNUMBER(AG23)=TRUE),AG23,"")</f>
        <v>29.7</v>
      </c>
      <c r="AT23" s="15">
        <f>IF(ISNUMBER(AS23)=TRUE,AS23+AO23/10000000,"")</f>
        <v>29.70000125</v>
      </c>
      <c r="AU23" s="10">
        <f>IF(ISNUMBER(AT23)=TRUE,((COUNT(AT$8:AT$61)+1-RANK(AT23,$AT$8:$AT$61,0)-RANK(AT23,$AT$8:$AT$61,1))/2)+RANK(AT23,$AT$8:$AT$61,0),"")</f>
        <v>6</v>
      </c>
    </row>
    <row r="24" spans="1:45" ht="18" customHeight="1">
      <c r="A24" s="354"/>
      <c r="B24" s="357"/>
      <c r="C24" s="181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3"/>
      <c r="AG24" s="316"/>
      <c r="AH24" s="319"/>
      <c r="AI24" s="322"/>
      <c r="AJ24" s="325"/>
      <c r="AK24" s="332"/>
      <c r="AL24" s="134"/>
      <c r="AM24" s="134"/>
      <c r="AQ24" s="32"/>
      <c r="AR24" s="14"/>
      <c r="AS24" s="14"/>
    </row>
    <row r="25" spans="1:45" ht="18" customHeight="1" thickBot="1">
      <c r="A25" s="355"/>
      <c r="B25" s="358"/>
      <c r="C25" s="184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6"/>
      <c r="AG25" s="317"/>
      <c r="AH25" s="320"/>
      <c r="AI25" s="323"/>
      <c r="AJ25" s="326"/>
      <c r="AK25" s="333"/>
      <c r="AL25" s="134">
        <f t="shared" si="0"/>
      </c>
      <c r="AM25" s="134">
        <f t="shared" si="1"/>
      </c>
      <c r="AN25" s="130">
        <f t="shared" si="2"/>
      </c>
      <c r="AQ25" s="32"/>
      <c r="AR25" s="14"/>
      <c r="AS25" s="14"/>
    </row>
    <row r="26" spans="1:47" ht="18" customHeight="1" thickTop="1">
      <c r="A26" s="334">
        <f>IF(ISNUMBER('Prijava i izvlačenje brojeva'!A8)=TRUE,'Prijava i izvlačenje brojeva'!A8,"")</f>
        <v>7</v>
      </c>
      <c r="B26" s="336" t="str">
        <f>IF(ISTEXT('Prijava i izvlačenje brojeva'!C8)=TRUE,'Prijava i izvlačenje brojeva'!C8,"")</f>
        <v>Slavonac Jakšić</v>
      </c>
      <c r="C26" s="115">
        <v>5.2</v>
      </c>
      <c r="D26" s="116">
        <v>6.8</v>
      </c>
      <c r="E26" s="116">
        <v>5.3</v>
      </c>
      <c r="F26" s="116">
        <v>7.1</v>
      </c>
      <c r="G26" s="116">
        <v>3.3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7"/>
      <c r="AG26" s="338">
        <f>IF(ISBLANK(AJ26)=FALSE,"",IF(AND(COUNT(C26:AF28)&gt;0,ISBLANK(AI26)=TRUE),AQ26,IF(AND(COUNT(C26:AF28)&gt;0,ISBLANK(AI26)=FALSE),AQ26-AR26,"")))</f>
        <v>27.7</v>
      </c>
      <c r="AH26" s="341">
        <f>IF(ISBLANK(AJ26)=FALSE,"",IF(COUNT(C26:AF28)&gt;0,MAX(C26:AF28),""))</f>
        <v>7.1</v>
      </c>
      <c r="AI26" s="344"/>
      <c r="AJ26" s="347"/>
      <c r="AK26" s="350">
        <f>IF(ISTEXT('Prijava i izvlačenje brojeva'!C8)=FALSE,"",IF(AND(ISNUMBER(A26)=FALSE,ISTEXT(B26)=TRUE),'Prijava i izvlačenje brojeva'!$H$1+1,IF(AND(COUNT(C26:AF28)&gt;0,ISBLANK(AJ26)=TRUE),AU26,"")))</f>
        <v>9</v>
      </c>
      <c r="AL26" s="134">
        <f t="shared" si="0"/>
        <v>9</v>
      </c>
      <c r="AM26" s="134" t="str">
        <f t="shared" si="1"/>
        <v>Slavonac Jakšić</v>
      </c>
      <c r="AN26" s="130">
        <f t="shared" si="2"/>
        <v>27.7</v>
      </c>
      <c r="AO26" s="81">
        <f>IF(ISNUMBER(AH26)=TRUE,AH26,"")</f>
        <v>7.1</v>
      </c>
      <c r="AP26" s="10" t="str">
        <f>IF(ISTEXT(B26)=TRUE,B26,"")</f>
        <v>Slavonac Jakšić</v>
      </c>
      <c r="AQ26" s="32">
        <f>IF(COUNT(C26:AF28)&gt;0,SUM(C26:AF28),"")</f>
        <v>27.7</v>
      </c>
      <c r="AR26" s="14">
        <f>IF(ISNUMBER(AQ26)=TRUE,AQ26/10,"")</f>
        <v>2.77</v>
      </c>
      <c r="AS26" s="14">
        <f>IF(AND(ISBLANK(AJ26)=TRUE,ISNUMBER(AG26)=TRUE),AG26,"")</f>
        <v>27.7</v>
      </c>
      <c r="AT26" s="15">
        <f>IF(ISNUMBER(AS26)=TRUE,AS26+AO26/10000000,"")</f>
        <v>27.700000709999998</v>
      </c>
      <c r="AU26" s="10">
        <f>IF(ISNUMBER(AT26)=TRUE,((COUNT(AT$8:AT$61)+1-RANK(AT26,$AT$8:$AT$61,0)-RANK(AT26,$AT$8:$AT$61,1))/2)+RANK(AT26,$AT$8:$AT$61,0),"")</f>
        <v>9</v>
      </c>
    </row>
    <row r="27" spans="1:45" ht="18" customHeight="1">
      <c r="A27" s="335"/>
      <c r="B27" s="337"/>
      <c r="C27" s="173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5"/>
      <c r="AG27" s="339"/>
      <c r="AH27" s="342"/>
      <c r="AI27" s="345"/>
      <c r="AJ27" s="348"/>
      <c r="AK27" s="351"/>
      <c r="AL27" s="134"/>
      <c r="AM27" s="134"/>
      <c r="AQ27" s="32"/>
      <c r="AR27" s="14"/>
      <c r="AS27" s="14"/>
    </row>
    <row r="28" spans="1:45" ht="18" customHeight="1" thickBot="1">
      <c r="A28" s="366"/>
      <c r="B28" s="367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4"/>
      <c r="AG28" s="340"/>
      <c r="AH28" s="343"/>
      <c r="AI28" s="346"/>
      <c r="AJ28" s="349"/>
      <c r="AK28" s="352"/>
      <c r="AL28" s="134">
        <f t="shared" si="0"/>
      </c>
      <c r="AM28" s="134">
        <f t="shared" si="1"/>
      </c>
      <c r="AN28" s="130">
        <f t="shared" si="2"/>
      </c>
      <c r="AQ28" s="32"/>
      <c r="AR28" s="14"/>
      <c r="AS28" s="14"/>
    </row>
    <row r="29" spans="1:47" ht="18" customHeight="1" thickTop="1">
      <c r="A29" s="353">
        <f>IF(ISNUMBER('Prijava i izvlačenje brojeva'!A9)=TRUE,'Prijava i izvlačenje brojeva'!A9,"")</f>
        <v>8</v>
      </c>
      <c r="B29" s="356" t="str">
        <f>IF(ISTEXT('Prijava i izvlačenje brojeva'!C9)=TRUE,'Prijava i izvlačenje brojeva'!C9,"")</f>
        <v>Sava Šćitarjevo</v>
      </c>
      <c r="C29" s="178">
        <v>6.4</v>
      </c>
      <c r="D29" s="179">
        <v>6.1</v>
      </c>
      <c r="E29" s="179">
        <v>2.5</v>
      </c>
      <c r="F29" s="179">
        <v>8.9</v>
      </c>
      <c r="G29" s="179">
        <v>6.3</v>
      </c>
      <c r="H29" s="179">
        <v>4.8</v>
      </c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80"/>
      <c r="AG29" s="315">
        <f>IF(ISBLANK(AJ29)=FALSE,"",IF(AND(COUNT(C29:AF31)&gt;0,ISBLANK(AI29)=TRUE),AQ29,IF(AND(COUNT(C29:AF31)&gt;0,ISBLANK(AI29)=FALSE),AQ29-AR29,"")))</f>
        <v>35</v>
      </c>
      <c r="AH29" s="318">
        <f>IF(ISBLANK(AJ29)=FALSE,"",IF(COUNT(C29:AF31)&gt;0,MAX(C29:AF31),""))</f>
        <v>8.9</v>
      </c>
      <c r="AI29" s="321"/>
      <c r="AJ29" s="324"/>
      <c r="AK29" s="331">
        <f>IF(ISTEXT('Prijava i izvlačenje brojeva'!C9)=FALSE,"",IF(AND(ISNUMBER(A29)=FALSE,ISTEXT(B29)=TRUE),'Prijava i izvlačenje brojeva'!$H$1+1,IF(AND(COUNT(C29:AF31)&gt;0,ISBLANK(AJ29)=TRUE),AU29,"")))</f>
        <v>3</v>
      </c>
      <c r="AL29" s="134">
        <f t="shared" si="0"/>
        <v>3</v>
      </c>
      <c r="AM29" s="134" t="str">
        <f t="shared" si="1"/>
        <v>Sava Šćitarjevo</v>
      </c>
      <c r="AN29" s="130">
        <f t="shared" si="2"/>
        <v>35</v>
      </c>
      <c r="AO29" s="81">
        <f>IF(ISNUMBER(AH29)=TRUE,AH29,"")</f>
        <v>8.9</v>
      </c>
      <c r="AP29" s="10" t="str">
        <f>IF(ISTEXT(B29)=TRUE,B29,"")</f>
        <v>Sava Šćitarjevo</v>
      </c>
      <c r="AQ29" s="32">
        <f>IF(COUNT(C29:AF31)&gt;0,SUM(C29:AF31),"")</f>
        <v>35</v>
      </c>
      <c r="AR29" s="14">
        <f>IF(ISNUMBER(AQ29)=TRUE,AQ29/10,"")</f>
        <v>3.5</v>
      </c>
      <c r="AS29" s="14">
        <f>IF(AND(ISBLANK(AJ29)=TRUE,ISNUMBER(AG29)=TRUE),AG29,"")</f>
        <v>35</v>
      </c>
      <c r="AT29" s="15">
        <f>IF(ISNUMBER(AS29)=TRUE,AS29+AO29/10000000,"")</f>
        <v>35.00000089</v>
      </c>
      <c r="AU29" s="10">
        <f>IF(ISNUMBER(AT29)=TRUE,((COUNT(AT$8:AT$61)+1-RANK(AT29,$AT$8:$AT$61,0)-RANK(AT29,$AT$8:$AT$61,1))/2)+RANK(AT29,$AT$8:$AT$61,0),"")</f>
        <v>3</v>
      </c>
    </row>
    <row r="30" spans="1:45" ht="18" customHeight="1">
      <c r="A30" s="354"/>
      <c r="B30" s="357"/>
      <c r="C30" s="181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3"/>
      <c r="AG30" s="316"/>
      <c r="AH30" s="319"/>
      <c r="AI30" s="322"/>
      <c r="AJ30" s="325"/>
      <c r="AK30" s="332"/>
      <c r="AL30" s="134"/>
      <c r="AM30" s="134"/>
      <c r="AQ30" s="32"/>
      <c r="AR30" s="14"/>
      <c r="AS30" s="14"/>
    </row>
    <row r="31" spans="1:45" ht="18" customHeight="1" thickBot="1">
      <c r="A31" s="355"/>
      <c r="B31" s="358"/>
      <c r="C31" s="184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6"/>
      <c r="AG31" s="317"/>
      <c r="AH31" s="320"/>
      <c r="AI31" s="323"/>
      <c r="AJ31" s="326"/>
      <c r="AK31" s="333"/>
      <c r="AL31" s="134">
        <f t="shared" si="0"/>
      </c>
      <c r="AM31" s="134">
        <f t="shared" si="1"/>
      </c>
      <c r="AN31" s="130">
        <f t="shared" si="2"/>
      </c>
      <c r="AQ31" s="32"/>
      <c r="AR31" s="14"/>
      <c r="AS31" s="14"/>
    </row>
    <row r="32" spans="1:47" ht="18" customHeight="1" thickTop="1">
      <c r="A32" s="334">
        <f>IF(ISNUMBER('Prijava i izvlačenje brojeva'!A10)=TRUE,'Prijava i izvlačenje brojeva'!A10,"")</f>
        <v>9</v>
      </c>
      <c r="B32" s="336" t="str">
        <f>IF(ISTEXT('Prijava i izvlačenje brojeva'!C10)=TRUE,'Prijava i izvlačenje brojeva'!C10,"")</f>
        <v>Cestica 1995</v>
      </c>
      <c r="C32" s="115">
        <v>3.5</v>
      </c>
      <c r="D32" s="116">
        <v>3.4</v>
      </c>
      <c r="E32" s="116">
        <v>11.8</v>
      </c>
      <c r="F32" s="116">
        <v>6.2</v>
      </c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7"/>
      <c r="AG32" s="338">
        <f>IF(ISBLANK(AJ32)=FALSE,"",IF(AND(COUNT(C32:AF34)&gt;0,ISBLANK(AI32)=TRUE),AQ32,IF(AND(COUNT(C32:AF34)&gt;0,ISBLANK(AI32)=FALSE),AQ32-AR32,"")))</f>
        <v>24.900000000000002</v>
      </c>
      <c r="AH32" s="341">
        <f>IF(ISBLANK(AJ32)=FALSE,"",IF(COUNT(C32:AF34)&gt;0,MAX(C32:AF34),""))</f>
        <v>11.8</v>
      </c>
      <c r="AI32" s="344"/>
      <c r="AJ32" s="347"/>
      <c r="AK32" s="350">
        <f>IF(ISTEXT('Prijava i izvlačenje brojeva'!C10)=FALSE,"",IF(AND(ISNUMBER(A32)=FALSE,ISTEXT(B32)=TRUE),'Prijava i izvlačenje brojeva'!$H$1+1,IF(AND(COUNT(C32:AF34)&gt;0,ISBLANK(AJ32)=TRUE),AU32,"")))</f>
        <v>11</v>
      </c>
      <c r="AL32" s="134">
        <f t="shared" si="0"/>
        <v>11</v>
      </c>
      <c r="AM32" s="134" t="str">
        <f t="shared" si="1"/>
        <v>Cestica 1995</v>
      </c>
      <c r="AN32" s="130">
        <f t="shared" si="2"/>
        <v>24.900000000000002</v>
      </c>
      <c r="AO32" s="81">
        <f>IF(ISNUMBER(AH32)=TRUE,AH32,"")</f>
        <v>11.8</v>
      </c>
      <c r="AP32" s="10" t="str">
        <f>IF(ISTEXT(B32)=TRUE,B32,"")</f>
        <v>Cestica 1995</v>
      </c>
      <c r="AQ32" s="32">
        <f>IF(COUNT(C32:AF34)&gt;0,SUM(C32:AF34),"")</f>
        <v>24.900000000000002</v>
      </c>
      <c r="AR32" s="14">
        <f>IF(ISNUMBER(AQ32)=TRUE,AQ32/10,"")</f>
        <v>2.49</v>
      </c>
      <c r="AS32" s="14">
        <f>IF(AND(ISBLANK(AJ32)=TRUE,ISNUMBER(AG32)=TRUE),AG32,"")</f>
        <v>24.900000000000002</v>
      </c>
      <c r="AT32" s="15">
        <f>IF(ISNUMBER(AS32)=TRUE,AS32+AO32/10000000,"")</f>
        <v>24.900001180000004</v>
      </c>
      <c r="AU32" s="10">
        <f>IF(ISNUMBER(AT32)=TRUE,((COUNT(AT$8:AT$61)+1-RANK(AT32,$AT$8:$AT$61,0)-RANK(AT32,$AT$8:$AT$61,1))/2)+RANK(AT32,$AT$8:$AT$61,0),"")</f>
        <v>11</v>
      </c>
    </row>
    <row r="33" spans="1:45" ht="18" customHeight="1">
      <c r="A33" s="335"/>
      <c r="B33" s="337"/>
      <c r="C33" s="17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5"/>
      <c r="AG33" s="339"/>
      <c r="AH33" s="342"/>
      <c r="AI33" s="345"/>
      <c r="AJ33" s="348"/>
      <c r="AK33" s="351"/>
      <c r="AL33" s="134"/>
      <c r="AM33" s="134"/>
      <c r="AQ33" s="32"/>
      <c r="AR33" s="14"/>
      <c r="AS33" s="14"/>
    </row>
    <row r="34" spans="1:45" ht="18" customHeight="1" thickBot="1">
      <c r="A34" s="366"/>
      <c r="B34" s="367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4"/>
      <c r="AG34" s="340"/>
      <c r="AH34" s="343"/>
      <c r="AI34" s="346"/>
      <c r="AJ34" s="349"/>
      <c r="AK34" s="352"/>
      <c r="AL34" s="134">
        <f t="shared" si="0"/>
      </c>
      <c r="AM34" s="134">
        <f t="shared" si="1"/>
      </c>
      <c r="AN34" s="130">
        <f t="shared" si="2"/>
      </c>
      <c r="AQ34" s="32"/>
      <c r="AR34" s="14"/>
      <c r="AS34" s="14"/>
    </row>
    <row r="35" spans="1:47" ht="18" customHeight="1" thickTop="1">
      <c r="A35" s="353">
        <f>IF(ISNUMBER('Prijava i izvlačenje brojeva'!A11)=TRUE,'Prijava i izvlačenje brojeva'!A11,"")</f>
        <v>10</v>
      </c>
      <c r="B35" s="356" t="str">
        <f>IF(ISTEXT('Prijava i izvlačenje brojeva'!C11)=TRUE,'Prijava i izvlačenje brojeva'!C11,"")</f>
        <v>Šaran Đakovo II</v>
      </c>
      <c r="C35" s="178">
        <v>3.9</v>
      </c>
      <c r="D35" s="179">
        <v>5.6</v>
      </c>
      <c r="E35" s="179">
        <v>6.3</v>
      </c>
      <c r="F35" s="179">
        <v>3.8</v>
      </c>
      <c r="G35" s="179">
        <v>4.2</v>
      </c>
      <c r="H35" s="179">
        <v>9.5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80"/>
      <c r="AG35" s="315">
        <f>IF(ISBLANK(AJ35)=FALSE,"",IF(AND(COUNT(C35:AF37)&gt;0,ISBLANK(AI35)=TRUE),AQ35,IF(AND(COUNT(C35:AF37)&gt;0,ISBLANK(AI35)=FALSE),AQ35-AR35,"")))</f>
        <v>33.3</v>
      </c>
      <c r="AH35" s="318">
        <f>IF(ISBLANK(AJ35)=FALSE,"",IF(COUNT(C35:AF37)&gt;0,MAX(C35:AF37),""))</f>
        <v>9.5</v>
      </c>
      <c r="AI35" s="321"/>
      <c r="AJ35" s="324"/>
      <c r="AK35" s="331">
        <f>IF(ISTEXT('Prijava i izvlačenje brojeva'!C11)=FALSE,"",IF(AND(ISNUMBER(A35)=FALSE,ISTEXT(B35)=TRUE),'Prijava i izvlačenje brojeva'!$H$1+1,IF(AND(COUNT(C35:AF37)&gt;0,ISBLANK(AJ35)=TRUE),AU35,"")))</f>
        <v>4</v>
      </c>
      <c r="AL35" s="134">
        <f t="shared" si="0"/>
        <v>4</v>
      </c>
      <c r="AM35" s="134" t="str">
        <f t="shared" si="1"/>
        <v>Šaran Đakovo II</v>
      </c>
      <c r="AN35" s="130">
        <f t="shared" si="2"/>
        <v>33.3</v>
      </c>
      <c r="AO35" s="81">
        <f>IF(ISNUMBER(AH35)=TRUE,AH35,"")</f>
        <v>9.5</v>
      </c>
      <c r="AP35" s="10" t="str">
        <f>IF(ISTEXT(B35)=TRUE,B35,"")</f>
        <v>Šaran Đakovo II</v>
      </c>
      <c r="AQ35" s="32">
        <f>IF(COUNT(C35:AF37)&gt;0,SUM(C35:AF37),"")</f>
        <v>33.3</v>
      </c>
      <c r="AR35" s="14">
        <f>IF(ISNUMBER(AQ35)=TRUE,AQ35/10,"")</f>
        <v>3.3299999999999996</v>
      </c>
      <c r="AS35" s="14">
        <f>IF(AND(ISBLANK(AJ35)=TRUE,ISNUMBER(AG35)=TRUE),AG35,"")</f>
        <v>33.3</v>
      </c>
      <c r="AT35" s="15">
        <f>IF(ISNUMBER(AS35)=TRUE,AS35+AO35/10000000,"")</f>
        <v>33.30000095</v>
      </c>
      <c r="AU35" s="10">
        <f>IF(ISNUMBER(AT35)=TRUE,((COUNT(AT$8:AT$61)+1-RANK(AT35,$AT$8:$AT$61,0)-RANK(AT35,$AT$8:$AT$61,1))/2)+RANK(AT35,$AT$8:$AT$61,0),"")</f>
        <v>4</v>
      </c>
    </row>
    <row r="36" spans="1:45" ht="18" customHeight="1">
      <c r="A36" s="354"/>
      <c r="B36" s="357"/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3"/>
      <c r="AG36" s="316"/>
      <c r="AH36" s="319"/>
      <c r="AI36" s="322"/>
      <c r="AJ36" s="325"/>
      <c r="AK36" s="332"/>
      <c r="AL36" s="134"/>
      <c r="AM36" s="134"/>
      <c r="AQ36" s="32"/>
      <c r="AR36" s="14"/>
      <c r="AS36" s="14"/>
    </row>
    <row r="37" spans="1:45" ht="18" customHeight="1" thickBot="1">
      <c r="A37" s="355"/>
      <c r="B37" s="358"/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6"/>
      <c r="AG37" s="317"/>
      <c r="AH37" s="320"/>
      <c r="AI37" s="323"/>
      <c r="AJ37" s="326"/>
      <c r="AK37" s="333"/>
      <c r="AL37" s="134">
        <f t="shared" si="0"/>
      </c>
      <c r="AM37" s="134">
        <f t="shared" si="1"/>
      </c>
      <c r="AN37" s="130">
        <f t="shared" si="2"/>
      </c>
      <c r="AQ37" s="32"/>
      <c r="AR37" s="14"/>
      <c r="AS37" s="14"/>
    </row>
    <row r="38" spans="1:47" ht="18" customHeight="1" thickTop="1">
      <c r="A38" s="334">
        <f>IF(ISNUMBER('Prijava i izvlačenje brojeva'!A12)=TRUE,'Prijava i izvlačenje brojeva'!A12,"")</f>
        <v>11</v>
      </c>
      <c r="B38" s="336" t="str">
        <f>IF(ISTEXT('Prijava i izvlačenje brojeva'!C12)=TRUE,'Prijava i izvlačenje brojeva'!C12,"")</f>
        <v>Hlebine Hlebine</v>
      </c>
      <c r="C38" s="115">
        <v>6.9</v>
      </c>
      <c r="D38" s="116">
        <v>7.6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7"/>
      <c r="AG38" s="338">
        <f>IF(ISBLANK(AJ38)=FALSE,"",IF(AND(COUNT(C38:AF40)&gt;0,ISBLANK(AI38)=TRUE),AQ38,IF(AND(COUNT(C38:AF40)&gt;0,ISBLANK(AI38)=FALSE),AQ38-AR38,"")))</f>
        <v>14.5</v>
      </c>
      <c r="AH38" s="341">
        <f>IF(ISBLANK(AJ38)=FALSE,"",IF(COUNT(C38:AF40)&gt;0,MAX(C38:AF40),""))</f>
        <v>7.6</v>
      </c>
      <c r="AI38" s="344"/>
      <c r="AJ38" s="347"/>
      <c r="AK38" s="350">
        <f>IF(ISTEXT('Prijava i izvlačenje brojeva'!C12)=FALSE,"",IF(AND(ISNUMBER(A38)=FALSE,ISTEXT(B38)=TRUE),'Prijava i izvlačenje brojeva'!$H$1+1,IF(AND(COUNT(C38:AF40)&gt;0,ISBLANK(AJ38)=TRUE),AU38,"")))</f>
        <v>17</v>
      </c>
      <c r="AL38" s="134">
        <f t="shared" si="0"/>
        <v>17</v>
      </c>
      <c r="AM38" s="134" t="str">
        <f t="shared" si="1"/>
        <v>Hlebine Hlebine</v>
      </c>
      <c r="AN38" s="130">
        <f t="shared" si="2"/>
        <v>14.5</v>
      </c>
      <c r="AO38" s="81">
        <f>IF(ISNUMBER(AH38)=TRUE,AH38,"")</f>
        <v>7.6</v>
      </c>
      <c r="AP38" s="10" t="str">
        <f>IF(ISTEXT(B38)=TRUE,B38,"")</f>
        <v>Hlebine Hlebine</v>
      </c>
      <c r="AQ38" s="32">
        <f>IF(COUNT(C38:AF40)&gt;0,SUM(C38:AF40),"")</f>
        <v>14.5</v>
      </c>
      <c r="AR38" s="14">
        <f>IF(ISNUMBER(AQ38)=TRUE,AQ38/10,"")</f>
        <v>1.45</v>
      </c>
      <c r="AS38" s="14">
        <f>IF(AND(ISBLANK(AJ38)=TRUE,ISNUMBER(AG38)=TRUE),AG38,"")</f>
        <v>14.5</v>
      </c>
      <c r="AT38" s="15">
        <f>IF(ISNUMBER(AS38)=TRUE,AS38+AO38/10000000,"")</f>
        <v>14.50000076</v>
      </c>
      <c r="AU38" s="10">
        <f>IF(ISNUMBER(AT38)=TRUE,((COUNT(AT$8:AT$61)+1-RANK(AT38,$AT$8:$AT$61,0)-RANK(AT38,$AT$8:$AT$61,1))/2)+RANK(AT38,$AT$8:$AT$61,0),"")</f>
        <v>17</v>
      </c>
    </row>
    <row r="39" spans="1:45" ht="18" customHeight="1">
      <c r="A39" s="335"/>
      <c r="B39" s="337"/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5"/>
      <c r="AG39" s="339"/>
      <c r="AH39" s="342"/>
      <c r="AI39" s="345"/>
      <c r="AJ39" s="348"/>
      <c r="AK39" s="351"/>
      <c r="AL39" s="134"/>
      <c r="AM39" s="134"/>
      <c r="AQ39" s="32"/>
      <c r="AR39" s="14"/>
      <c r="AS39" s="14"/>
    </row>
    <row r="40" spans="1:45" ht="18" customHeight="1" thickBot="1">
      <c r="A40" s="366"/>
      <c r="B40" s="367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4"/>
      <c r="AG40" s="340"/>
      <c r="AH40" s="343"/>
      <c r="AI40" s="346"/>
      <c r="AJ40" s="349"/>
      <c r="AK40" s="352"/>
      <c r="AL40" s="134">
        <f t="shared" si="0"/>
      </c>
      <c r="AM40" s="134">
        <f t="shared" si="1"/>
      </c>
      <c r="AN40" s="130">
        <f t="shared" si="2"/>
      </c>
      <c r="AQ40" s="32"/>
      <c r="AR40" s="14"/>
      <c r="AS40" s="14"/>
    </row>
    <row r="41" spans="1:47" ht="18" customHeight="1" thickTop="1">
      <c r="A41" s="353">
        <f>IF(ISNUMBER('Prijava i izvlačenje brojeva'!A13)=TRUE,'Prijava i izvlačenje brojeva'!A13,"")</f>
        <v>12</v>
      </c>
      <c r="B41" s="356" t="str">
        <f>IF(ISTEXT('Prijava i izvlačenje brojeva'!C13)=TRUE,'Prijava i izvlačenje brojeva'!C13,"")</f>
        <v>Slavija Severin</v>
      </c>
      <c r="C41" s="178">
        <v>5.6</v>
      </c>
      <c r="D41" s="179">
        <v>3.9</v>
      </c>
      <c r="E41" s="179">
        <v>5.8</v>
      </c>
      <c r="F41" s="179">
        <v>2.1</v>
      </c>
      <c r="G41" s="179">
        <v>8.6</v>
      </c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80"/>
      <c r="AG41" s="315">
        <f>IF(ISBLANK(AJ41)=FALSE,"",IF(AND(COUNT(C41:AF43)&gt;0,ISBLANK(AI41)=TRUE),AQ41,IF(AND(COUNT(C41:AF43)&gt;0,ISBLANK(AI41)=FALSE),AQ41-AR41,"")))</f>
        <v>26</v>
      </c>
      <c r="AH41" s="318">
        <f>IF(ISBLANK(AJ41)=FALSE,"",IF(COUNT(C41:AF43)&gt;0,MAX(C41:AF43),""))</f>
        <v>8.6</v>
      </c>
      <c r="AI41" s="321"/>
      <c r="AJ41" s="324"/>
      <c r="AK41" s="331">
        <f>IF(ISTEXT('Prijava i izvlačenje brojeva'!C13)=FALSE,"",IF(AND(ISNUMBER(A41)=FALSE,ISTEXT(B41)=TRUE),'Prijava i izvlačenje brojeva'!$H$1+1,IF(AND(COUNT(C41:AF43)&gt;0,ISBLANK(AJ41)=TRUE),AU41,"")))</f>
        <v>10</v>
      </c>
      <c r="AL41" s="134">
        <f t="shared" si="0"/>
        <v>10</v>
      </c>
      <c r="AM41" s="134" t="str">
        <f t="shared" si="1"/>
        <v>Slavija Severin</v>
      </c>
      <c r="AN41" s="130">
        <f t="shared" si="2"/>
        <v>26</v>
      </c>
      <c r="AO41" s="81">
        <f>IF(ISNUMBER(AH41)=TRUE,AH41,"")</f>
        <v>8.6</v>
      </c>
      <c r="AP41" s="10" t="str">
        <f>IF(ISTEXT(B41)=TRUE,B41,"")</f>
        <v>Slavija Severin</v>
      </c>
      <c r="AQ41" s="32">
        <f>IF(COUNT(C41:AF43)&gt;0,SUM(C41:AF43),"")</f>
        <v>26</v>
      </c>
      <c r="AR41" s="14">
        <f>IF(ISNUMBER(AQ41)=TRUE,AQ41/10,"")</f>
        <v>2.6</v>
      </c>
      <c r="AS41" s="14">
        <f>IF(AND(ISBLANK(AJ41)=TRUE,ISNUMBER(AG41)=TRUE),AG41,"")</f>
        <v>26</v>
      </c>
      <c r="AT41" s="15">
        <f>IF(ISNUMBER(AS41)=TRUE,AS41+AO41/10000000,"")</f>
        <v>26.00000086</v>
      </c>
      <c r="AU41" s="10">
        <f>IF(ISNUMBER(AT41)=TRUE,((COUNT(AT$8:AT$61)+1-RANK(AT41,$AT$8:$AT$61,0)-RANK(AT41,$AT$8:$AT$61,1))/2)+RANK(AT41,$AT$8:$AT$61,0),"")</f>
        <v>10</v>
      </c>
    </row>
    <row r="42" spans="1:45" ht="18" customHeight="1">
      <c r="A42" s="354"/>
      <c r="B42" s="357"/>
      <c r="C42" s="181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3"/>
      <c r="AG42" s="316"/>
      <c r="AH42" s="319"/>
      <c r="AI42" s="322"/>
      <c r="AJ42" s="325"/>
      <c r="AK42" s="332"/>
      <c r="AL42" s="134"/>
      <c r="AM42" s="134"/>
      <c r="AQ42" s="32"/>
      <c r="AR42" s="14"/>
      <c r="AS42" s="14"/>
    </row>
    <row r="43" spans="1:45" ht="18" customHeight="1" thickBot="1">
      <c r="A43" s="355"/>
      <c r="B43" s="358"/>
      <c r="C43" s="184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6"/>
      <c r="AG43" s="317"/>
      <c r="AH43" s="320"/>
      <c r="AI43" s="323"/>
      <c r="AJ43" s="326"/>
      <c r="AK43" s="333"/>
      <c r="AL43" s="134">
        <f t="shared" si="0"/>
      </c>
      <c r="AM43" s="134">
        <f t="shared" si="1"/>
      </c>
      <c r="AN43" s="130">
        <f t="shared" si="2"/>
      </c>
      <c r="AQ43" s="32"/>
      <c r="AR43" s="14"/>
      <c r="AS43" s="14"/>
    </row>
    <row r="44" spans="1:47" ht="18" customHeight="1" thickTop="1">
      <c r="A44" s="334">
        <f>IF(ISNUMBER('Prijava i izvlačenje brojeva'!A14)=TRUE,'Prijava i izvlačenje brojeva'!A14,"")</f>
        <v>13</v>
      </c>
      <c r="B44" s="336" t="str">
        <f>IF(ISTEXT('Prijava i izvlačenje brojeva'!C14)=TRUE,'Prijava i izvlačenje brojeva'!C14,"")</f>
        <v>Ilova Garešnica</v>
      </c>
      <c r="C44" s="115">
        <v>5.6</v>
      </c>
      <c r="D44" s="116">
        <v>3.9</v>
      </c>
      <c r="E44" s="116">
        <v>6.4</v>
      </c>
      <c r="F44" s="116">
        <v>2.9</v>
      </c>
      <c r="G44" s="116">
        <v>5.9</v>
      </c>
      <c r="H44" s="116">
        <v>7.3</v>
      </c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7"/>
      <c r="AG44" s="338">
        <f>IF(ISBLANK(AJ44)=FALSE,"",IF(AND(COUNT(C44:AF46)&gt;0,ISBLANK(AI44)=TRUE),AQ44,IF(AND(COUNT(C44:AF46)&gt;0,ISBLANK(AI44)=FALSE),AQ44-AR44,"")))</f>
        <v>32</v>
      </c>
      <c r="AH44" s="341">
        <f>IF(ISBLANK(AJ44)=FALSE,"",IF(COUNT(C44:AF46)&gt;0,MAX(C44:AF46),""))</f>
        <v>7.3</v>
      </c>
      <c r="AI44" s="344"/>
      <c r="AJ44" s="347"/>
      <c r="AK44" s="350">
        <f>IF(ISTEXT('Prijava i izvlačenje brojeva'!C14)=FALSE,"",IF(AND(ISNUMBER(A44)=FALSE,ISTEXT(B44)=TRUE),'Prijava i izvlačenje brojeva'!$H$1+1,IF(AND(COUNT(C44:AF46)&gt;0,ISBLANK(AJ44)=TRUE),AU44,"")))</f>
        <v>5</v>
      </c>
      <c r="AL44" s="134">
        <f t="shared" si="0"/>
        <v>5</v>
      </c>
      <c r="AM44" s="134" t="str">
        <f t="shared" si="1"/>
        <v>Ilova Garešnica</v>
      </c>
      <c r="AN44" s="130">
        <f t="shared" si="2"/>
        <v>32</v>
      </c>
      <c r="AO44" s="81">
        <f>IF(ISNUMBER(AH44)=TRUE,AH44,"")</f>
        <v>7.3</v>
      </c>
      <c r="AP44" s="10" t="str">
        <f>IF(ISTEXT(B44)=TRUE,B44,"")</f>
        <v>Ilova Garešnica</v>
      </c>
      <c r="AQ44" s="32">
        <f>IF(COUNT(C44:AF46)&gt;0,SUM(C44:AF46),"")</f>
        <v>32</v>
      </c>
      <c r="AR44" s="14">
        <f>IF(ISNUMBER(AQ44)=TRUE,AQ44/10,"")</f>
        <v>3.2</v>
      </c>
      <c r="AS44" s="14">
        <f>IF(AND(ISBLANK(AJ44)=TRUE,ISNUMBER(AG44)=TRUE),AG44,"")</f>
        <v>32</v>
      </c>
      <c r="AT44" s="15">
        <f>IF(ISNUMBER(AS44)=TRUE,AS44+AO44/10000000,"")</f>
        <v>32.00000073</v>
      </c>
      <c r="AU44" s="10">
        <f>IF(ISNUMBER(AT44)=TRUE,((COUNT(AT$8:AT$61)+1-RANK(AT44,$AT$8:$AT$61,0)-RANK(AT44,$AT$8:$AT$61,1))/2)+RANK(AT44,$AT$8:$AT$61,0),"")</f>
        <v>5</v>
      </c>
    </row>
    <row r="45" spans="1:45" ht="18" customHeight="1">
      <c r="A45" s="335"/>
      <c r="B45" s="337"/>
      <c r="C45" s="173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5"/>
      <c r="AG45" s="339"/>
      <c r="AH45" s="342"/>
      <c r="AI45" s="345"/>
      <c r="AJ45" s="348"/>
      <c r="AK45" s="351"/>
      <c r="AL45" s="134"/>
      <c r="AM45" s="134"/>
      <c r="AQ45" s="32"/>
      <c r="AR45" s="14"/>
      <c r="AS45" s="14"/>
    </row>
    <row r="46" spans="1:45" ht="18" customHeight="1" thickBot="1">
      <c r="A46" s="366"/>
      <c r="B46" s="367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4"/>
      <c r="AG46" s="340"/>
      <c r="AH46" s="343"/>
      <c r="AI46" s="346"/>
      <c r="AJ46" s="349"/>
      <c r="AK46" s="352"/>
      <c r="AL46" s="134">
        <f t="shared" si="0"/>
      </c>
      <c r="AM46" s="134">
        <f t="shared" si="1"/>
      </c>
      <c r="AN46" s="130">
        <f t="shared" si="2"/>
      </c>
      <c r="AQ46" s="32"/>
      <c r="AR46" s="14"/>
      <c r="AS46" s="14"/>
    </row>
    <row r="47" spans="1:47" ht="18" customHeight="1" thickTop="1">
      <c r="A47" s="353">
        <f>IF(ISNUMBER('Prijava i izvlačenje brojeva'!A15)=TRUE,'Prijava i izvlačenje brojeva'!A15,"")</f>
        <v>14</v>
      </c>
      <c r="B47" s="356" t="str">
        <f>IF(ISTEXT('Prijava i izvlačenje brojeva'!C15)=TRUE,'Prijava i izvlačenje brojeva'!C15,"")</f>
        <v>Ulovi i pusti ESBE</v>
      </c>
      <c r="C47" s="178">
        <v>5.3</v>
      </c>
      <c r="D47" s="179">
        <v>6.9</v>
      </c>
      <c r="E47" s="179">
        <v>8.9</v>
      </c>
      <c r="F47" s="179">
        <v>4.1</v>
      </c>
      <c r="G47" s="179">
        <v>3.1</v>
      </c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80"/>
      <c r="AG47" s="315">
        <f>IF(ISBLANK(AJ47)=FALSE,"",IF(AND(COUNT(C47:AF49)&gt;0,ISBLANK(AI47)=TRUE),AQ47,IF(AND(COUNT(C47:AF49)&gt;0,ISBLANK(AI47)=FALSE),AQ47-AR47,"")))</f>
        <v>28.300000000000004</v>
      </c>
      <c r="AH47" s="318">
        <f>IF(ISBLANK(AJ47)=FALSE,"",IF(COUNT(C47:AF49)&gt;0,MAX(C47:AF49),""))</f>
        <v>8.9</v>
      </c>
      <c r="AI47" s="321"/>
      <c r="AJ47" s="324"/>
      <c r="AK47" s="331">
        <f>IF(ISTEXT('Prijava i izvlačenje brojeva'!C15)=FALSE,"",IF(AND(ISNUMBER(A47)=FALSE,ISTEXT(B47)=TRUE),'Prijava i izvlačenje brojeva'!$H$1+1,IF(AND(COUNT(C47:AF49)&gt;0,ISBLANK(AJ47)=TRUE),AU47,"")))</f>
        <v>8</v>
      </c>
      <c r="AL47" s="134">
        <f t="shared" si="0"/>
        <v>8</v>
      </c>
      <c r="AM47" s="134" t="str">
        <f t="shared" si="1"/>
        <v>Ulovi i pusti ESBE</v>
      </c>
      <c r="AN47" s="130">
        <f t="shared" si="2"/>
        <v>28.300000000000004</v>
      </c>
      <c r="AO47" s="81">
        <f>IF(ISNUMBER(AH47)=TRUE,AH47,"")</f>
        <v>8.9</v>
      </c>
      <c r="AP47" s="10" t="str">
        <f>IF(ISTEXT(B47)=TRUE,B47,"")</f>
        <v>Ulovi i pusti ESBE</v>
      </c>
      <c r="AQ47" s="32">
        <f>IF(COUNT(C47:AF49)&gt;0,SUM(C47:AF49),"")</f>
        <v>28.300000000000004</v>
      </c>
      <c r="AR47" s="14">
        <f>IF(ISNUMBER(AQ47)=TRUE,AQ47/10,"")</f>
        <v>2.8300000000000005</v>
      </c>
      <c r="AS47" s="14">
        <f>IF(AND(ISBLANK(AJ47)=TRUE,ISNUMBER(AG47)=TRUE),AG47,"")</f>
        <v>28.300000000000004</v>
      </c>
      <c r="AT47" s="15">
        <f>IF(ISNUMBER(AS47)=TRUE,AS47+AO47/10000000,"")</f>
        <v>28.300000890000003</v>
      </c>
      <c r="AU47" s="10">
        <f>IF(ISNUMBER(AT47)=TRUE,((COUNT(AT$8:AT$61)+1-RANK(AT47,$AT$8:$AT$61,0)-RANK(AT47,$AT$8:$AT$61,1))/2)+RANK(AT47,$AT$8:$AT$61,0),"")</f>
        <v>8</v>
      </c>
    </row>
    <row r="48" spans="1:45" ht="18" customHeight="1">
      <c r="A48" s="354"/>
      <c r="B48" s="357"/>
      <c r="C48" s="181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3"/>
      <c r="AG48" s="316"/>
      <c r="AH48" s="319"/>
      <c r="AI48" s="322"/>
      <c r="AJ48" s="325"/>
      <c r="AK48" s="332"/>
      <c r="AL48" s="134"/>
      <c r="AM48" s="134"/>
      <c r="AQ48" s="32"/>
      <c r="AR48" s="14"/>
      <c r="AS48" s="14"/>
    </row>
    <row r="49" spans="1:45" ht="18" customHeight="1" thickBot="1">
      <c r="A49" s="355"/>
      <c r="B49" s="358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6"/>
      <c r="AG49" s="317"/>
      <c r="AH49" s="320"/>
      <c r="AI49" s="323"/>
      <c r="AJ49" s="326"/>
      <c r="AK49" s="333"/>
      <c r="AL49" s="134">
        <f t="shared" si="0"/>
      </c>
      <c r="AM49" s="134">
        <f t="shared" si="1"/>
      </c>
      <c r="AN49" s="130">
        <f t="shared" si="2"/>
      </c>
      <c r="AQ49" s="32"/>
      <c r="AR49" s="14"/>
      <c r="AS49" s="14"/>
    </row>
    <row r="50" spans="1:47" ht="18" customHeight="1" thickTop="1">
      <c r="A50" s="334">
        <f>IF(ISNUMBER('Prijava i izvlačenje brojeva'!A16)=TRUE,'Prijava i izvlačenje brojeva'!A16,"")</f>
        <v>15</v>
      </c>
      <c r="B50" s="336" t="str">
        <f>IF(ISTEXT('Prijava i izvlačenje brojeva'!C16)=TRUE,'Prijava i izvlačenje brojeva'!C16,"")</f>
        <v>Ludbreg Ludbreg</v>
      </c>
      <c r="C50" s="115">
        <v>4.2</v>
      </c>
      <c r="D50" s="116">
        <v>1.9</v>
      </c>
      <c r="E50" s="116">
        <v>4.8</v>
      </c>
      <c r="F50" s="116">
        <v>5.9</v>
      </c>
      <c r="G50" s="116">
        <v>5.6</v>
      </c>
      <c r="H50" s="116">
        <v>7.2</v>
      </c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7"/>
      <c r="AG50" s="338">
        <f>IF(ISBLANK(AJ50)=FALSE,"",IF(AND(COUNT(C50:AF52)&gt;0,ISBLANK(AI50)=TRUE),AQ50,IF(AND(COUNT(C50:AF52)&gt;0,ISBLANK(AI50)=FALSE),AQ50-AR50,"")))</f>
        <v>29.599999999999998</v>
      </c>
      <c r="AH50" s="341">
        <f>IF(ISBLANK(AJ50)=FALSE,"",IF(COUNT(C50:AF52)&gt;0,MAX(C50:AF52),""))</f>
        <v>7.2</v>
      </c>
      <c r="AI50" s="344"/>
      <c r="AJ50" s="347"/>
      <c r="AK50" s="350">
        <f>IF(ISTEXT('Prijava i izvlačenje brojeva'!C16)=FALSE,"",IF(AND(ISNUMBER(A50)=FALSE,ISTEXT(B50)=TRUE),'Prijava i izvlačenje brojeva'!$H$1+1,IF(AND(COUNT(C50:AF52)&gt;0,ISBLANK(AJ50)=TRUE),AU50,"")))</f>
        <v>7</v>
      </c>
      <c r="AL50" s="134">
        <f t="shared" si="0"/>
        <v>7</v>
      </c>
      <c r="AM50" s="134" t="str">
        <f t="shared" si="1"/>
        <v>Ludbreg Ludbreg</v>
      </c>
      <c r="AN50" s="130">
        <f t="shared" si="2"/>
        <v>29.599999999999998</v>
      </c>
      <c r="AO50" s="81">
        <f>IF(ISNUMBER(AH50)=TRUE,AH50,"")</f>
        <v>7.2</v>
      </c>
      <c r="AP50" s="10" t="str">
        <f>IF(ISTEXT(B50)=TRUE,B50,"")</f>
        <v>Ludbreg Ludbreg</v>
      </c>
      <c r="AQ50" s="32">
        <f>IF(COUNT(C50:AF52)&gt;0,SUM(C50:AF52),"")</f>
        <v>29.599999999999998</v>
      </c>
      <c r="AR50" s="14">
        <f>IF(ISNUMBER(AQ50)=TRUE,AQ50/10,"")</f>
        <v>2.96</v>
      </c>
      <c r="AS50" s="14">
        <f>IF(AND(ISBLANK(AJ50)=TRUE,ISNUMBER(AG50)=TRUE),AG50,"")</f>
        <v>29.599999999999998</v>
      </c>
      <c r="AT50" s="15">
        <f>IF(ISNUMBER(AS50)=TRUE,AS50+AO50/10000000,"")</f>
        <v>29.600000719999997</v>
      </c>
      <c r="AU50" s="10">
        <f>IF(ISNUMBER(AT50)=TRUE,((COUNT(AT$8:AT$61)+1-RANK(AT50,$AT$8:$AT$61,0)-RANK(AT50,$AT$8:$AT$61,1))/2)+RANK(AT50,$AT$8:$AT$61,0),"")</f>
        <v>7</v>
      </c>
    </row>
    <row r="51" spans="1:45" ht="18" customHeight="1">
      <c r="A51" s="335"/>
      <c r="B51" s="337"/>
      <c r="C51" s="173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5"/>
      <c r="AG51" s="339"/>
      <c r="AH51" s="342"/>
      <c r="AI51" s="345"/>
      <c r="AJ51" s="348"/>
      <c r="AK51" s="351"/>
      <c r="AL51" s="134"/>
      <c r="AM51" s="134"/>
      <c r="AQ51" s="32"/>
      <c r="AR51" s="14"/>
      <c r="AS51" s="14"/>
    </row>
    <row r="52" spans="1:45" ht="18" customHeight="1" thickBot="1">
      <c r="A52" s="366"/>
      <c r="B52" s="367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4"/>
      <c r="AG52" s="340"/>
      <c r="AH52" s="343"/>
      <c r="AI52" s="346"/>
      <c r="AJ52" s="349"/>
      <c r="AK52" s="352"/>
      <c r="AL52" s="134">
        <f t="shared" si="0"/>
      </c>
      <c r="AM52" s="134">
        <f t="shared" si="1"/>
      </c>
      <c r="AN52" s="130">
        <f t="shared" si="2"/>
      </c>
      <c r="AQ52" s="32"/>
      <c r="AR52" s="14"/>
      <c r="AS52" s="14"/>
    </row>
    <row r="53" spans="1:47" ht="18" customHeight="1" thickTop="1">
      <c r="A53" s="353">
        <f>IF(ISNUMBER('Prijava i izvlačenje brojeva'!A17)=TRUE,'Prijava i izvlačenje brojeva'!A17,"")</f>
        <v>16</v>
      </c>
      <c r="B53" s="356" t="str">
        <f>IF(ISTEXT('Prijava i izvlačenje brojeva'!C17)=TRUE,'Prijava i izvlačenje brojeva'!C17,"")</f>
        <v>Karas Novska</v>
      </c>
      <c r="C53" s="178">
        <v>5.3</v>
      </c>
      <c r="D53" s="179">
        <v>6.8</v>
      </c>
      <c r="E53" s="179">
        <v>2.1</v>
      </c>
      <c r="F53" s="179">
        <v>3.6</v>
      </c>
      <c r="G53" s="179">
        <v>3.8</v>
      </c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80"/>
      <c r="AG53" s="315">
        <f>IF(ISBLANK(AJ53)=FALSE,"",IF(AND(COUNT(C53:AF55)&gt;0,ISBLANK(AI53)=TRUE),AQ53,IF(AND(COUNT(C53:AF55)&gt;0,ISBLANK(AI53)=FALSE),AQ53-AR53,"")))</f>
        <v>21.6</v>
      </c>
      <c r="AH53" s="318">
        <f>IF(ISBLANK(AJ53)=FALSE,"",IF(COUNT(C53:AF55)&gt;0,MAX(C53:AF55),""))</f>
        <v>6.8</v>
      </c>
      <c r="AI53" s="321"/>
      <c r="AJ53" s="324"/>
      <c r="AK53" s="331">
        <f>IF(ISTEXT('Prijava i izvlačenje brojeva'!C17)=FALSE,"",IF(AND(ISNUMBER(A53)=FALSE,ISTEXT(B53)=TRUE),'Prijava i izvlačenje brojeva'!$H$1+1,IF(AND(COUNT(C53:AF55)&gt;0,ISBLANK(AJ53)=TRUE),AU53,"")))</f>
        <v>14</v>
      </c>
      <c r="AL53" s="134">
        <f t="shared" si="0"/>
        <v>14</v>
      </c>
      <c r="AM53" s="134" t="str">
        <f t="shared" si="1"/>
        <v>Karas Novska</v>
      </c>
      <c r="AN53" s="130">
        <f t="shared" si="2"/>
        <v>21.6</v>
      </c>
      <c r="AO53" s="81">
        <f>IF(ISNUMBER(AH53)=TRUE,AH53,"")</f>
        <v>6.8</v>
      </c>
      <c r="AP53" s="10" t="str">
        <f>IF(ISTEXT(B53)=TRUE,B53,"")</f>
        <v>Karas Novska</v>
      </c>
      <c r="AQ53" s="32">
        <f>IF(COUNT(C53:AF55)&gt;0,SUM(C53:AF55),"")</f>
        <v>21.6</v>
      </c>
      <c r="AR53" s="14">
        <f>IF(ISNUMBER(AQ53)=TRUE,AQ53/10,"")</f>
        <v>2.16</v>
      </c>
      <c r="AS53" s="14">
        <f>IF(AND(ISBLANK(AJ53)=TRUE,ISNUMBER(AG53)=TRUE),AG53,"")</f>
        <v>21.6</v>
      </c>
      <c r="AT53" s="15">
        <f>IF(ISNUMBER(AS53)=TRUE,AS53+AO53/10000000,"")</f>
        <v>21.60000068</v>
      </c>
      <c r="AU53" s="10">
        <f>IF(ISNUMBER(AT53)=TRUE,((COUNT(AT$8:AT$61)+1-RANK(AT53,$AT$8:$AT$61,0)-RANK(AT53,$AT$8:$AT$61,1))/2)+RANK(AT53,$AT$8:$AT$61,0),"")</f>
        <v>14</v>
      </c>
    </row>
    <row r="54" spans="1:45" ht="18" customHeight="1">
      <c r="A54" s="354"/>
      <c r="B54" s="357"/>
      <c r="C54" s="181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3"/>
      <c r="AG54" s="316"/>
      <c r="AH54" s="319"/>
      <c r="AI54" s="322"/>
      <c r="AJ54" s="325"/>
      <c r="AK54" s="332"/>
      <c r="AL54" s="134"/>
      <c r="AM54" s="134"/>
      <c r="AQ54" s="32"/>
      <c r="AR54" s="14"/>
      <c r="AS54" s="14"/>
    </row>
    <row r="55" spans="1:45" ht="18" customHeight="1" thickBot="1">
      <c r="A55" s="355"/>
      <c r="B55" s="358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6"/>
      <c r="AG55" s="317"/>
      <c r="AH55" s="320"/>
      <c r="AI55" s="323"/>
      <c r="AJ55" s="326"/>
      <c r="AK55" s="333"/>
      <c r="AL55" s="134">
        <f t="shared" si="0"/>
      </c>
      <c r="AM55" s="134">
        <f t="shared" si="1"/>
      </c>
      <c r="AN55" s="130">
        <f t="shared" si="2"/>
      </c>
      <c r="AQ55" s="32"/>
      <c r="AR55" s="14"/>
      <c r="AS55" s="14"/>
    </row>
    <row r="56" spans="1:47" ht="18" customHeight="1" thickTop="1">
      <c r="A56" s="334">
        <f>IF(ISNUMBER('Prijava i izvlačenje brojeva'!A18)=TRUE,'Prijava i izvlačenje brojeva'!A18,"")</f>
        <v>17</v>
      </c>
      <c r="B56" s="336" t="str">
        <f>IF(ISTEXT('Prijava i izvlačenje brojeva'!C18)=TRUE,'Prijava i izvlačenje brojeva'!C18,"")</f>
        <v>Amur Vrbovec</v>
      </c>
      <c r="C56" s="115">
        <v>4.6</v>
      </c>
      <c r="D56" s="116">
        <v>3.9</v>
      </c>
      <c r="E56" s="116">
        <v>5.9</v>
      </c>
      <c r="F56" s="116">
        <v>4.7</v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7"/>
      <c r="AG56" s="338">
        <f>IF(ISBLANK(AJ56)=FALSE,"",IF(AND(COUNT(C56:AF58)&gt;0,ISBLANK(AI56)=TRUE),AQ56,IF(AND(COUNT(C56:AF58)&gt;0,ISBLANK(AI56)=FALSE),AQ56-AR56,"")))</f>
        <v>19.1</v>
      </c>
      <c r="AH56" s="341">
        <f>IF(ISBLANK(AJ56)=FALSE,"",IF(COUNT(C56:AF58)&gt;0,MAX(C56:AF58),""))</f>
        <v>5.9</v>
      </c>
      <c r="AI56" s="344"/>
      <c r="AJ56" s="347"/>
      <c r="AK56" s="350">
        <f>IF(ISTEXT('Prijava i izvlačenje brojeva'!C18)=FALSE,"",IF(AND(ISNUMBER(A56)=FALSE,ISTEXT(B56)=TRUE),'Prijava i izvlačenje brojeva'!$H$1+1,IF(AND(COUNT(C56:AF58)&gt;0,ISBLANK(AJ56)=TRUE),AU56,"")))</f>
        <v>16</v>
      </c>
      <c r="AL56" s="134">
        <f t="shared" si="0"/>
        <v>16</v>
      </c>
      <c r="AM56" s="134" t="str">
        <f t="shared" si="1"/>
        <v>Amur Vrbovec</v>
      </c>
      <c r="AN56" s="130">
        <f t="shared" si="2"/>
        <v>19.1</v>
      </c>
      <c r="AO56" s="81">
        <f>IF(ISNUMBER(AH56)=TRUE,AH56,"")</f>
        <v>5.9</v>
      </c>
      <c r="AP56" s="10" t="str">
        <f>IF(ISTEXT(B56)=TRUE,B56,"")</f>
        <v>Amur Vrbovec</v>
      </c>
      <c r="AQ56" s="32">
        <f>IF(COUNT(C56:AF58)&gt;0,SUM(C56:AF58),"")</f>
        <v>19.1</v>
      </c>
      <c r="AR56" s="14">
        <f>IF(ISNUMBER(AQ56)=TRUE,AQ56/10,"")</f>
        <v>1.9100000000000001</v>
      </c>
      <c r="AS56" s="14">
        <f>IF(AND(ISBLANK(AJ56)=TRUE,ISNUMBER(AG56)=TRUE),AG56,"")</f>
        <v>19.1</v>
      </c>
      <c r="AT56" s="15">
        <f>IF(ISNUMBER(AS56)=TRUE,AS56+AO56/10000000,"")</f>
        <v>19.10000059</v>
      </c>
      <c r="AU56" s="10">
        <f>IF(ISNUMBER(AT56)=TRUE,((COUNT(AT$8:AT$61)+1-RANK(AT56,$AT$8:$AT$61,0)-RANK(AT56,$AT$8:$AT$61,1))/2)+RANK(AT56,$AT$8:$AT$61,0),"")</f>
        <v>16</v>
      </c>
    </row>
    <row r="57" spans="1:45" ht="18" customHeight="1">
      <c r="A57" s="335"/>
      <c r="B57" s="337"/>
      <c r="C57" s="173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5"/>
      <c r="AG57" s="339"/>
      <c r="AH57" s="342"/>
      <c r="AI57" s="345"/>
      <c r="AJ57" s="348"/>
      <c r="AK57" s="351"/>
      <c r="AL57" s="134"/>
      <c r="AM57" s="134"/>
      <c r="AQ57" s="32"/>
      <c r="AR57" s="14"/>
      <c r="AS57" s="14"/>
    </row>
    <row r="58" spans="1:45" ht="18" customHeight="1" thickBot="1">
      <c r="A58" s="335"/>
      <c r="B58" s="337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4"/>
      <c r="AG58" s="340"/>
      <c r="AH58" s="343"/>
      <c r="AI58" s="346"/>
      <c r="AJ58" s="349"/>
      <c r="AK58" s="352"/>
      <c r="AL58" s="134">
        <f t="shared" si="0"/>
      </c>
      <c r="AM58" s="134">
        <f t="shared" si="1"/>
      </c>
      <c r="AN58" s="130">
        <f t="shared" si="2"/>
      </c>
      <c r="AQ58" s="32"/>
      <c r="AR58" s="14"/>
      <c r="AS58" s="14"/>
    </row>
    <row r="59" spans="1:47" ht="18" customHeight="1" thickTop="1">
      <c r="A59" s="353">
        <f>IF(ISNUMBER('Prijava i izvlačenje brojeva'!A19)=TRUE,'Prijava i izvlačenje brojeva'!A19,"")</f>
        <v>18</v>
      </c>
      <c r="B59" s="360" t="str">
        <f>IF(ISTEXT('Prijava i izvlačenje brojeva'!C19)=TRUE,'Prijava i izvlačenje brojeva'!C19,"")</f>
        <v>Rak Rakitje</v>
      </c>
      <c r="C59" s="178">
        <v>6.5</v>
      </c>
      <c r="D59" s="179">
        <v>9.2</v>
      </c>
      <c r="E59" s="179">
        <v>8.6</v>
      </c>
      <c r="F59" s="179">
        <v>3.4</v>
      </c>
      <c r="G59" s="179">
        <v>5.3</v>
      </c>
      <c r="H59" s="179">
        <v>7.5</v>
      </c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80"/>
      <c r="AG59" s="315">
        <f>IF(ISBLANK(AJ59)=FALSE,"",IF(AND(COUNT(C59:AF61)&gt;0,ISBLANK(AI59)=TRUE),AQ59,IF(AND(COUNT(C59:AF61)&gt;0,ISBLANK(AI59)=FALSE),AQ59-AR59,"")))</f>
        <v>40.49999999999999</v>
      </c>
      <c r="AH59" s="318">
        <f>IF(ISBLANK(AJ59)=FALSE,"",IF(COUNT(C59:AF61)&gt;0,MAX(C59:AF61),""))</f>
        <v>9.2</v>
      </c>
      <c r="AI59" s="321"/>
      <c r="AJ59" s="324"/>
      <c r="AK59" s="331">
        <f>IF(ISTEXT('Prijava i izvlačenje brojeva'!C19)=FALSE,"",IF(AND(ISNUMBER(A59)=FALSE,ISTEXT(B59)=TRUE),'Prijava i izvlačenje brojeva'!$H$1+1,IF(AND(COUNT(C59:AF61)&gt;0,ISBLANK(AJ59)=TRUE),AU59,"")))</f>
        <v>1</v>
      </c>
      <c r="AL59" s="134">
        <f t="shared" si="0"/>
        <v>1</v>
      </c>
      <c r="AM59" s="134" t="str">
        <f t="shared" si="1"/>
        <v>Rak Rakitje</v>
      </c>
      <c r="AN59" s="130">
        <f t="shared" si="2"/>
        <v>40.49999999999999</v>
      </c>
      <c r="AO59" s="81">
        <f>IF(ISNUMBER(AH59)=TRUE,AH59,"")</f>
        <v>9.2</v>
      </c>
      <c r="AP59" s="10" t="str">
        <f>IF(ISTEXT(B59)=TRUE,B59,"")</f>
        <v>Rak Rakitje</v>
      </c>
      <c r="AQ59" s="32">
        <f>IF(COUNT(C59:AF61)&gt;0,SUM(C59:AF61),"")</f>
        <v>40.49999999999999</v>
      </c>
      <c r="AR59" s="14">
        <f>IF(ISNUMBER(AQ59)=TRUE,AQ59/10,"")</f>
        <v>4.049999999999999</v>
      </c>
      <c r="AS59" s="14">
        <f>IF(AND(ISBLANK(AJ59)=TRUE,ISNUMBER(AG59)=TRUE),AG59,"")</f>
        <v>40.49999999999999</v>
      </c>
      <c r="AT59" s="15">
        <f>IF(ISNUMBER(AS59)=TRUE,AS59+AO59/10000000,"")</f>
        <v>40.50000091999999</v>
      </c>
      <c r="AU59" s="10">
        <f>IF(ISNUMBER(AT59)=TRUE,((COUNT(AT$8:AT$61)+1-RANK(AT59,$AT$8:$AT$61,0)-RANK(AT59,$AT$8:$AT$61,1))/2)+RANK(AT59,$AT$8:$AT$61,0),"")</f>
        <v>1</v>
      </c>
    </row>
    <row r="60" spans="1:45" ht="18" customHeight="1">
      <c r="A60" s="354"/>
      <c r="B60" s="357"/>
      <c r="C60" s="181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3"/>
      <c r="AG60" s="316"/>
      <c r="AH60" s="319"/>
      <c r="AI60" s="322"/>
      <c r="AJ60" s="325"/>
      <c r="AK60" s="332"/>
      <c r="AL60" s="134"/>
      <c r="AM60" s="134"/>
      <c r="AQ60" s="32"/>
      <c r="AR60" s="14"/>
      <c r="AS60" s="14"/>
    </row>
    <row r="61" spans="1:45" ht="18" customHeight="1" thickBot="1">
      <c r="A61" s="355"/>
      <c r="B61" s="361"/>
      <c r="C61" s="191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3"/>
      <c r="AG61" s="362"/>
      <c r="AH61" s="363"/>
      <c r="AI61" s="364"/>
      <c r="AJ61" s="365"/>
      <c r="AK61" s="359"/>
      <c r="AL61" s="134">
        <f t="shared" si="0"/>
      </c>
      <c r="AM61" s="134">
        <f t="shared" si="1"/>
      </c>
      <c r="AN61" s="130">
        <f t="shared" si="2"/>
      </c>
      <c r="AQ61" s="32"/>
      <c r="AR61" s="14"/>
      <c r="AS61" s="14"/>
    </row>
    <row r="62" spans="1:45" ht="20.25" customHeight="1" thickTop="1">
      <c r="A62" s="33"/>
      <c r="B62" s="34"/>
      <c r="AQ62" s="32"/>
      <c r="AR62" s="14"/>
      <c r="AS62" s="14"/>
    </row>
    <row r="63" spans="2:39" ht="27.75" customHeight="1">
      <c r="B63" s="40" t="s">
        <v>60</v>
      </c>
      <c r="C63" s="36"/>
      <c r="D63" s="91"/>
      <c r="E63" s="295" t="str">
        <f>IF(ISTEXT('Organizacija natjecanja'!F13)=TRUE,'Organizacija natjecanja'!F13,"")</f>
        <v>Mario Đuretić</v>
      </c>
      <c r="F63" s="295"/>
      <c r="G63" s="295"/>
      <c r="H63" s="295"/>
      <c r="I63" s="295"/>
      <c r="J63" s="295"/>
      <c r="K63" s="295"/>
      <c r="L63" s="38"/>
      <c r="M63" s="37"/>
      <c r="N63" s="37"/>
      <c r="O63" s="40" t="s">
        <v>44</v>
      </c>
      <c r="Q63" s="41"/>
      <c r="S63" s="286" t="str">
        <f>IF(ISTEXT('Organizacija natjecanja'!F11)=TRUE,'Organizacija natjecanja'!F11,"")</f>
        <v>Boris Marković</v>
      </c>
      <c r="T63" s="286"/>
      <c r="U63" s="286"/>
      <c r="V63" s="286"/>
      <c r="W63" s="286"/>
      <c r="X63" s="286"/>
      <c r="Y63" s="286"/>
      <c r="Z63" s="39"/>
      <c r="AA63" s="39"/>
      <c r="AB63" s="40" t="s">
        <v>59</v>
      </c>
      <c r="AH63" s="286" t="str">
        <f>IF(ISTEXT('Organizacija natjecanja'!F9)=TRUE,'Organizacija natjecanja'!F9,"")</f>
        <v>Branko Karlović</v>
      </c>
      <c r="AI63" s="286"/>
      <c r="AJ63" s="286"/>
      <c r="AK63" s="286"/>
      <c r="AL63" s="135"/>
      <c r="AM63" s="135"/>
    </row>
    <row r="64" spans="19:46" s="38" customFormat="1" ht="27.75" customHeight="1">
      <c r="S64" s="37"/>
      <c r="Y64" s="35"/>
      <c r="AH64" s="42"/>
      <c r="AI64" s="43"/>
      <c r="AL64" s="132"/>
      <c r="AM64" s="132"/>
      <c r="AN64" s="132"/>
      <c r="AO64" s="82"/>
      <c r="AQ64" s="44"/>
      <c r="AT64" s="45"/>
    </row>
    <row r="65" spans="34:46" s="38" customFormat="1" ht="27.75" customHeight="1">
      <c r="AH65" s="46"/>
      <c r="AL65" s="132"/>
      <c r="AM65" s="132"/>
      <c r="AN65" s="132"/>
      <c r="AO65" s="82"/>
      <c r="AQ65" s="44"/>
      <c r="AT65" s="45"/>
    </row>
    <row r="66" spans="2:46" s="38" customFormat="1" ht="27.75" customHeight="1">
      <c r="B66" s="47"/>
      <c r="AD66" s="48"/>
      <c r="AE66" s="48"/>
      <c r="AF66" s="48"/>
      <c r="AL66" s="132"/>
      <c r="AM66" s="132"/>
      <c r="AN66" s="132"/>
      <c r="AO66" s="82"/>
      <c r="AQ66" s="44"/>
      <c r="AT66" s="45"/>
    </row>
    <row r="67" spans="2:46" s="37" customFormat="1" ht="28.5" customHeight="1" thickBot="1">
      <c r="B67" s="54" t="s">
        <v>45</v>
      </c>
      <c r="W67" s="54" t="s">
        <v>46</v>
      </c>
      <c r="AL67" s="132"/>
      <c r="AM67" s="132"/>
      <c r="AN67" s="132"/>
      <c r="AO67" s="83"/>
      <c r="AQ67" s="50"/>
      <c r="AT67" s="51"/>
    </row>
    <row r="68" spans="2:45" s="35" customFormat="1" ht="27.75" customHeight="1" thickBot="1" thickTop="1">
      <c r="B68" s="261" t="s">
        <v>13</v>
      </c>
      <c r="C68" s="262"/>
      <c r="D68" s="262"/>
      <c r="E68" s="263"/>
      <c r="F68" s="309" t="s">
        <v>47</v>
      </c>
      <c r="G68" s="310"/>
      <c r="H68" s="311"/>
      <c r="I68" s="261" t="s">
        <v>48</v>
      </c>
      <c r="J68" s="262"/>
      <c r="K68" s="262"/>
      <c r="L68" s="262"/>
      <c r="M68" s="262"/>
      <c r="N68" s="263"/>
      <c r="O68" s="262" t="s">
        <v>49</v>
      </c>
      <c r="P68" s="262"/>
      <c r="Q68" s="262"/>
      <c r="R68" s="262"/>
      <c r="S68" s="262"/>
      <c r="T68" s="263"/>
      <c r="V68" s="312" t="s">
        <v>46</v>
      </c>
      <c r="W68" s="313"/>
      <c r="X68" s="313"/>
      <c r="Y68" s="313"/>
      <c r="Z68" s="313"/>
      <c r="AA68" s="314"/>
      <c r="AB68" s="262" t="s">
        <v>50</v>
      </c>
      <c r="AC68" s="262"/>
      <c r="AD68" s="262"/>
      <c r="AE68" s="263"/>
      <c r="AL68" s="132"/>
      <c r="AM68" s="132"/>
      <c r="AN68" s="132"/>
      <c r="AP68" s="52"/>
      <c r="AS68" s="53"/>
    </row>
    <row r="69" spans="2:45" s="38" customFormat="1" ht="27.75" customHeight="1" thickTop="1">
      <c r="B69" s="291"/>
      <c r="C69" s="292"/>
      <c r="D69" s="292"/>
      <c r="E69" s="293"/>
      <c r="F69" s="270"/>
      <c r="G69" s="271"/>
      <c r="H69" s="272"/>
      <c r="I69" s="264"/>
      <c r="J69" s="265"/>
      <c r="K69" s="265"/>
      <c r="L69" s="265"/>
      <c r="M69" s="265"/>
      <c r="N69" s="266"/>
      <c r="O69" s="265"/>
      <c r="P69" s="265"/>
      <c r="Q69" s="265"/>
      <c r="R69" s="265"/>
      <c r="S69" s="265"/>
      <c r="T69" s="266"/>
      <c r="U69" s="176"/>
      <c r="V69" s="327"/>
      <c r="W69" s="328"/>
      <c r="X69" s="328"/>
      <c r="Y69" s="328"/>
      <c r="Z69" s="328"/>
      <c r="AA69" s="329"/>
      <c r="AB69" s="330"/>
      <c r="AC69" s="271"/>
      <c r="AD69" s="271"/>
      <c r="AE69" s="272"/>
      <c r="AF69" s="54"/>
      <c r="AG69" s="54"/>
      <c r="AL69" s="132"/>
      <c r="AM69" s="132"/>
      <c r="AN69" s="132"/>
      <c r="AP69" s="44"/>
      <c r="AS69" s="45"/>
    </row>
    <row r="70" spans="2:45" s="38" customFormat="1" ht="27.75" customHeight="1">
      <c r="B70" s="255"/>
      <c r="C70" s="256"/>
      <c r="D70" s="256"/>
      <c r="E70" s="257"/>
      <c r="F70" s="276"/>
      <c r="G70" s="274"/>
      <c r="H70" s="275"/>
      <c r="I70" s="267"/>
      <c r="J70" s="268"/>
      <c r="K70" s="268"/>
      <c r="L70" s="268"/>
      <c r="M70" s="268"/>
      <c r="N70" s="269"/>
      <c r="O70" s="268"/>
      <c r="P70" s="268"/>
      <c r="Q70" s="268"/>
      <c r="R70" s="268"/>
      <c r="S70" s="268"/>
      <c r="T70" s="269"/>
      <c r="U70" s="176"/>
      <c r="V70" s="277"/>
      <c r="W70" s="278"/>
      <c r="X70" s="278"/>
      <c r="Y70" s="278"/>
      <c r="Z70" s="278"/>
      <c r="AA70" s="279"/>
      <c r="AB70" s="273"/>
      <c r="AC70" s="274"/>
      <c r="AD70" s="274"/>
      <c r="AE70" s="275"/>
      <c r="AL70" s="132"/>
      <c r="AM70" s="132"/>
      <c r="AN70" s="132"/>
      <c r="AP70" s="44"/>
      <c r="AS70" s="45"/>
    </row>
    <row r="71" spans="1:45" s="38" customFormat="1" ht="27.75" customHeight="1">
      <c r="A71" s="85"/>
      <c r="B71" s="255"/>
      <c r="C71" s="256"/>
      <c r="D71" s="256"/>
      <c r="E71" s="257"/>
      <c r="F71" s="276"/>
      <c r="G71" s="274"/>
      <c r="H71" s="275"/>
      <c r="I71" s="267"/>
      <c r="J71" s="268"/>
      <c r="K71" s="268"/>
      <c r="L71" s="268"/>
      <c r="M71" s="268"/>
      <c r="N71" s="269"/>
      <c r="O71" s="268"/>
      <c r="P71" s="268"/>
      <c r="Q71" s="268"/>
      <c r="R71" s="268"/>
      <c r="S71" s="268"/>
      <c r="T71" s="269"/>
      <c r="U71" s="176"/>
      <c r="V71" s="277"/>
      <c r="W71" s="278"/>
      <c r="X71" s="278"/>
      <c r="Y71" s="278"/>
      <c r="Z71" s="278"/>
      <c r="AA71" s="279"/>
      <c r="AB71" s="273"/>
      <c r="AC71" s="274"/>
      <c r="AD71" s="274"/>
      <c r="AE71" s="275"/>
      <c r="AL71" s="132"/>
      <c r="AM71" s="132"/>
      <c r="AN71" s="132"/>
      <c r="AP71" s="44"/>
      <c r="AS71" s="45"/>
    </row>
    <row r="72" spans="1:45" s="38" customFormat="1" ht="27.75" customHeight="1">
      <c r="A72" s="85"/>
      <c r="B72" s="255"/>
      <c r="C72" s="256"/>
      <c r="D72" s="256"/>
      <c r="E72" s="257"/>
      <c r="F72" s="252"/>
      <c r="G72" s="253"/>
      <c r="H72" s="254"/>
      <c r="I72" s="267"/>
      <c r="J72" s="268"/>
      <c r="K72" s="268"/>
      <c r="L72" s="268"/>
      <c r="M72" s="268"/>
      <c r="N72" s="269"/>
      <c r="O72" s="268"/>
      <c r="P72" s="268"/>
      <c r="Q72" s="268"/>
      <c r="R72" s="268"/>
      <c r="S72" s="268"/>
      <c r="T72" s="269"/>
      <c r="U72" s="176"/>
      <c r="V72" s="280"/>
      <c r="W72" s="281"/>
      <c r="X72" s="281"/>
      <c r="Y72" s="281"/>
      <c r="Z72" s="281"/>
      <c r="AA72" s="282"/>
      <c r="AB72" s="252"/>
      <c r="AC72" s="253"/>
      <c r="AD72" s="253"/>
      <c r="AE72" s="254"/>
      <c r="AL72" s="132"/>
      <c r="AM72" s="132"/>
      <c r="AN72" s="132"/>
      <c r="AP72" s="44"/>
      <c r="AS72" s="45"/>
    </row>
    <row r="73" spans="2:45" s="38" customFormat="1" ht="27.75" customHeight="1">
      <c r="B73" s="255"/>
      <c r="C73" s="256"/>
      <c r="D73" s="256"/>
      <c r="E73" s="257"/>
      <c r="F73" s="252"/>
      <c r="G73" s="253"/>
      <c r="H73" s="254"/>
      <c r="I73" s="267"/>
      <c r="J73" s="268"/>
      <c r="K73" s="268"/>
      <c r="L73" s="268"/>
      <c r="M73" s="268"/>
      <c r="N73" s="269"/>
      <c r="O73" s="268"/>
      <c r="P73" s="268"/>
      <c r="Q73" s="268"/>
      <c r="R73" s="268"/>
      <c r="S73" s="268"/>
      <c r="T73" s="269"/>
      <c r="U73" s="176"/>
      <c r="V73" s="280"/>
      <c r="W73" s="281"/>
      <c r="X73" s="281"/>
      <c r="Y73" s="281"/>
      <c r="Z73" s="281"/>
      <c r="AA73" s="282"/>
      <c r="AB73" s="252"/>
      <c r="AC73" s="253"/>
      <c r="AD73" s="253"/>
      <c r="AE73" s="254"/>
      <c r="AL73" s="132"/>
      <c r="AM73" s="132"/>
      <c r="AN73" s="132"/>
      <c r="AP73" s="44"/>
      <c r="AS73" s="45"/>
    </row>
    <row r="74" spans="2:45" s="38" customFormat="1" ht="27.75" customHeight="1">
      <c r="B74" s="255"/>
      <c r="C74" s="256"/>
      <c r="D74" s="256"/>
      <c r="E74" s="257"/>
      <c r="F74" s="252"/>
      <c r="G74" s="253"/>
      <c r="H74" s="254"/>
      <c r="I74" s="267"/>
      <c r="J74" s="268"/>
      <c r="K74" s="268"/>
      <c r="L74" s="268"/>
      <c r="M74" s="268"/>
      <c r="N74" s="269"/>
      <c r="O74" s="268"/>
      <c r="P74" s="268"/>
      <c r="Q74" s="268"/>
      <c r="R74" s="268"/>
      <c r="S74" s="268"/>
      <c r="T74" s="269"/>
      <c r="U74" s="176"/>
      <c r="V74" s="280"/>
      <c r="W74" s="281"/>
      <c r="X74" s="281"/>
      <c r="Y74" s="281"/>
      <c r="Z74" s="281"/>
      <c r="AA74" s="282"/>
      <c r="AB74" s="252"/>
      <c r="AC74" s="253"/>
      <c r="AD74" s="253"/>
      <c r="AE74" s="254"/>
      <c r="AL74" s="132"/>
      <c r="AM74" s="132"/>
      <c r="AN74" s="132"/>
      <c r="AP74" s="44"/>
      <c r="AS74" s="45"/>
    </row>
    <row r="75" spans="2:45" s="38" customFormat="1" ht="27.75" customHeight="1">
      <c r="B75" s="255"/>
      <c r="C75" s="256"/>
      <c r="D75" s="256"/>
      <c r="E75" s="257"/>
      <c r="F75" s="252"/>
      <c r="G75" s="253"/>
      <c r="H75" s="254"/>
      <c r="I75" s="267"/>
      <c r="J75" s="268"/>
      <c r="K75" s="268"/>
      <c r="L75" s="268"/>
      <c r="M75" s="268"/>
      <c r="N75" s="269"/>
      <c r="O75" s="268"/>
      <c r="P75" s="268"/>
      <c r="Q75" s="268"/>
      <c r="R75" s="268"/>
      <c r="S75" s="268"/>
      <c r="T75" s="269"/>
      <c r="U75" s="176"/>
      <c r="V75" s="280"/>
      <c r="W75" s="281"/>
      <c r="X75" s="281"/>
      <c r="Y75" s="281"/>
      <c r="Z75" s="281"/>
      <c r="AA75" s="282"/>
      <c r="AB75" s="252"/>
      <c r="AC75" s="253"/>
      <c r="AD75" s="253"/>
      <c r="AE75" s="254"/>
      <c r="AL75" s="132"/>
      <c r="AM75" s="132"/>
      <c r="AN75" s="132"/>
      <c r="AP75" s="44"/>
      <c r="AS75" s="45"/>
    </row>
    <row r="76" spans="2:45" s="38" customFormat="1" ht="27.75" customHeight="1">
      <c r="B76" s="255"/>
      <c r="C76" s="256"/>
      <c r="D76" s="256"/>
      <c r="E76" s="257"/>
      <c r="F76" s="252"/>
      <c r="G76" s="253"/>
      <c r="H76" s="254"/>
      <c r="I76" s="267"/>
      <c r="J76" s="268"/>
      <c r="K76" s="268"/>
      <c r="L76" s="268"/>
      <c r="M76" s="268"/>
      <c r="N76" s="269"/>
      <c r="O76" s="268"/>
      <c r="P76" s="268"/>
      <c r="Q76" s="268"/>
      <c r="R76" s="268"/>
      <c r="S76" s="268"/>
      <c r="T76" s="269"/>
      <c r="U76" s="176"/>
      <c r="V76" s="280"/>
      <c r="W76" s="281"/>
      <c r="X76" s="281"/>
      <c r="Y76" s="281"/>
      <c r="Z76" s="281"/>
      <c r="AA76" s="282"/>
      <c r="AB76" s="252"/>
      <c r="AC76" s="253"/>
      <c r="AD76" s="253"/>
      <c r="AE76" s="254"/>
      <c r="AL76" s="132"/>
      <c r="AM76" s="132"/>
      <c r="AN76" s="132"/>
      <c r="AP76" s="44"/>
      <c r="AS76" s="45"/>
    </row>
    <row r="77" spans="2:45" s="38" customFormat="1" ht="27.75" customHeight="1">
      <c r="B77" s="255"/>
      <c r="C77" s="256"/>
      <c r="D77" s="256"/>
      <c r="E77" s="257"/>
      <c r="F77" s="276"/>
      <c r="G77" s="274"/>
      <c r="H77" s="275"/>
      <c r="I77" s="267"/>
      <c r="J77" s="268"/>
      <c r="K77" s="268"/>
      <c r="L77" s="268"/>
      <c r="M77" s="268"/>
      <c r="N77" s="269"/>
      <c r="O77" s="268"/>
      <c r="P77" s="268"/>
      <c r="Q77" s="268"/>
      <c r="R77" s="268"/>
      <c r="S77" s="268"/>
      <c r="T77" s="269"/>
      <c r="U77" s="176"/>
      <c r="V77" s="277"/>
      <c r="W77" s="278"/>
      <c r="X77" s="278"/>
      <c r="Y77" s="278"/>
      <c r="Z77" s="278"/>
      <c r="AA77" s="279"/>
      <c r="AB77" s="273"/>
      <c r="AC77" s="274"/>
      <c r="AD77" s="274"/>
      <c r="AE77" s="275"/>
      <c r="AL77" s="132"/>
      <c r="AM77" s="132"/>
      <c r="AN77" s="132"/>
      <c r="AP77" s="44"/>
      <c r="AS77" s="45"/>
    </row>
    <row r="78" spans="2:45" s="38" customFormat="1" ht="27.75" customHeight="1" thickBot="1">
      <c r="B78" s="258"/>
      <c r="C78" s="259"/>
      <c r="D78" s="259"/>
      <c r="E78" s="260"/>
      <c r="F78" s="287"/>
      <c r="G78" s="284"/>
      <c r="H78" s="285"/>
      <c r="I78" s="300"/>
      <c r="J78" s="301"/>
      <c r="K78" s="301"/>
      <c r="L78" s="301"/>
      <c r="M78" s="301"/>
      <c r="N78" s="302"/>
      <c r="O78" s="301"/>
      <c r="P78" s="301"/>
      <c r="Q78" s="301"/>
      <c r="R78" s="301"/>
      <c r="S78" s="301"/>
      <c r="T78" s="302"/>
      <c r="U78" s="176"/>
      <c r="V78" s="288"/>
      <c r="W78" s="289"/>
      <c r="X78" s="289"/>
      <c r="Y78" s="289"/>
      <c r="Z78" s="289"/>
      <c r="AA78" s="290"/>
      <c r="AB78" s="283"/>
      <c r="AC78" s="284"/>
      <c r="AD78" s="284"/>
      <c r="AE78" s="285"/>
      <c r="AL78" s="132"/>
      <c r="AM78" s="132"/>
      <c r="AN78" s="132"/>
      <c r="AP78" s="44"/>
      <c r="AS78" s="45"/>
    </row>
    <row r="79" spans="1:46" s="38" customFormat="1" ht="12.75" customHeight="1" thickTop="1">
      <c r="A79" s="55"/>
      <c r="AG79" s="55"/>
      <c r="AH79" s="55"/>
      <c r="AL79" s="132"/>
      <c r="AM79" s="132"/>
      <c r="AN79" s="132"/>
      <c r="AO79" s="82"/>
      <c r="AQ79" s="44"/>
      <c r="AT79" s="45"/>
    </row>
    <row r="80" spans="1:46" s="37" customFormat="1" ht="27.75" customHeight="1" thickBot="1">
      <c r="A80" s="56"/>
      <c r="B80" s="54" t="s">
        <v>156</v>
      </c>
      <c r="AG80" s="56"/>
      <c r="AH80" s="56"/>
      <c r="AL80" s="132"/>
      <c r="AM80" s="132"/>
      <c r="AN80" s="132"/>
      <c r="AO80" s="83"/>
      <c r="AQ80" s="50"/>
      <c r="AT80" s="51"/>
    </row>
    <row r="81" spans="2:46" s="35" customFormat="1" ht="36.75" customHeight="1" thickBot="1" thickTop="1">
      <c r="B81" s="368" t="s">
        <v>155</v>
      </c>
      <c r="C81" s="369"/>
      <c r="D81" s="369"/>
      <c r="E81" s="370"/>
      <c r="F81" s="163"/>
      <c r="G81" s="164"/>
      <c r="H81" s="164"/>
      <c r="I81" s="164" t="s">
        <v>13</v>
      </c>
      <c r="J81" s="164"/>
      <c r="K81" s="164"/>
      <c r="L81" s="165"/>
      <c r="M81" s="261" t="s">
        <v>51</v>
      </c>
      <c r="N81" s="262"/>
      <c r="O81" s="262"/>
      <c r="P81" s="263"/>
      <c r="Q81" s="404" t="s">
        <v>158</v>
      </c>
      <c r="R81" s="405"/>
      <c r="S81" s="405"/>
      <c r="T81" s="405"/>
      <c r="U81" s="405"/>
      <c r="V81" s="405"/>
      <c r="W81" s="405"/>
      <c r="X81" s="405"/>
      <c r="Y81" s="405"/>
      <c r="Z81" s="405"/>
      <c r="AA81" s="405"/>
      <c r="AB81" s="406"/>
      <c r="AC81" s="425" t="s">
        <v>54</v>
      </c>
      <c r="AD81" s="426"/>
      <c r="AE81" s="427"/>
      <c r="AF81" s="431" t="s">
        <v>157</v>
      </c>
      <c r="AG81" s="432"/>
      <c r="AL81" s="132"/>
      <c r="AM81" s="132"/>
      <c r="AN81" s="132"/>
      <c r="AO81" s="84"/>
      <c r="AQ81" s="52"/>
      <c r="AT81" s="53"/>
    </row>
    <row r="82" spans="2:46" s="38" customFormat="1" ht="27.75" customHeight="1" thickTop="1">
      <c r="B82" s="306"/>
      <c r="C82" s="307"/>
      <c r="D82" s="307"/>
      <c r="E82" s="308"/>
      <c r="F82" s="384"/>
      <c r="G82" s="385"/>
      <c r="H82" s="385"/>
      <c r="I82" s="385"/>
      <c r="J82" s="385"/>
      <c r="K82" s="385"/>
      <c r="L82" s="386"/>
      <c r="M82" s="419"/>
      <c r="N82" s="419"/>
      <c r="O82" s="419"/>
      <c r="P82" s="420"/>
      <c r="Q82" s="416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8"/>
      <c r="AC82" s="428"/>
      <c r="AD82" s="429"/>
      <c r="AE82" s="430"/>
      <c r="AF82" s="436"/>
      <c r="AG82" s="437"/>
      <c r="AL82" s="132"/>
      <c r="AM82" s="132"/>
      <c r="AN82" s="132"/>
      <c r="AO82" s="82"/>
      <c r="AQ82" s="44"/>
      <c r="AT82" s="45"/>
    </row>
    <row r="83" spans="2:46" s="38" customFormat="1" ht="27.75" customHeight="1">
      <c r="B83" s="303"/>
      <c r="C83" s="304"/>
      <c r="D83" s="304"/>
      <c r="E83" s="305"/>
      <c r="F83" s="387"/>
      <c r="G83" s="388"/>
      <c r="H83" s="388"/>
      <c r="I83" s="388"/>
      <c r="J83" s="388"/>
      <c r="K83" s="388"/>
      <c r="L83" s="389"/>
      <c r="M83" s="253"/>
      <c r="N83" s="253"/>
      <c r="O83" s="253"/>
      <c r="P83" s="254"/>
      <c r="Q83" s="396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398"/>
      <c r="AC83" s="407"/>
      <c r="AD83" s="408"/>
      <c r="AE83" s="409"/>
      <c r="AF83" s="421"/>
      <c r="AG83" s="422"/>
      <c r="AL83" s="132"/>
      <c r="AM83" s="132"/>
      <c r="AN83" s="132"/>
      <c r="AO83" s="82"/>
      <c r="AQ83" s="44"/>
      <c r="AT83" s="45"/>
    </row>
    <row r="84" spans="2:46" s="38" customFormat="1" ht="27.75" customHeight="1">
      <c r="B84" s="303"/>
      <c r="C84" s="304"/>
      <c r="D84" s="304"/>
      <c r="E84" s="305"/>
      <c r="F84" s="387"/>
      <c r="G84" s="388"/>
      <c r="H84" s="388"/>
      <c r="I84" s="388"/>
      <c r="J84" s="388"/>
      <c r="K84" s="388"/>
      <c r="L84" s="389"/>
      <c r="M84" s="253"/>
      <c r="N84" s="253"/>
      <c r="O84" s="253"/>
      <c r="P84" s="254"/>
      <c r="Q84" s="396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8"/>
      <c r="AC84" s="407"/>
      <c r="AD84" s="408"/>
      <c r="AE84" s="409"/>
      <c r="AF84" s="421"/>
      <c r="AG84" s="422"/>
      <c r="AL84" s="132"/>
      <c r="AM84" s="132"/>
      <c r="AN84" s="132"/>
      <c r="AO84" s="82"/>
      <c r="AQ84" s="44"/>
      <c r="AT84" s="45"/>
    </row>
    <row r="85" spans="2:46" s="38" customFormat="1" ht="27.75" customHeight="1">
      <c r="B85" s="303"/>
      <c r="C85" s="304"/>
      <c r="D85" s="304"/>
      <c r="E85" s="305"/>
      <c r="F85" s="387"/>
      <c r="G85" s="388"/>
      <c r="H85" s="388"/>
      <c r="I85" s="388"/>
      <c r="J85" s="388"/>
      <c r="K85" s="388"/>
      <c r="L85" s="389"/>
      <c r="M85" s="253"/>
      <c r="N85" s="253"/>
      <c r="O85" s="253"/>
      <c r="P85" s="254"/>
      <c r="Q85" s="396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8"/>
      <c r="AC85" s="407"/>
      <c r="AD85" s="408"/>
      <c r="AE85" s="409"/>
      <c r="AF85" s="421"/>
      <c r="AG85" s="422"/>
      <c r="AH85" s="49"/>
      <c r="AL85" s="132"/>
      <c r="AM85" s="132"/>
      <c r="AN85" s="132"/>
      <c r="AO85" s="82"/>
      <c r="AQ85" s="44"/>
      <c r="AT85" s="45"/>
    </row>
    <row r="86" spans="2:46" s="38" customFormat="1" ht="27.75" customHeight="1">
      <c r="B86" s="303"/>
      <c r="C86" s="304"/>
      <c r="D86" s="304"/>
      <c r="E86" s="305"/>
      <c r="F86" s="387"/>
      <c r="G86" s="388"/>
      <c r="H86" s="388"/>
      <c r="I86" s="388"/>
      <c r="J86" s="388"/>
      <c r="K86" s="388"/>
      <c r="L86" s="389"/>
      <c r="M86" s="253"/>
      <c r="N86" s="253"/>
      <c r="O86" s="253"/>
      <c r="P86" s="254"/>
      <c r="Q86" s="396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8"/>
      <c r="AC86" s="407"/>
      <c r="AD86" s="408"/>
      <c r="AE86" s="409"/>
      <c r="AF86" s="421"/>
      <c r="AG86" s="422"/>
      <c r="AH86" s="49"/>
      <c r="AL86" s="132"/>
      <c r="AM86" s="132"/>
      <c r="AN86" s="132"/>
      <c r="AO86" s="82"/>
      <c r="AQ86" s="44"/>
      <c r="AT86" s="45"/>
    </row>
    <row r="87" spans="2:46" s="38" customFormat="1" ht="27.75" customHeight="1">
      <c r="B87" s="303"/>
      <c r="C87" s="304"/>
      <c r="D87" s="304"/>
      <c r="E87" s="305"/>
      <c r="F87" s="387"/>
      <c r="G87" s="388"/>
      <c r="H87" s="388"/>
      <c r="I87" s="388"/>
      <c r="J87" s="388"/>
      <c r="K87" s="388"/>
      <c r="L87" s="389"/>
      <c r="M87" s="253"/>
      <c r="N87" s="253"/>
      <c r="O87" s="253"/>
      <c r="P87" s="254"/>
      <c r="Q87" s="396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8"/>
      <c r="AC87" s="407"/>
      <c r="AD87" s="408"/>
      <c r="AE87" s="409"/>
      <c r="AF87" s="421"/>
      <c r="AG87" s="422"/>
      <c r="AH87" s="49"/>
      <c r="AL87" s="132"/>
      <c r="AM87" s="132"/>
      <c r="AN87" s="132"/>
      <c r="AO87" s="82"/>
      <c r="AQ87" s="44"/>
      <c r="AT87" s="45"/>
    </row>
    <row r="88" spans="2:46" s="38" customFormat="1" ht="27.75" customHeight="1">
      <c r="B88" s="303"/>
      <c r="C88" s="304"/>
      <c r="D88" s="304"/>
      <c r="E88" s="305"/>
      <c r="F88" s="387"/>
      <c r="G88" s="388"/>
      <c r="H88" s="388"/>
      <c r="I88" s="388"/>
      <c r="J88" s="388"/>
      <c r="K88" s="388"/>
      <c r="L88" s="389"/>
      <c r="M88" s="253"/>
      <c r="N88" s="253"/>
      <c r="O88" s="253"/>
      <c r="P88" s="254"/>
      <c r="Q88" s="396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8"/>
      <c r="AC88" s="407"/>
      <c r="AD88" s="408"/>
      <c r="AE88" s="409"/>
      <c r="AF88" s="421"/>
      <c r="AG88" s="422"/>
      <c r="AH88" s="49"/>
      <c r="AL88" s="132"/>
      <c r="AM88" s="132"/>
      <c r="AN88" s="132"/>
      <c r="AO88" s="82"/>
      <c r="AQ88" s="44"/>
      <c r="AT88" s="45"/>
    </row>
    <row r="89" spans="2:46" s="38" customFormat="1" ht="27.75" customHeight="1">
      <c r="B89" s="303"/>
      <c r="C89" s="304"/>
      <c r="D89" s="304"/>
      <c r="E89" s="305"/>
      <c r="F89" s="387"/>
      <c r="G89" s="388"/>
      <c r="H89" s="388"/>
      <c r="I89" s="388"/>
      <c r="J89" s="388"/>
      <c r="K89" s="388"/>
      <c r="L89" s="389"/>
      <c r="M89" s="253"/>
      <c r="N89" s="253"/>
      <c r="O89" s="253"/>
      <c r="P89" s="254"/>
      <c r="Q89" s="396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8"/>
      <c r="AC89" s="407"/>
      <c r="AD89" s="408"/>
      <c r="AE89" s="409"/>
      <c r="AF89" s="421"/>
      <c r="AG89" s="422"/>
      <c r="AH89" s="49"/>
      <c r="AL89" s="132"/>
      <c r="AM89" s="132"/>
      <c r="AN89" s="132"/>
      <c r="AO89" s="82"/>
      <c r="AQ89" s="44"/>
      <c r="AT89" s="45"/>
    </row>
    <row r="90" spans="2:46" s="38" customFormat="1" ht="27.75" customHeight="1">
      <c r="B90" s="303"/>
      <c r="C90" s="304"/>
      <c r="D90" s="304"/>
      <c r="E90" s="305"/>
      <c r="F90" s="387"/>
      <c r="G90" s="388"/>
      <c r="H90" s="388"/>
      <c r="I90" s="388"/>
      <c r="J90" s="388"/>
      <c r="K90" s="388"/>
      <c r="L90" s="389"/>
      <c r="M90" s="253"/>
      <c r="N90" s="253"/>
      <c r="O90" s="253"/>
      <c r="P90" s="254"/>
      <c r="Q90" s="396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8"/>
      <c r="AC90" s="407"/>
      <c r="AD90" s="408"/>
      <c r="AE90" s="409"/>
      <c r="AF90" s="421"/>
      <c r="AG90" s="422"/>
      <c r="AH90" s="49"/>
      <c r="AL90" s="132"/>
      <c r="AM90" s="132"/>
      <c r="AN90" s="132"/>
      <c r="AO90" s="82"/>
      <c r="AQ90" s="44"/>
      <c r="AT90" s="45"/>
    </row>
    <row r="91" spans="2:46" s="38" customFormat="1" ht="27.75" customHeight="1" thickBot="1">
      <c r="B91" s="410"/>
      <c r="C91" s="411"/>
      <c r="D91" s="411"/>
      <c r="E91" s="412"/>
      <c r="F91" s="413"/>
      <c r="G91" s="414"/>
      <c r="H91" s="414"/>
      <c r="I91" s="414"/>
      <c r="J91" s="414"/>
      <c r="K91" s="414"/>
      <c r="L91" s="415"/>
      <c r="M91" s="402"/>
      <c r="N91" s="402"/>
      <c r="O91" s="402"/>
      <c r="P91" s="403"/>
      <c r="Q91" s="399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1"/>
      <c r="AC91" s="433"/>
      <c r="AD91" s="434"/>
      <c r="AE91" s="435"/>
      <c r="AF91" s="423"/>
      <c r="AG91" s="424"/>
      <c r="AL91" s="132"/>
      <c r="AM91" s="132"/>
      <c r="AN91" s="132"/>
      <c r="AO91" s="82"/>
      <c r="AQ91" s="44"/>
      <c r="AT91" s="45"/>
    </row>
    <row r="92" spans="3:21" ht="12.75" customHeight="1" thickTop="1">
      <c r="C92" s="57"/>
      <c r="D92" s="57"/>
      <c r="E92" s="57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14"/>
      <c r="T92" s="14"/>
      <c r="U92" s="14"/>
    </row>
    <row r="93" ht="12.75" customHeight="1"/>
    <row r="94" ht="12.75" customHeight="1"/>
    <row r="95" spans="2:34" ht="12.75" customHeight="1">
      <c r="B95" s="5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2:46" s="86" customFormat="1" ht="30" customHeight="1">
      <c r="B96" s="299" t="s">
        <v>159</v>
      </c>
      <c r="C96" s="299"/>
      <c r="D96" s="299"/>
      <c r="E96" s="299"/>
      <c r="F96" s="299"/>
      <c r="G96" s="299"/>
      <c r="H96" s="296">
        <f>IF(COUNT(C8:AF61)&gt;0,SUM(AG8:AG61),"")</f>
        <v>470.90000000000003</v>
      </c>
      <c r="I96" s="296"/>
      <c r="J96" s="296"/>
      <c r="K96" s="168" t="s">
        <v>56</v>
      </c>
      <c r="L96" s="166"/>
      <c r="M96" s="166"/>
      <c r="N96" s="167"/>
      <c r="O96" s="167"/>
      <c r="AL96" s="130"/>
      <c r="AM96" s="130"/>
      <c r="AN96" s="130"/>
      <c r="AO96" s="87"/>
      <c r="AQ96" s="88"/>
      <c r="AT96" s="89"/>
    </row>
    <row r="97" spans="2:46" s="86" customFormat="1" ht="30" customHeight="1">
      <c r="B97" s="299" t="s">
        <v>52</v>
      </c>
      <c r="C97" s="299"/>
      <c r="D97" s="299"/>
      <c r="E97" s="299"/>
      <c r="F97" s="299"/>
      <c r="G97" s="299"/>
      <c r="H97" s="297">
        <f>COUNT(C8:AF61)-COUNTIF(C8:AF61,0)</f>
        <v>84</v>
      </c>
      <c r="I97" s="297"/>
      <c r="J97" s="297"/>
      <c r="K97" s="168" t="s">
        <v>57</v>
      </c>
      <c r="L97" s="166"/>
      <c r="M97" s="166"/>
      <c r="N97" s="167"/>
      <c r="O97" s="167"/>
      <c r="AL97" s="130"/>
      <c r="AM97" s="130"/>
      <c r="AN97" s="130"/>
      <c r="AO97" s="87"/>
      <c r="AQ97" s="88"/>
      <c r="AT97" s="89"/>
    </row>
    <row r="98" spans="2:46" s="86" customFormat="1" ht="30" customHeight="1">
      <c r="B98" s="299" t="s">
        <v>53</v>
      </c>
      <c r="C98" s="299"/>
      <c r="D98" s="299"/>
      <c r="E98" s="299"/>
      <c r="F98" s="299"/>
      <c r="G98" s="299"/>
      <c r="H98" s="296">
        <f>IF(ISNUMBER(H96)=TRUE,H96/H97,"")</f>
        <v>5.605952380952381</v>
      </c>
      <c r="I98" s="296"/>
      <c r="J98" s="296"/>
      <c r="K98" s="168" t="s">
        <v>56</v>
      </c>
      <c r="L98" s="166"/>
      <c r="M98" s="166"/>
      <c r="N98" s="167"/>
      <c r="O98" s="167"/>
      <c r="AL98" s="130"/>
      <c r="AM98" s="130"/>
      <c r="AN98" s="130"/>
      <c r="AO98" s="87"/>
      <c r="AQ98" s="88"/>
      <c r="AT98" s="89"/>
    </row>
    <row r="99" spans="2:46" s="86" customFormat="1" ht="30" customHeight="1">
      <c r="B99" s="294" t="s">
        <v>55</v>
      </c>
      <c r="C99" s="294"/>
      <c r="D99" s="294"/>
      <c r="E99" s="294"/>
      <c r="F99" s="294"/>
      <c r="G99" s="294"/>
      <c r="H99" s="298">
        <f>IF(COUNT(C8:AF61)&gt;0,MAX(C8:AF61),"")</f>
        <v>15.7</v>
      </c>
      <c r="I99" s="298"/>
      <c r="J99" s="298"/>
      <c r="K99" s="168" t="str">
        <f>IF(COUNT(C8:AF61)&gt;0,VLOOKUP(AO6,AO8:AP61,2,FALSE),"")</f>
        <v>Šaran Velika Ludina</v>
      </c>
      <c r="L99" s="168"/>
      <c r="M99" s="168"/>
      <c r="N99" s="167"/>
      <c r="O99" s="167"/>
      <c r="AL99" s="130"/>
      <c r="AM99" s="130"/>
      <c r="AN99" s="130"/>
      <c r="AO99" s="87"/>
      <c r="AQ99" s="88"/>
      <c r="AT99" s="89"/>
    </row>
    <row r="100" spans="1:36" ht="12.75" customHeight="1">
      <c r="A100" s="55"/>
      <c r="B100" s="60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38"/>
      <c r="AJ100" s="38"/>
    </row>
    <row r="101" spans="1:36" ht="12.75" customHeight="1">
      <c r="A101" s="55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55"/>
      <c r="AH101" s="55"/>
      <c r="AI101" s="38"/>
      <c r="AJ101" s="38"/>
    </row>
    <row r="102" spans="1:36" ht="12.75" customHeight="1">
      <c r="A102" s="62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5"/>
      <c r="AH102" s="65"/>
      <c r="AI102" s="66"/>
      <c r="AJ102" s="66"/>
    </row>
    <row r="103" spans="1:36" ht="12.75" customHeight="1">
      <c r="A103" s="62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5"/>
      <c r="AH103" s="65"/>
      <c r="AI103" s="66"/>
      <c r="AJ103" s="66"/>
    </row>
    <row r="104" spans="1:36" ht="12.75" customHeight="1">
      <c r="A104" s="62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5"/>
      <c r="AH104" s="65"/>
      <c r="AI104" s="66"/>
      <c r="AJ104" s="66"/>
    </row>
    <row r="105" spans="1:36" ht="12.75" customHeight="1">
      <c r="A105" s="62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5"/>
      <c r="AH105" s="65"/>
      <c r="AI105" s="66"/>
      <c r="AJ105" s="66"/>
    </row>
    <row r="106" spans="1:36" ht="12.75" customHeight="1">
      <c r="A106" s="62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5"/>
      <c r="AH106" s="65"/>
      <c r="AI106" s="66"/>
      <c r="AJ106" s="66"/>
    </row>
    <row r="107" spans="1:36" ht="12.75" customHeight="1">
      <c r="A107" s="62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5"/>
      <c r="AH107" s="65"/>
      <c r="AI107" s="66"/>
      <c r="AJ107" s="66"/>
    </row>
    <row r="108" spans="1:36" ht="12.75" customHeight="1">
      <c r="A108" s="62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5"/>
      <c r="AH108" s="65"/>
      <c r="AI108" s="66"/>
      <c r="AJ108" s="66"/>
    </row>
    <row r="109" spans="1:36" ht="12.75" customHeight="1">
      <c r="A109" s="62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5"/>
      <c r="AH109" s="65"/>
      <c r="AI109" s="66"/>
      <c r="AJ109" s="66"/>
    </row>
    <row r="110" spans="1:36" ht="12.75" customHeight="1">
      <c r="A110" s="62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5"/>
      <c r="AH110" s="65"/>
      <c r="AI110" s="66"/>
      <c r="AJ110" s="66"/>
    </row>
    <row r="111" spans="1:36" ht="12.75" customHeight="1">
      <c r="A111" s="62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5"/>
      <c r="AH111" s="65"/>
      <c r="AI111" s="66"/>
      <c r="AJ111" s="66"/>
    </row>
    <row r="112" spans="1:36" ht="12.75" customHeight="1">
      <c r="A112" s="62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5"/>
      <c r="AH112" s="65"/>
      <c r="AI112" s="66"/>
      <c r="AJ112" s="66"/>
    </row>
    <row r="113" spans="1:36" ht="12.75" customHeight="1">
      <c r="A113" s="62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5"/>
      <c r="AH113" s="65"/>
      <c r="AI113" s="66"/>
      <c r="AJ113" s="66"/>
    </row>
    <row r="114" spans="1:36" ht="12.75" customHeight="1">
      <c r="A114" s="62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5"/>
      <c r="AH114" s="65"/>
      <c r="AI114" s="66"/>
      <c r="AJ114" s="66"/>
    </row>
    <row r="115" spans="1:36" ht="12.75" customHeight="1">
      <c r="A115" s="62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5"/>
      <c r="AH115" s="65"/>
      <c r="AI115" s="66"/>
      <c r="AJ115" s="66"/>
    </row>
    <row r="116" spans="1:36" ht="12.75" customHeight="1">
      <c r="A116" s="62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5"/>
      <c r="AH116" s="65"/>
      <c r="AI116" s="66"/>
      <c r="AJ116" s="66"/>
    </row>
    <row r="117" spans="1:36" ht="12.75" customHeight="1">
      <c r="A117" s="62"/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5"/>
      <c r="AH117" s="65"/>
      <c r="AI117" s="66"/>
      <c r="AJ117" s="66"/>
    </row>
    <row r="118" spans="1:36" ht="12.75" customHeight="1">
      <c r="A118" s="62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5"/>
      <c r="AH118" s="65"/>
      <c r="AI118" s="66"/>
      <c r="AJ118" s="66"/>
    </row>
    <row r="119" spans="1:36" ht="12.75" customHeight="1">
      <c r="A119" s="62"/>
      <c r="B119" s="67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5"/>
      <c r="AH119" s="65"/>
      <c r="AI119" s="66"/>
      <c r="AJ119" s="66"/>
    </row>
    <row r="120" spans="1:36" ht="12.75" customHeight="1">
      <c r="A120" s="62"/>
      <c r="B120" s="67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5"/>
      <c r="AH120" s="65"/>
      <c r="AI120" s="66"/>
      <c r="AJ120" s="66"/>
    </row>
    <row r="121" spans="1:36" ht="12.75" customHeight="1">
      <c r="A121" s="62"/>
      <c r="B121" s="67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5"/>
      <c r="AH121" s="65"/>
      <c r="AI121" s="66"/>
      <c r="AJ121" s="66"/>
    </row>
    <row r="122" spans="1:36" ht="12.75" customHeight="1">
      <c r="A122" s="62"/>
      <c r="B122" s="67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5"/>
      <c r="AH122" s="65"/>
      <c r="AI122" s="66"/>
      <c r="AJ122" s="66"/>
    </row>
    <row r="123" spans="1:36" ht="12.75" customHeight="1">
      <c r="A123" s="62"/>
      <c r="B123" s="67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5"/>
      <c r="AH123" s="65"/>
      <c r="AI123" s="66"/>
      <c r="AJ123" s="66"/>
    </row>
    <row r="124" ht="12.75" customHeight="1"/>
    <row r="125" spans="2:34" ht="12.75" customHeight="1">
      <c r="B125" s="67"/>
      <c r="AD125" s="68"/>
      <c r="AG125" s="69"/>
      <c r="AH125" s="69"/>
    </row>
    <row r="126" spans="2:34" ht="12.75" customHeight="1">
      <c r="B126" s="70"/>
      <c r="AD126" s="68"/>
      <c r="AG126" s="71"/>
      <c r="AH126" s="71"/>
    </row>
    <row r="127" spans="30:34" ht="12.75" customHeight="1">
      <c r="AD127" s="68"/>
      <c r="AG127" s="69"/>
      <c r="AH127" s="69"/>
    </row>
    <row r="128" ht="12.75" customHeight="1"/>
    <row r="129" spans="2:23" ht="12.75" customHeight="1">
      <c r="B129" s="72"/>
      <c r="W129" s="73"/>
    </row>
    <row r="130" spans="2:29" ht="12.75" customHeight="1">
      <c r="B130" s="74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W130" s="73"/>
      <c r="X130" s="73"/>
      <c r="Y130" s="73"/>
      <c r="Z130" s="73"/>
      <c r="AA130" s="73"/>
      <c r="AB130" s="73"/>
      <c r="AC130" s="73"/>
    </row>
    <row r="131" spans="2:29" ht="12.75" customHeight="1">
      <c r="B131" s="63"/>
      <c r="C131" s="57"/>
      <c r="D131" s="57"/>
      <c r="E131" s="57"/>
      <c r="W131" s="76"/>
      <c r="X131" s="76"/>
      <c r="Y131" s="76"/>
      <c r="Z131" s="57"/>
      <c r="AA131" s="57"/>
      <c r="AB131" s="57"/>
      <c r="AC131" s="57"/>
    </row>
    <row r="132" spans="2:29" ht="12.75" customHeight="1">
      <c r="B132" s="63"/>
      <c r="C132" s="57"/>
      <c r="D132" s="57"/>
      <c r="E132" s="57"/>
      <c r="Z132" s="57"/>
      <c r="AA132" s="57"/>
      <c r="AB132" s="57"/>
      <c r="AC132" s="57"/>
    </row>
    <row r="133" ht="12.75" customHeight="1"/>
    <row r="134" ht="12.75" customHeight="1">
      <c r="B134" s="72"/>
    </row>
    <row r="135" spans="2:21" ht="12.75" customHeight="1">
      <c r="B135" s="77"/>
      <c r="C135" s="73"/>
      <c r="D135" s="73"/>
      <c r="E135" s="73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3"/>
      <c r="T135" s="73"/>
      <c r="U135" s="73"/>
    </row>
    <row r="136" spans="2:21" ht="12.75" customHeight="1">
      <c r="B136" s="79"/>
      <c r="C136" s="57"/>
      <c r="D136" s="57"/>
      <c r="E136" s="57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58"/>
      <c r="T136" s="58"/>
      <c r="U136" s="58"/>
    </row>
    <row r="137" spans="3:21" ht="12.75" customHeight="1">
      <c r="C137" s="57"/>
      <c r="D137" s="57"/>
      <c r="E137" s="57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14"/>
      <c r="T137" s="14"/>
      <c r="U137" s="14"/>
    </row>
    <row r="138" ht="12.75" customHeight="1"/>
    <row r="139" ht="12.75" customHeight="1"/>
    <row r="140" spans="2:34" ht="12.75" customHeight="1">
      <c r="B140" s="5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</row>
    <row r="141" ht="12.75" customHeight="1"/>
    <row r="142" ht="12.75" customHeight="1"/>
    <row r="143" ht="12.75" customHeight="1"/>
    <row r="144" ht="12.75" customHeight="1"/>
    <row r="145" spans="1:36" ht="12.75" customHeight="1">
      <c r="A145" s="55"/>
      <c r="B145" s="60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38"/>
      <c r="AJ145" s="38"/>
    </row>
    <row r="146" spans="1:36" ht="12.75" customHeight="1">
      <c r="A146" s="55"/>
      <c r="B146" s="60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55"/>
      <c r="AH146" s="55"/>
      <c r="AI146" s="38"/>
      <c r="AJ146" s="38"/>
    </row>
    <row r="147" spans="1:36" ht="12.75" customHeight="1">
      <c r="A147" s="62"/>
      <c r="B147" s="63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5"/>
      <c r="AH147" s="65"/>
      <c r="AI147" s="66"/>
      <c r="AJ147" s="66"/>
    </row>
    <row r="148" spans="1:36" ht="12.75" customHeight="1">
      <c r="A148" s="62"/>
      <c r="B148" s="63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5"/>
      <c r="AH148" s="65"/>
      <c r="AI148" s="66"/>
      <c r="AJ148" s="66"/>
    </row>
    <row r="149" spans="1:36" ht="12.75" customHeight="1">
      <c r="A149" s="62"/>
      <c r="B149" s="63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5"/>
      <c r="AH149" s="65"/>
      <c r="AI149" s="66"/>
      <c r="AJ149" s="66"/>
    </row>
    <row r="150" spans="1:36" ht="12.75" customHeight="1">
      <c r="A150" s="62"/>
      <c r="B150" s="63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5"/>
      <c r="AH150" s="65"/>
      <c r="AI150" s="66"/>
      <c r="AJ150" s="66"/>
    </row>
    <row r="151" spans="1:36" ht="12.75" customHeight="1">
      <c r="A151" s="62"/>
      <c r="B151" s="63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5"/>
      <c r="AH151" s="65"/>
      <c r="AI151" s="66"/>
      <c r="AJ151" s="66"/>
    </row>
    <row r="152" spans="1:36" ht="12.75" customHeight="1">
      <c r="A152" s="62"/>
      <c r="B152" s="63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5"/>
      <c r="AH152" s="65"/>
      <c r="AI152" s="66"/>
      <c r="AJ152" s="66"/>
    </row>
    <row r="153" spans="1:36" ht="12.75" customHeight="1">
      <c r="A153" s="62"/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5"/>
      <c r="AH153" s="65"/>
      <c r="AI153" s="66"/>
      <c r="AJ153" s="66"/>
    </row>
    <row r="154" spans="1:36" ht="12.75" customHeight="1">
      <c r="A154" s="62"/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5"/>
      <c r="AH154" s="65"/>
      <c r="AI154" s="66"/>
      <c r="AJ154" s="66"/>
    </row>
    <row r="155" spans="1:36" ht="12.75" customHeight="1">
      <c r="A155" s="62"/>
      <c r="B155" s="63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5"/>
      <c r="AH155" s="65"/>
      <c r="AI155" s="66"/>
      <c r="AJ155" s="66"/>
    </row>
    <row r="156" spans="1:36" ht="12.75" customHeight="1">
      <c r="A156" s="62"/>
      <c r="B156" s="63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5"/>
      <c r="AH156" s="65"/>
      <c r="AI156" s="66"/>
      <c r="AJ156" s="66"/>
    </row>
    <row r="157" spans="1:36" ht="12.75" customHeight="1">
      <c r="A157" s="62"/>
      <c r="B157" s="63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5"/>
      <c r="AH157" s="65"/>
      <c r="AI157" s="66"/>
      <c r="AJ157" s="66"/>
    </row>
    <row r="158" spans="1:36" ht="12.75" customHeight="1">
      <c r="A158" s="62"/>
      <c r="B158" s="63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5"/>
      <c r="AH158" s="65"/>
      <c r="AI158" s="66"/>
      <c r="AJ158" s="66"/>
    </row>
    <row r="159" spans="1:36" ht="12.75" customHeight="1">
      <c r="A159" s="62"/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5"/>
      <c r="AH159" s="65"/>
      <c r="AI159" s="66"/>
      <c r="AJ159" s="66"/>
    </row>
    <row r="160" spans="1:36" ht="12.75" customHeight="1">
      <c r="A160" s="62"/>
      <c r="B160" s="63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5"/>
      <c r="AH160" s="65"/>
      <c r="AI160" s="66"/>
      <c r="AJ160" s="66"/>
    </row>
    <row r="161" spans="1:36" ht="12.75" customHeight="1">
      <c r="A161" s="62"/>
      <c r="B161" s="63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5"/>
      <c r="AH161" s="65"/>
      <c r="AI161" s="66"/>
      <c r="AJ161" s="66"/>
    </row>
    <row r="162" spans="1:36" ht="12.75" customHeight="1">
      <c r="A162" s="62"/>
      <c r="B162" s="63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5"/>
      <c r="AH162" s="65"/>
      <c r="AI162" s="66"/>
      <c r="AJ162" s="66"/>
    </row>
    <row r="163" spans="1:36" ht="12.75" customHeight="1">
      <c r="A163" s="62"/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5"/>
      <c r="AH163" s="65"/>
      <c r="AI163" s="66"/>
      <c r="AJ163" s="66"/>
    </row>
    <row r="164" spans="1:36" ht="12.75" customHeight="1">
      <c r="A164" s="62"/>
      <c r="B164" s="67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5"/>
      <c r="AH164" s="65"/>
      <c r="AI164" s="66"/>
      <c r="AJ164" s="66"/>
    </row>
    <row r="165" spans="1:36" ht="12.75" customHeight="1">
      <c r="A165" s="62"/>
      <c r="B165" s="67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5"/>
      <c r="AH165" s="65"/>
      <c r="AI165" s="66"/>
      <c r="AJ165" s="66"/>
    </row>
    <row r="166" spans="1:36" ht="12.75" customHeight="1">
      <c r="A166" s="62"/>
      <c r="B166" s="67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5"/>
      <c r="AH166" s="65"/>
      <c r="AI166" s="66"/>
      <c r="AJ166" s="66"/>
    </row>
    <row r="167" spans="1:36" ht="12.75" customHeight="1">
      <c r="A167" s="62"/>
      <c r="B167" s="67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5"/>
      <c r="AH167" s="65"/>
      <c r="AI167" s="66"/>
      <c r="AJ167" s="66"/>
    </row>
    <row r="168" spans="1:36" ht="12.75" customHeight="1">
      <c r="A168" s="62"/>
      <c r="B168" s="67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5"/>
      <c r="AH168" s="65"/>
      <c r="AI168" s="66"/>
      <c r="AJ168" s="66"/>
    </row>
    <row r="169" ht="12.75" customHeight="1"/>
    <row r="170" spans="2:34" ht="12.75" customHeight="1">
      <c r="B170" s="67"/>
      <c r="AD170" s="68"/>
      <c r="AG170" s="69"/>
      <c r="AH170" s="69"/>
    </row>
    <row r="171" spans="2:34" ht="12.75" customHeight="1">
      <c r="B171" s="70"/>
      <c r="AD171" s="68"/>
      <c r="AG171" s="71"/>
      <c r="AH171" s="71"/>
    </row>
    <row r="172" spans="30:34" ht="12.75" customHeight="1">
      <c r="AD172" s="68"/>
      <c r="AG172" s="69"/>
      <c r="AH172" s="69"/>
    </row>
    <row r="173" ht="12.75" customHeight="1"/>
    <row r="174" spans="2:23" ht="12.75" customHeight="1">
      <c r="B174" s="72"/>
      <c r="W174" s="73"/>
    </row>
    <row r="175" spans="2:29" ht="12.75" customHeight="1">
      <c r="B175" s="74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W175" s="73"/>
      <c r="X175" s="73"/>
      <c r="Y175" s="73"/>
      <c r="Z175" s="73"/>
      <c r="AA175" s="73"/>
      <c r="AB175" s="73"/>
      <c r="AC175" s="73"/>
    </row>
    <row r="176" spans="2:29" ht="12.75" customHeight="1">
      <c r="B176" s="63"/>
      <c r="C176" s="57"/>
      <c r="D176" s="57"/>
      <c r="E176" s="57"/>
      <c r="W176" s="76"/>
      <c r="X176" s="76"/>
      <c r="Y176" s="76"/>
      <c r="Z176" s="57"/>
      <c r="AA176" s="57"/>
      <c r="AB176" s="57"/>
      <c r="AC176" s="57"/>
    </row>
    <row r="177" spans="2:29" ht="12.75" customHeight="1">
      <c r="B177" s="63"/>
      <c r="C177" s="57"/>
      <c r="D177" s="57"/>
      <c r="E177" s="57"/>
      <c r="Z177" s="57"/>
      <c r="AA177" s="57"/>
      <c r="AB177" s="57"/>
      <c r="AC177" s="57"/>
    </row>
    <row r="178" ht="12.75" customHeight="1"/>
    <row r="179" ht="12.75" customHeight="1">
      <c r="B179" s="72"/>
    </row>
    <row r="180" spans="2:21" ht="12.75" customHeight="1">
      <c r="B180" s="77"/>
      <c r="C180" s="73"/>
      <c r="D180" s="73"/>
      <c r="E180" s="73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3"/>
      <c r="T180" s="73"/>
      <c r="U180" s="73"/>
    </row>
    <row r="181" spans="2:21" ht="12.75" customHeight="1">
      <c r="B181" s="79"/>
      <c r="C181" s="57"/>
      <c r="D181" s="57"/>
      <c r="E181" s="57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58"/>
      <c r="T181" s="58"/>
      <c r="U181" s="58"/>
    </row>
    <row r="182" spans="3:21" ht="12.75" customHeight="1">
      <c r="C182" s="57"/>
      <c r="D182" s="57"/>
      <c r="E182" s="57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14"/>
      <c r="T182" s="14"/>
      <c r="U182" s="14"/>
    </row>
    <row r="183" ht="12.75" customHeight="1"/>
    <row r="184" ht="12.75" customHeight="1"/>
    <row r="185" spans="2:34" ht="12.75" customHeight="1">
      <c r="B185" s="59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</row>
    <row r="186" ht="12.75" customHeight="1"/>
    <row r="187" ht="12.75" customHeight="1"/>
    <row r="188" ht="12.75" customHeight="1"/>
    <row r="189" ht="12.75" customHeight="1"/>
    <row r="190" spans="1:36" ht="12.75" customHeight="1">
      <c r="A190" s="55"/>
      <c r="B190" s="60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38"/>
      <c r="AJ190" s="38"/>
    </row>
    <row r="191" spans="1:36" ht="12.75" customHeight="1">
      <c r="A191" s="55"/>
      <c r="B191" s="60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55"/>
      <c r="AH191" s="55"/>
      <c r="AI191" s="38"/>
      <c r="AJ191" s="38"/>
    </row>
    <row r="192" spans="1:36" ht="12.75" customHeight="1">
      <c r="A192" s="62"/>
      <c r="B192" s="63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5"/>
      <c r="AH192" s="65"/>
      <c r="AI192" s="66"/>
      <c r="AJ192" s="66"/>
    </row>
    <row r="193" spans="1:36" ht="12.75" customHeight="1">
      <c r="A193" s="62"/>
      <c r="B193" s="63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5"/>
      <c r="AH193" s="65"/>
      <c r="AI193" s="66"/>
      <c r="AJ193" s="66"/>
    </row>
    <row r="194" spans="1:36" ht="12.75" customHeight="1">
      <c r="A194" s="62"/>
      <c r="B194" s="63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5"/>
      <c r="AH194" s="65"/>
      <c r="AI194" s="66"/>
      <c r="AJ194" s="66"/>
    </row>
    <row r="195" spans="1:36" ht="12.75" customHeight="1">
      <c r="A195" s="62"/>
      <c r="B195" s="63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5"/>
      <c r="AH195" s="65"/>
      <c r="AI195" s="66"/>
      <c r="AJ195" s="66"/>
    </row>
    <row r="196" spans="1:36" ht="12.75" customHeight="1">
      <c r="A196" s="62"/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5"/>
      <c r="AH196" s="65"/>
      <c r="AI196" s="66"/>
      <c r="AJ196" s="66"/>
    </row>
    <row r="197" spans="1:36" ht="12.75" customHeight="1">
      <c r="A197" s="62"/>
      <c r="B197" s="63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5"/>
      <c r="AH197" s="65"/>
      <c r="AI197" s="66"/>
      <c r="AJ197" s="66"/>
    </row>
    <row r="198" spans="1:36" ht="12.75" customHeight="1">
      <c r="A198" s="62"/>
      <c r="B198" s="63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5"/>
      <c r="AH198" s="65"/>
      <c r="AI198" s="66"/>
      <c r="AJ198" s="66"/>
    </row>
    <row r="199" spans="1:36" ht="12.75" customHeight="1">
      <c r="A199" s="62"/>
      <c r="B199" s="63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5"/>
      <c r="AH199" s="65"/>
      <c r="AI199" s="66"/>
      <c r="AJ199" s="66"/>
    </row>
    <row r="200" spans="1:36" ht="12.75" customHeight="1">
      <c r="A200" s="62"/>
      <c r="B200" s="63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5"/>
      <c r="AH200" s="65"/>
      <c r="AI200" s="66"/>
      <c r="AJ200" s="66"/>
    </row>
    <row r="201" spans="1:36" ht="12.75" customHeight="1">
      <c r="A201" s="62"/>
      <c r="B201" s="63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5"/>
      <c r="AH201" s="65"/>
      <c r="AI201" s="66"/>
      <c r="AJ201" s="66"/>
    </row>
    <row r="202" spans="1:36" ht="12.75" customHeight="1">
      <c r="A202" s="62"/>
      <c r="B202" s="63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5"/>
      <c r="AH202" s="65"/>
      <c r="AI202" s="66"/>
      <c r="AJ202" s="66"/>
    </row>
    <row r="203" spans="1:36" ht="12.75" customHeight="1">
      <c r="A203" s="62"/>
      <c r="B203" s="63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5"/>
      <c r="AH203" s="65"/>
      <c r="AI203" s="66"/>
      <c r="AJ203" s="66"/>
    </row>
    <row r="204" spans="1:36" ht="12.75" customHeight="1">
      <c r="A204" s="62"/>
      <c r="B204" s="63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5"/>
      <c r="AH204" s="65"/>
      <c r="AI204" s="66"/>
      <c r="AJ204" s="66"/>
    </row>
    <row r="205" spans="1:36" ht="12.75" customHeight="1">
      <c r="A205" s="62"/>
      <c r="B205" s="63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5"/>
      <c r="AH205" s="65"/>
      <c r="AI205" s="66"/>
      <c r="AJ205" s="66"/>
    </row>
    <row r="206" spans="1:36" ht="12.75" customHeight="1">
      <c r="A206" s="62"/>
      <c r="B206" s="63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5"/>
      <c r="AH206" s="65"/>
      <c r="AI206" s="66"/>
      <c r="AJ206" s="66"/>
    </row>
    <row r="207" spans="1:36" ht="12.75" customHeight="1">
      <c r="A207" s="62"/>
      <c r="B207" s="63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5"/>
      <c r="AH207" s="65"/>
      <c r="AI207" s="66"/>
      <c r="AJ207" s="66"/>
    </row>
    <row r="208" spans="1:36" ht="12.75" customHeight="1">
      <c r="A208" s="62"/>
      <c r="B208" s="63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5"/>
      <c r="AH208" s="65"/>
      <c r="AI208" s="66"/>
      <c r="AJ208" s="66"/>
    </row>
    <row r="209" spans="1:36" ht="12.75" customHeight="1">
      <c r="A209" s="62"/>
      <c r="B209" s="67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5"/>
      <c r="AH209" s="65"/>
      <c r="AI209" s="66"/>
      <c r="AJ209" s="66"/>
    </row>
    <row r="210" spans="1:36" ht="12.75" customHeight="1">
      <c r="A210" s="62"/>
      <c r="B210" s="67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5"/>
      <c r="AH210" s="65"/>
      <c r="AI210" s="66"/>
      <c r="AJ210" s="66"/>
    </row>
    <row r="211" spans="1:36" ht="12.75" customHeight="1">
      <c r="A211" s="62"/>
      <c r="B211" s="67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5"/>
      <c r="AH211" s="65"/>
      <c r="AI211" s="66"/>
      <c r="AJ211" s="66"/>
    </row>
    <row r="212" spans="1:36" ht="12.75" customHeight="1">
      <c r="A212" s="62"/>
      <c r="B212" s="67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5"/>
      <c r="AH212" s="65"/>
      <c r="AI212" s="66"/>
      <c r="AJ212" s="66"/>
    </row>
    <row r="213" spans="1:36" ht="12.75" customHeight="1">
      <c r="A213" s="62"/>
      <c r="B213" s="67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5"/>
      <c r="AH213" s="65"/>
      <c r="AI213" s="66"/>
      <c r="AJ213" s="66"/>
    </row>
    <row r="214" ht="12.75" customHeight="1"/>
    <row r="215" spans="2:34" ht="12.75" customHeight="1">
      <c r="B215" s="67"/>
      <c r="AD215" s="68"/>
      <c r="AG215" s="69"/>
      <c r="AH215" s="69"/>
    </row>
    <row r="216" spans="2:34" ht="12.75" customHeight="1">
      <c r="B216" s="70"/>
      <c r="AD216" s="68"/>
      <c r="AG216" s="71"/>
      <c r="AH216" s="71"/>
    </row>
    <row r="217" spans="30:34" ht="12.75" customHeight="1">
      <c r="AD217" s="68"/>
      <c r="AG217" s="69"/>
      <c r="AH217" s="69"/>
    </row>
    <row r="218" ht="12.75" customHeight="1"/>
    <row r="219" spans="2:23" ht="12.75" customHeight="1">
      <c r="B219" s="72"/>
      <c r="W219" s="73"/>
    </row>
    <row r="220" spans="2:29" ht="12.75" customHeight="1">
      <c r="B220" s="74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W220" s="73"/>
      <c r="X220" s="73"/>
      <c r="Y220" s="73"/>
      <c r="Z220" s="73"/>
      <c r="AA220" s="73"/>
      <c r="AB220" s="73"/>
      <c r="AC220" s="73"/>
    </row>
    <row r="221" spans="2:29" ht="12.75" customHeight="1">
      <c r="B221" s="63"/>
      <c r="C221" s="57"/>
      <c r="D221" s="57"/>
      <c r="E221" s="57"/>
      <c r="W221" s="76"/>
      <c r="X221" s="76"/>
      <c r="Y221" s="76"/>
      <c r="Z221" s="57"/>
      <c r="AA221" s="57"/>
      <c r="AB221" s="57"/>
      <c r="AC221" s="57"/>
    </row>
    <row r="222" spans="2:29" ht="12.75" customHeight="1">
      <c r="B222" s="63"/>
      <c r="C222" s="57"/>
      <c r="D222" s="57"/>
      <c r="E222" s="57"/>
      <c r="Z222" s="57"/>
      <c r="AA222" s="57"/>
      <c r="AB222" s="57"/>
      <c r="AC222" s="57"/>
    </row>
    <row r="223" ht="12.75" customHeight="1"/>
    <row r="224" ht="12.75" customHeight="1">
      <c r="B224" s="72"/>
    </row>
    <row r="225" spans="2:21" ht="12.75" customHeight="1">
      <c r="B225" s="77"/>
      <c r="C225" s="73"/>
      <c r="D225" s="73"/>
      <c r="E225" s="73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3"/>
      <c r="T225" s="73"/>
      <c r="U225" s="73"/>
    </row>
    <row r="226" spans="2:21" ht="12.75" customHeight="1">
      <c r="B226" s="79"/>
      <c r="C226" s="57"/>
      <c r="D226" s="57"/>
      <c r="E226" s="57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58"/>
      <c r="T226" s="58"/>
      <c r="U226" s="58"/>
    </row>
    <row r="227" spans="3:21" ht="12.75" customHeight="1">
      <c r="C227" s="57"/>
      <c r="D227" s="57"/>
      <c r="E227" s="57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14"/>
      <c r="T227" s="14"/>
      <c r="U227" s="14"/>
    </row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</sheetData>
  <sheetProtection password="C7E2" sheet="1"/>
  <mergeCells count="276">
    <mergeCell ref="AC90:AE90"/>
    <mergeCell ref="AF81:AG81"/>
    <mergeCell ref="AC91:AE91"/>
    <mergeCell ref="AF82:AG82"/>
    <mergeCell ref="AF83:AG83"/>
    <mergeCell ref="AF84:AG84"/>
    <mergeCell ref="AF85:AG85"/>
    <mergeCell ref="AF86:AG86"/>
    <mergeCell ref="AF87:AG87"/>
    <mergeCell ref="AF88:AG88"/>
    <mergeCell ref="AC89:AE89"/>
    <mergeCell ref="AF89:AG89"/>
    <mergeCell ref="AF90:AG90"/>
    <mergeCell ref="AF91:AG91"/>
    <mergeCell ref="AC81:AE81"/>
    <mergeCell ref="AC82:AE82"/>
    <mergeCell ref="AC83:AE83"/>
    <mergeCell ref="AC84:AE84"/>
    <mergeCell ref="AC85:AE85"/>
    <mergeCell ref="AC86:AE86"/>
    <mergeCell ref="Q82:AB82"/>
    <mergeCell ref="Q83:AB83"/>
    <mergeCell ref="Q84:AB84"/>
    <mergeCell ref="Q85:AB85"/>
    <mergeCell ref="Q86:AB86"/>
    <mergeCell ref="M82:P82"/>
    <mergeCell ref="M83:P83"/>
    <mergeCell ref="M84:P84"/>
    <mergeCell ref="M85:P85"/>
    <mergeCell ref="Q81:AB81"/>
    <mergeCell ref="AC88:AE88"/>
    <mergeCell ref="AC87:AE87"/>
    <mergeCell ref="B91:E91"/>
    <mergeCell ref="F88:L88"/>
    <mergeCell ref="F89:L89"/>
    <mergeCell ref="F90:L90"/>
    <mergeCell ref="F91:L91"/>
    <mergeCell ref="Q87:AB87"/>
    <mergeCell ref="Q88:AB88"/>
    <mergeCell ref="Q89:AB89"/>
    <mergeCell ref="Q90:AB90"/>
    <mergeCell ref="Q91:AB91"/>
    <mergeCell ref="F87:L87"/>
    <mergeCell ref="M86:P86"/>
    <mergeCell ref="M87:P87"/>
    <mergeCell ref="M88:P88"/>
    <mergeCell ref="M89:P89"/>
    <mergeCell ref="M91:P91"/>
    <mergeCell ref="B90:E90"/>
    <mergeCell ref="B88:E88"/>
    <mergeCell ref="B89:E89"/>
    <mergeCell ref="M90:P90"/>
    <mergeCell ref="B85:E85"/>
    <mergeCell ref="B86:E86"/>
    <mergeCell ref="F82:L82"/>
    <mergeCell ref="F83:L83"/>
    <mergeCell ref="F84:L84"/>
    <mergeCell ref="F85:L85"/>
    <mergeCell ref="F86:L86"/>
    <mergeCell ref="AJ5:AJ6"/>
    <mergeCell ref="AH5:AH6"/>
    <mergeCell ref="AI5:AI6"/>
    <mergeCell ref="AH14:AH16"/>
    <mergeCell ref="AI14:AI16"/>
    <mergeCell ref="AK5:AK6"/>
    <mergeCell ref="A8:A10"/>
    <mergeCell ref="B8:B10"/>
    <mergeCell ref="AG8:AG10"/>
    <mergeCell ref="AH8:AH10"/>
    <mergeCell ref="AI8:AI10"/>
    <mergeCell ref="A5:A6"/>
    <mergeCell ref="B5:B6"/>
    <mergeCell ref="C5:AF5"/>
    <mergeCell ref="AG5:AG6"/>
    <mergeCell ref="AJ14:AJ16"/>
    <mergeCell ref="B81:E81"/>
    <mergeCell ref="AJ8:AJ10"/>
    <mergeCell ref="AK8:AK10"/>
    <mergeCell ref="AK11:AK13"/>
    <mergeCell ref="M81:P81"/>
    <mergeCell ref="AK14:AK16"/>
    <mergeCell ref="AK20:AK22"/>
    <mergeCell ref="AK23:AK25"/>
    <mergeCell ref="AK26:AK28"/>
    <mergeCell ref="A11:A13"/>
    <mergeCell ref="B11:B13"/>
    <mergeCell ref="AG11:AG13"/>
    <mergeCell ref="AH11:AH13"/>
    <mergeCell ref="AI11:AI13"/>
    <mergeCell ref="AJ11:AJ13"/>
    <mergeCell ref="A14:A16"/>
    <mergeCell ref="B14:B16"/>
    <mergeCell ref="AG14:AG16"/>
    <mergeCell ref="AK17:AK19"/>
    <mergeCell ref="A20:A22"/>
    <mergeCell ref="B20:B22"/>
    <mergeCell ref="AG20:AG22"/>
    <mergeCell ref="AH20:AH22"/>
    <mergeCell ref="AI20:AI22"/>
    <mergeCell ref="AJ20:AJ22"/>
    <mergeCell ref="A17:A19"/>
    <mergeCell ref="B17:B19"/>
    <mergeCell ref="AG17:AG19"/>
    <mergeCell ref="AH17:AH19"/>
    <mergeCell ref="AI17:AI19"/>
    <mergeCell ref="AJ17:AJ19"/>
    <mergeCell ref="A26:A28"/>
    <mergeCell ref="B26:B28"/>
    <mergeCell ref="AG26:AG28"/>
    <mergeCell ref="AH26:AH28"/>
    <mergeCell ref="AI26:AI28"/>
    <mergeCell ref="AJ26:AJ28"/>
    <mergeCell ref="A23:A25"/>
    <mergeCell ref="B23:B25"/>
    <mergeCell ref="AG23:AG25"/>
    <mergeCell ref="AH23:AH25"/>
    <mergeCell ref="AI23:AI25"/>
    <mergeCell ref="AJ23:AJ25"/>
    <mergeCell ref="AK29:AK31"/>
    <mergeCell ref="A32:A34"/>
    <mergeCell ref="B32:B34"/>
    <mergeCell ref="AG32:AG34"/>
    <mergeCell ref="AH32:AH34"/>
    <mergeCell ref="AI32:AI34"/>
    <mergeCell ref="AJ32:AJ34"/>
    <mergeCell ref="AK32:AK34"/>
    <mergeCell ref="A29:A31"/>
    <mergeCell ref="B29:B31"/>
    <mergeCell ref="AG29:AG31"/>
    <mergeCell ref="AH29:AH31"/>
    <mergeCell ref="AI29:AI31"/>
    <mergeCell ref="AJ29:AJ31"/>
    <mergeCell ref="AK35:AK37"/>
    <mergeCell ref="A38:A40"/>
    <mergeCell ref="B38:B40"/>
    <mergeCell ref="AG38:AG40"/>
    <mergeCell ref="AH38:AH40"/>
    <mergeCell ref="AI38:AI40"/>
    <mergeCell ref="AJ38:AJ40"/>
    <mergeCell ref="AK38:AK40"/>
    <mergeCell ref="A35:A37"/>
    <mergeCell ref="B35:B37"/>
    <mergeCell ref="AG35:AG37"/>
    <mergeCell ref="AH35:AH37"/>
    <mergeCell ref="AI35:AI37"/>
    <mergeCell ref="AJ35:AJ37"/>
    <mergeCell ref="AK41:AK43"/>
    <mergeCell ref="A44:A46"/>
    <mergeCell ref="B44:B46"/>
    <mergeCell ref="AG44:AG46"/>
    <mergeCell ref="AH44:AH46"/>
    <mergeCell ref="AI44:AI46"/>
    <mergeCell ref="AJ44:AJ46"/>
    <mergeCell ref="AK44:AK46"/>
    <mergeCell ref="A41:A43"/>
    <mergeCell ref="B41:B43"/>
    <mergeCell ref="AG41:AG43"/>
    <mergeCell ref="AH41:AH43"/>
    <mergeCell ref="AI41:AI43"/>
    <mergeCell ref="AJ41:AJ43"/>
    <mergeCell ref="AK47:AK49"/>
    <mergeCell ref="A50:A52"/>
    <mergeCell ref="B50:B52"/>
    <mergeCell ref="AG50:AG52"/>
    <mergeCell ref="AH50:AH52"/>
    <mergeCell ref="AI50:AI52"/>
    <mergeCell ref="AJ50:AJ52"/>
    <mergeCell ref="AK50:AK52"/>
    <mergeCell ref="A47:A49"/>
    <mergeCell ref="B47:B49"/>
    <mergeCell ref="AG47:AG49"/>
    <mergeCell ref="AH47:AH49"/>
    <mergeCell ref="AI47:AI49"/>
    <mergeCell ref="AJ47:AJ49"/>
    <mergeCell ref="AK59:AK61"/>
    <mergeCell ref="A59:A61"/>
    <mergeCell ref="B59:B61"/>
    <mergeCell ref="AG59:AG61"/>
    <mergeCell ref="AH59:AH61"/>
    <mergeCell ref="AI59:AI61"/>
    <mergeCell ref="AJ59:AJ61"/>
    <mergeCell ref="AK53:AK55"/>
    <mergeCell ref="A56:A58"/>
    <mergeCell ref="B56:B58"/>
    <mergeCell ref="AG56:AG58"/>
    <mergeCell ref="AH56:AH58"/>
    <mergeCell ref="AI56:AI58"/>
    <mergeCell ref="AJ56:AJ58"/>
    <mergeCell ref="AK56:AK58"/>
    <mergeCell ref="A53:A55"/>
    <mergeCell ref="B53:B55"/>
    <mergeCell ref="AG53:AG55"/>
    <mergeCell ref="AH53:AH55"/>
    <mergeCell ref="AI53:AI55"/>
    <mergeCell ref="AJ53:AJ55"/>
    <mergeCell ref="O77:T77"/>
    <mergeCell ref="V69:AA69"/>
    <mergeCell ref="AB69:AE69"/>
    <mergeCell ref="O71:T71"/>
    <mergeCell ref="O72:T72"/>
    <mergeCell ref="O73:T73"/>
    <mergeCell ref="F70:H70"/>
    <mergeCell ref="V70:AA70"/>
    <mergeCell ref="AB70:AE70"/>
    <mergeCell ref="O69:T69"/>
    <mergeCell ref="O70:T70"/>
    <mergeCell ref="F68:H68"/>
    <mergeCell ref="V68:AA68"/>
    <mergeCell ref="AB68:AE68"/>
    <mergeCell ref="O68:T68"/>
    <mergeCell ref="O74:T74"/>
    <mergeCell ref="I73:N73"/>
    <mergeCell ref="I74:N74"/>
    <mergeCell ref="I75:N75"/>
    <mergeCell ref="O75:T75"/>
    <mergeCell ref="O76:T76"/>
    <mergeCell ref="B96:G96"/>
    <mergeCell ref="B97:G97"/>
    <mergeCell ref="B98:G98"/>
    <mergeCell ref="B75:E75"/>
    <mergeCell ref="I78:N78"/>
    <mergeCell ref="O78:T78"/>
    <mergeCell ref="B87:E87"/>
    <mergeCell ref="B82:E82"/>
    <mergeCell ref="B83:E83"/>
    <mergeCell ref="B84:E84"/>
    <mergeCell ref="B99:G99"/>
    <mergeCell ref="E63:K63"/>
    <mergeCell ref="S63:Y63"/>
    <mergeCell ref="V75:AA75"/>
    <mergeCell ref="V76:AA76"/>
    <mergeCell ref="H96:J96"/>
    <mergeCell ref="H97:J97"/>
    <mergeCell ref="H98:J98"/>
    <mergeCell ref="H99:J99"/>
    <mergeCell ref="F72:H72"/>
    <mergeCell ref="F73:H73"/>
    <mergeCell ref="F74:H74"/>
    <mergeCell ref="V78:AA78"/>
    <mergeCell ref="B68:E68"/>
    <mergeCell ref="B69:E69"/>
    <mergeCell ref="B70:E70"/>
    <mergeCell ref="B71:E71"/>
    <mergeCell ref="B72:E72"/>
    <mergeCell ref="B73:E73"/>
    <mergeCell ref="B74:E74"/>
    <mergeCell ref="AB78:AE78"/>
    <mergeCell ref="AH63:AK63"/>
    <mergeCell ref="AB75:AE75"/>
    <mergeCell ref="F75:H75"/>
    <mergeCell ref="F76:H76"/>
    <mergeCell ref="F78:H78"/>
    <mergeCell ref="F71:H71"/>
    <mergeCell ref="V71:AA71"/>
    <mergeCell ref="I76:N76"/>
    <mergeCell ref="I77:N77"/>
    <mergeCell ref="AB71:AE71"/>
    <mergeCell ref="F77:H77"/>
    <mergeCell ref="V77:AA77"/>
    <mergeCell ref="AB77:AE77"/>
    <mergeCell ref="V72:AA72"/>
    <mergeCell ref="AB72:AE72"/>
    <mergeCell ref="V73:AA73"/>
    <mergeCell ref="AB73:AE73"/>
    <mergeCell ref="V74:AA74"/>
    <mergeCell ref="AB74:AE74"/>
    <mergeCell ref="AB76:AE76"/>
    <mergeCell ref="B76:E76"/>
    <mergeCell ref="B77:E77"/>
    <mergeCell ref="B78:E78"/>
    <mergeCell ref="I68:N68"/>
    <mergeCell ref="I69:N69"/>
    <mergeCell ref="I70:N70"/>
    <mergeCell ref="I71:N71"/>
    <mergeCell ref="I72:N72"/>
    <mergeCell ref="F69:H69"/>
  </mergeCells>
  <conditionalFormatting sqref="AI192:AI213 AI102:AI123 AI147:AI168 AI8:AI9 AI11:AI12 AI14:AI15 AI17:AI18 AI20:AI21 AI23:AI24 AI32:AI33 AI35:AI36 AI38:AI39 AI41:AI42 AI44:AI45 AI47:AI48 AI50:AI51 AI53:AI54 AI56:AI57 AI59:AI60 AI29:AI30 AI26:AI27">
    <cfRule type="cellIs" priority="1" dxfId="1" operator="equal" stopIfTrue="1">
      <formula>"x"</formula>
    </cfRule>
  </conditionalFormatting>
  <conditionalFormatting sqref="AJ192:AJ213 AJ102:AJ123 AJ147:AJ168 AJ8:AJ9 AJ11:AJ12 AJ14:AJ15 AJ17:AJ18 AJ20:AJ21 AJ23:AJ24 AJ32:AJ33 AJ35:AJ36 AJ38:AJ39 AJ41:AJ42 AJ44:AJ45 AJ47:AJ48 AJ50:AJ51 AJ53:AJ54 AJ56:AJ57 AJ59:AJ60 AJ29:AJ30 AJ26:AJ27">
    <cfRule type="cellIs" priority="2" dxfId="0" operator="equal" stopIfTrue="1">
      <formula>"x"</formula>
    </cfRule>
  </conditionalFormatting>
  <printOptions horizontalCentered="1" verticalCentered="1"/>
  <pageMargins left="0.31496062992125984" right="0.31496062992125984" top="0.31496062992125984" bottom="0.31496062992125984" header="3.425196850393701" footer="0.11811023622047245"/>
  <pageSetup horizontalDpi="600" verticalDpi="600" orientation="landscape" paperSize="9" scale="45" r:id="rId5"/>
  <headerFooter>
    <oddHeader>&amp;C&amp;14&amp;G</oddHeader>
    <oddFooter>&amp;CProgram za izračun rezultata i provedbu natjecanja u disciplini “lov šarana”&amp;R&amp;"-,Bold"&amp;20&amp;D  &amp;T</oddFooter>
  </headerFooter>
  <drawing r:id="rId3"/>
  <legacyDrawing r:id="rId2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4:E22"/>
  <sheetViews>
    <sheetView zoomScalePageLayoutView="0" workbookViewId="0" topLeftCell="A1">
      <selection activeCell="F19" sqref="F19"/>
    </sheetView>
  </sheetViews>
  <sheetFormatPr defaultColWidth="9.140625" defaultRowHeight="15"/>
  <cols>
    <col min="3" max="3" width="24.28125" style="0" customWidth="1"/>
    <col min="4" max="4" width="19.421875" style="138" customWidth="1"/>
    <col min="5" max="5" width="23.7109375" style="138" customWidth="1"/>
    <col min="6" max="6" width="14.7109375" style="0" customWidth="1"/>
  </cols>
  <sheetData>
    <row r="4" spans="1:5" ht="14.25">
      <c r="A4" t="s">
        <v>132</v>
      </c>
      <c r="B4" s="139" t="s">
        <v>125</v>
      </c>
      <c r="C4" s="139" t="s">
        <v>126</v>
      </c>
      <c r="D4" s="140" t="s">
        <v>127</v>
      </c>
      <c r="E4" s="140" t="s">
        <v>128</v>
      </c>
    </row>
    <row r="5" spans="1:5" ht="14.25">
      <c r="A5" s="136">
        <v>18</v>
      </c>
      <c r="B5" s="136">
        <f>IF(ISNUMBER('Dnevnik natjecanja'!AL59)=TRUE,'Dnevnik natjecanja'!AL59,"")</f>
        <v>1</v>
      </c>
      <c r="C5" s="136" t="str">
        <f>IF(ISTEXT('Dnevnik natjecanja'!AM59)=TRUE,'Dnevnik natjecanja'!AM59,"")</f>
        <v>Rak Rakitje</v>
      </c>
      <c r="D5" s="137">
        <f>IF(ISNUMBER('Dnevnik natjecanja'!AN59)=TRUE,'Dnevnik natjecanja'!AN59,"")</f>
        <v>40.49999999999999</v>
      </c>
      <c r="E5" s="137">
        <f>IF(ISNUMBER('Dnevnik natjecanja'!AO59)=TRUE,'Dnevnik natjecanja'!AO59,"")</f>
        <v>9.2</v>
      </c>
    </row>
    <row r="6" spans="1:5" ht="14.25">
      <c r="A6" s="136">
        <v>1</v>
      </c>
      <c r="B6" s="136">
        <f>IF(ISNUMBER('Dnevnik natjecanja'!AL8)=TRUE,'Dnevnik natjecanja'!AL8,"")</f>
        <v>2</v>
      </c>
      <c r="C6" s="136" t="str">
        <f>IF(ISTEXT('Dnevnik natjecanja'!AM8)=TRUE,'Dnevnik natjecanja'!AM8,"")</f>
        <v>Šaran Velika Ludina</v>
      </c>
      <c r="D6" s="137">
        <f>IF(ISNUMBER('Dnevnik natjecanja'!AN8)=TRUE,'Dnevnik natjecanja'!AN8,"")</f>
        <v>37.9</v>
      </c>
      <c r="E6" s="137">
        <f>IF(ISNUMBER('Dnevnik natjecanja'!AO8)=TRUE,'Dnevnik natjecanja'!AO8,"")</f>
        <v>15.7</v>
      </c>
    </row>
    <row r="7" spans="1:5" ht="14.25">
      <c r="A7" s="136">
        <v>8</v>
      </c>
      <c r="B7" s="136">
        <f>IF(ISNUMBER('Dnevnik natjecanja'!AL29)=TRUE,'Dnevnik natjecanja'!AL29,"")</f>
        <v>3</v>
      </c>
      <c r="C7" s="136" t="str">
        <f>IF(ISTEXT('Dnevnik natjecanja'!AM29)=TRUE,'Dnevnik natjecanja'!AM29,"")</f>
        <v>Sava Šćitarjevo</v>
      </c>
      <c r="D7" s="137">
        <f>IF(ISNUMBER('Dnevnik natjecanja'!AN29)=TRUE,'Dnevnik natjecanja'!AN29,"")</f>
        <v>35</v>
      </c>
      <c r="E7" s="137">
        <f>IF(ISNUMBER('Dnevnik natjecanja'!AO29)=TRUE,'Dnevnik natjecanja'!AO29,"")</f>
        <v>8.9</v>
      </c>
    </row>
    <row r="8" spans="1:5" ht="14.25">
      <c r="A8" s="136">
        <v>10</v>
      </c>
      <c r="B8" s="136">
        <f>IF(ISNUMBER('Dnevnik natjecanja'!AL35)=TRUE,'Dnevnik natjecanja'!AL35,"")</f>
        <v>4</v>
      </c>
      <c r="C8" s="136" t="str">
        <f>IF(ISTEXT('Dnevnik natjecanja'!AM35)=TRUE,'Dnevnik natjecanja'!AM35,"")</f>
        <v>Šaran Đakovo II</v>
      </c>
      <c r="D8" s="137">
        <f>IF(ISNUMBER('Dnevnik natjecanja'!AN35)=TRUE,'Dnevnik natjecanja'!AN35,"")</f>
        <v>33.3</v>
      </c>
      <c r="E8" s="137">
        <f>IF(ISNUMBER('Dnevnik natjecanja'!AO35)=TRUE,'Dnevnik natjecanja'!AO35,"")</f>
        <v>9.5</v>
      </c>
    </row>
    <row r="9" spans="1:5" ht="14.25">
      <c r="A9" s="136">
        <v>13</v>
      </c>
      <c r="B9" s="136">
        <f>IF(ISNUMBER('Dnevnik natjecanja'!AL44)=TRUE,'Dnevnik natjecanja'!AL44,"")</f>
        <v>5</v>
      </c>
      <c r="C9" s="136" t="str">
        <f>IF(ISTEXT('Dnevnik natjecanja'!AM44)=TRUE,'Dnevnik natjecanja'!AM44,"")</f>
        <v>Ilova Garešnica</v>
      </c>
      <c r="D9" s="137">
        <f>IF(ISNUMBER('Dnevnik natjecanja'!AN44)=TRUE,'Dnevnik natjecanja'!AN44,"")</f>
        <v>32</v>
      </c>
      <c r="E9" s="137">
        <f>IF(ISNUMBER('Dnevnik natjecanja'!AO44)=TRUE,'Dnevnik natjecanja'!AO44,"")</f>
        <v>7.3</v>
      </c>
    </row>
    <row r="10" spans="1:5" ht="14.25">
      <c r="A10" s="136">
        <v>6</v>
      </c>
      <c r="B10" s="136">
        <f>IF(ISNUMBER('Dnevnik natjecanja'!AL23)=TRUE,'Dnevnik natjecanja'!AL23,"")</f>
        <v>6</v>
      </c>
      <c r="C10" s="136" t="str">
        <f>IF(ISTEXT('Dnevnik natjecanja'!AM23)=TRUE,'Dnevnik natjecanja'!AM23,"")</f>
        <v>Bandar Bizovac</v>
      </c>
      <c r="D10" s="137">
        <f>IF(ISNUMBER('Dnevnik natjecanja'!AN23)=TRUE,'Dnevnik natjecanja'!AN23,"")</f>
        <v>29.7</v>
      </c>
      <c r="E10" s="137">
        <f>IF(ISNUMBER('Dnevnik natjecanja'!AO23)=TRUE,'Dnevnik natjecanja'!AO23,"")</f>
        <v>12.5</v>
      </c>
    </row>
    <row r="11" spans="1:5" ht="14.25">
      <c r="A11" s="136">
        <v>15</v>
      </c>
      <c r="B11" s="136">
        <f>IF(ISNUMBER('Dnevnik natjecanja'!AL50)=TRUE,'Dnevnik natjecanja'!AL50,"")</f>
        <v>7</v>
      </c>
      <c r="C11" s="136" t="str">
        <f>IF(ISTEXT('Dnevnik natjecanja'!AM50)=TRUE,'Dnevnik natjecanja'!AM50,"")</f>
        <v>Ludbreg Ludbreg</v>
      </c>
      <c r="D11" s="137">
        <f>IF(ISNUMBER('Dnevnik natjecanja'!AN50)=TRUE,'Dnevnik natjecanja'!AN50,"")</f>
        <v>29.599999999999998</v>
      </c>
      <c r="E11" s="137">
        <f>IF(ISNUMBER('Dnevnik natjecanja'!AO50)=TRUE,'Dnevnik natjecanja'!AO50,"")</f>
        <v>7.2</v>
      </c>
    </row>
    <row r="12" spans="1:5" ht="14.25">
      <c r="A12" s="136">
        <v>14</v>
      </c>
      <c r="B12" s="136">
        <f>IF(ISNUMBER('Dnevnik natjecanja'!AL47)=TRUE,'Dnevnik natjecanja'!AL47,"")</f>
        <v>8</v>
      </c>
      <c r="C12" s="136" t="str">
        <f>IF(ISTEXT('Dnevnik natjecanja'!AM47)=TRUE,'Dnevnik natjecanja'!AM47,"")</f>
        <v>Ulovi i pusti ESBE</v>
      </c>
      <c r="D12" s="137">
        <f>IF(ISNUMBER('Dnevnik natjecanja'!AN47)=TRUE,'Dnevnik natjecanja'!AN47,"")</f>
        <v>28.300000000000004</v>
      </c>
      <c r="E12" s="137">
        <f>IF(ISNUMBER('Dnevnik natjecanja'!AO47)=TRUE,'Dnevnik natjecanja'!AO47,"")</f>
        <v>8.9</v>
      </c>
    </row>
    <row r="13" spans="1:5" ht="14.25">
      <c r="A13" s="136">
        <v>7</v>
      </c>
      <c r="B13" s="136">
        <f>IF(ISNUMBER('Dnevnik natjecanja'!AL26)=TRUE,'Dnevnik natjecanja'!AL26,"")</f>
        <v>9</v>
      </c>
      <c r="C13" s="136" t="str">
        <f>IF(ISTEXT('Dnevnik natjecanja'!AM26)=TRUE,'Dnevnik natjecanja'!AM26,"")</f>
        <v>Slavonac Jakšić</v>
      </c>
      <c r="D13" s="137">
        <f>IF(ISNUMBER('Dnevnik natjecanja'!AN26)=TRUE,'Dnevnik natjecanja'!AN26,"")</f>
        <v>27.7</v>
      </c>
      <c r="E13" s="137">
        <f>IF(ISNUMBER('Dnevnik natjecanja'!AO26)=TRUE,'Dnevnik natjecanja'!AO26,"")</f>
        <v>7.1</v>
      </c>
    </row>
    <row r="14" spans="1:5" ht="14.25">
      <c r="A14" s="136">
        <v>12</v>
      </c>
      <c r="B14" s="136">
        <f>IF(ISNUMBER('Dnevnik natjecanja'!AL41)=TRUE,'Dnevnik natjecanja'!AL41,"")</f>
        <v>10</v>
      </c>
      <c r="C14" s="136" t="str">
        <f>IF(ISTEXT('Dnevnik natjecanja'!AM41)=TRUE,'Dnevnik natjecanja'!AM41,"")</f>
        <v>Slavija Severin</v>
      </c>
      <c r="D14" s="137">
        <f>IF(ISNUMBER('Dnevnik natjecanja'!AN41)=TRUE,'Dnevnik natjecanja'!AN41,"")</f>
        <v>26</v>
      </c>
      <c r="E14" s="137">
        <f>IF(ISNUMBER('Dnevnik natjecanja'!AO41)=TRUE,'Dnevnik natjecanja'!AO41,"")</f>
        <v>8.6</v>
      </c>
    </row>
    <row r="15" spans="1:5" ht="14.25">
      <c r="A15" s="136">
        <v>9</v>
      </c>
      <c r="B15" s="136">
        <f>IF(ISNUMBER('Dnevnik natjecanja'!AL32)=TRUE,'Dnevnik natjecanja'!AL32,"")</f>
        <v>11</v>
      </c>
      <c r="C15" s="136" t="str">
        <f>IF(ISTEXT('Dnevnik natjecanja'!AM32)=TRUE,'Dnevnik natjecanja'!AM32,"")</f>
        <v>Cestica 1995</v>
      </c>
      <c r="D15" s="137">
        <f>IF(ISNUMBER('Dnevnik natjecanja'!AN32)=TRUE,'Dnevnik natjecanja'!AN32,"")</f>
        <v>24.900000000000002</v>
      </c>
      <c r="E15" s="137">
        <f>IF(ISNUMBER('Dnevnik natjecanja'!AO32)=TRUE,'Dnevnik natjecanja'!AO32,"")</f>
        <v>11.8</v>
      </c>
    </row>
    <row r="16" spans="1:5" ht="14.25">
      <c r="A16" s="136">
        <v>2</v>
      </c>
      <c r="B16" s="136">
        <f>IF(ISNUMBER('Dnevnik natjecanja'!AL11)=TRUE,'Dnevnik natjecanja'!AL11,"")</f>
        <v>12</v>
      </c>
      <c r="C16" s="136" t="str">
        <f>IF(ISTEXT('Dnevnik natjecanja'!AM11)=TRUE,'Dnevnik natjecanja'!AM11,"")</f>
        <v>Klen Nova Gradiška</v>
      </c>
      <c r="D16" s="137">
        <f>IF(ISNUMBER('Dnevnik natjecanja'!AN11)=TRUE,'Dnevnik natjecanja'!AN11,"")</f>
        <v>22.3</v>
      </c>
      <c r="E16" s="137">
        <f>IF(ISNUMBER('Dnevnik natjecanja'!AO11)=TRUE,'Dnevnik natjecanja'!AO11,"")</f>
        <v>9</v>
      </c>
    </row>
    <row r="17" spans="1:5" ht="14.25">
      <c r="A17" s="136">
        <v>5</v>
      </c>
      <c r="B17" s="136">
        <f>IF(ISNUMBER('Dnevnik natjecanja'!AL20)=TRUE,'Dnevnik natjecanja'!AL20,"")</f>
        <v>13</v>
      </c>
      <c r="C17" s="136" t="str">
        <f>IF(ISTEXT('Dnevnik natjecanja'!AM20)=TRUE,'Dnevnik natjecanja'!AM20,"")</f>
        <v>Šaran Eminovci</v>
      </c>
      <c r="D17" s="137">
        <f>IF(ISNUMBER('Dnevnik natjecanja'!AN20)=TRUE,'Dnevnik natjecanja'!AN20,"")</f>
        <v>22.1</v>
      </c>
      <c r="E17" s="137">
        <f>IF(ISNUMBER('Dnevnik natjecanja'!AO20)=TRUE,'Dnevnik natjecanja'!AO20,"")</f>
        <v>12.9</v>
      </c>
    </row>
    <row r="18" spans="1:5" ht="14.25">
      <c r="A18" s="136">
        <v>16</v>
      </c>
      <c r="B18" s="136">
        <f>IF(ISNUMBER('Dnevnik natjecanja'!AL53)=TRUE,'Dnevnik natjecanja'!AL53,"")</f>
        <v>14</v>
      </c>
      <c r="C18" s="136" t="str">
        <f>IF(ISTEXT('Dnevnik natjecanja'!AM53)=TRUE,'Dnevnik natjecanja'!AM53,"")</f>
        <v>Karas Novska</v>
      </c>
      <c r="D18" s="137">
        <f>IF(ISNUMBER('Dnevnik natjecanja'!AN53)=TRUE,'Dnevnik natjecanja'!AN53,"")</f>
        <v>21.6</v>
      </c>
      <c r="E18" s="137">
        <f>IF(ISNUMBER('Dnevnik natjecanja'!AO53)=TRUE,'Dnevnik natjecanja'!AO53,"")</f>
        <v>6.8</v>
      </c>
    </row>
    <row r="19" spans="1:5" ht="14.25">
      <c r="A19" s="136">
        <v>4</v>
      </c>
      <c r="B19" s="136">
        <f>IF(ISNUMBER('Dnevnik natjecanja'!AL17)=TRUE,'Dnevnik natjecanja'!AL17,"")</f>
        <v>15</v>
      </c>
      <c r="C19" s="136" t="str">
        <f>IF(ISTEXT('Dnevnik natjecanja'!AM17)=TRUE,'Dnevnik natjecanja'!AM17,"")</f>
        <v>Križevci Križevci</v>
      </c>
      <c r="D19" s="137">
        <f>IF(ISNUMBER('Dnevnik natjecanja'!AN17)=TRUE,'Dnevnik natjecanja'!AN17,"")</f>
        <v>19.6</v>
      </c>
      <c r="E19" s="137">
        <f>IF(ISNUMBER('Dnevnik natjecanja'!AO17)=TRUE,'Dnevnik natjecanja'!AO17,"")</f>
        <v>6.8</v>
      </c>
    </row>
    <row r="20" spans="1:5" ht="14.25">
      <c r="A20" s="136">
        <v>17</v>
      </c>
      <c r="B20" s="136">
        <f>IF(ISNUMBER('Dnevnik natjecanja'!AL56)=TRUE,'Dnevnik natjecanja'!AL56,"")</f>
        <v>16</v>
      </c>
      <c r="C20" s="136" t="str">
        <f>IF(ISTEXT('Dnevnik natjecanja'!AM56)=TRUE,'Dnevnik natjecanja'!AM56,"")</f>
        <v>Amur Vrbovec</v>
      </c>
      <c r="D20" s="137">
        <f>IF(ISNUMBER('Dnevnik natjecanja'!AN56)=TRUE,'Dnevnik natjecanja'!AN56,"")</f>
        <v>19.1</v>
      </c>
      <c r="E20" s="137">
        <f>IF(ISNUMBER('Dnevnik natjecanja'!AO56)=TRUE,'Dnevnik natjecanja'!AO56,"")</f>
        <v>5.9</v>
      </c>
    </row>
    <row r="21" spans="1:5" ht="14.25">
      <c r="A21" s="136">
        <v>11</v>
      </c>
      <c r="B21" s="136">
        <f>IF(ISNUMBER('Dnevnik natjecanja'!AL38)=TRUE,'Dnevnik natjecanja'!AL38,"")</f>
        <v>17</v>
      </c>
      <c r="C21" s="136" t="str">
        <f>IF(ISTEXT('Dnevnik natjecanja'!AM38)=TRUE,'Dnevnik natjecanja'!AM38,"")</f>
        <v>Hlebine Hlebine</v>
      </c>
      <c r="D21" s="137">
        <f>IF(ISNUMBER('Dnevnik natjecanja'!AN38)=TRUE,'Dnevnik natjecanja'!AN38,"")</f>
        <v>14.5</v>
      </c>
      <c r="E21" s="137">
        <f>IF(ISNUMBER('Dnevnik natjecanja'!AO38)=TRUE,'Dnevnik natjecanja'!AO38,"")</f>
        <v>7.6</v>
      </c>
    </row>
    <row r="22" spans="1:5" ht="14.25">
      <c r="A22" s="136">
        <v>3</v>
      </c>
      <c r="B22" s="136">
        <f>IF(ISNUMBER('Dnevnik natjecanja'!AL14)=TRUE,'Dnevnik natjecanja'!AL14,"")</f>
        <v>18</v>
      </c>
      <c r="C22" s="136" t="str">
        <f>IF(ISTEXT('Dnevnik natjecanja'!AM14)=TRUE,'Dnevnik natjecanja'!AM14,"")</f>
        <v>Dugo Selo Dugo Selo</v>
      </c>
      <c r="D22" s="137">
        <f>IF(ISNUMBER('Dnevnik natjecanja'!AN14)=TRUE,'Dnevnik natjecanja'!AN14,"")</f>
        <v>6.8</v>
      </c>
      <c r="E22" s="137">
        <f>IF(ISNUMBER('Dnevnik natjecanja'!AO14)=TRUE,'Dnevnik natjecanja'!AO14,"")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D31"/>
  <sheetViews>
    <sheetView showGridLines="0" showRowColHeaders="0" zoomScalePageLayoutView="0" workbookViewId="0" topLeftCell="A3">
      <selection activeCell="I18" sqref="I18"/>
    </sheetView>
  </sheetViews>
  <sheetFormatPr defaultColWidth="9.140625" defaultRowHeight="15"/>
  <cols>
    <col min="1" max="1" width="9.140625" style="141" customWidth="1"/>
    <col min="2" max="2" width="34.00390625" style="9" customWidth="1"/>
    <col min="3" max="4" width="32.57421875" style="142" customWidth="1"/>
    <col min="5" max="5" width="14.7109375" style="9" customWidth="1"/>
    <col min="6" max="16384" width="8.8515625" style="9" customWidth="1"/>
  </cols>
  <sheetData>
    <row r="1" spans="1:4" ht="30">
      <c r="A1" s="438" t="str">
        <f>IF(ISTEXT('Organizacija natjecanja'!F2)=TRUE,'Organizacija natjecanja'!F2,"")</f>
        <v>KUP BRODSKO-POSAVSKE ŽUPANIJE</v>
      </c>
      <c r="B1" s="438"/>
      <c r="C1" s="438"/>
      <c r="D1" s="438"/>
    </row>
    <row r="2" spans="1:4" ht="18">
      <c r="A2" s="439" t="s">
        <v>134</v>
      </c>
      <c r="B2" s="439"/>
      <c r="C2" s="439"/>
      <c r="D2" s="439"/>
    </row>
    <row r="3" ht="15.75" thickBot="1"/>
    <row r="4" spans="1:4" ht="53.25" customHeight="1" thickBot="1" thickTop="1">
      <c r="A4" s="143" t="s">
        <v>125</v>
      </c>
      <c r="B4" s="143" t="s">
        <v>126</v>
      </c>
      <c r="C4" s="144" t="s">
        <v>133</v>
      </c>
      <c r="D4" s="144" t="s">
        <v>128</v>
      </c>
    </row>
    <row r="5" spans="1:4" ht="19.5" thickTop="1">
      <c r="A5" s="145">
        <f>IF(ISNUMBER('Rezultati natjecanja'!B5)=TRUE,'Rezultati natjecanja'!B5,"")</f>
        <v>1</v>
      </c>
      <c r="B5" s="146" t="str">
        <f>IF(ISTEXT('Rezultati natjecanja'!C5)=TRUE,'Rezultati natjecanja'!C5,"")</f>
        <v>Rak Rakitje</v>
      </c>
      <c r="C5" s="147">
        <f>IF(ISNUMBER('Rezultati natjecanja'!D5)=TRUE,'Rezultati natjecanja'!D5,"")</f>
        <v>40.49999999999999</v>
      </c>
      <c r="D5" s="147">
        <f>IF(ISNUMBER('Rezultati natjecanja'!E5)=TRUE,'Rezultati natjecanja'!E5,"")</f>
        <v>9.2</v>
      </c>
    </row>
    <row r="6" spans="1:4" ht="18">
      <c r="A6" s="145">
        <f>IF(ISNUMBER('Rezultati natjecanja'!B6)=TRUE,'Rezultati natjecanja'!B6,"")</f>
        <v>2</v>
      </c>
      <c r="B6" s="146" t="str">
        <f>IF(ISTEXT('Rezultati natjecanja'!C6)=TRUE,'Rezultati natjecanja'!C6,"")</f>
        <v>Šaran Velika Ludina</v>
      </c>
      <c r="C6" s="147">
        <f>IF(ISNUMBER('Rezultati natjecanja'!D6)=TRUE,'Rezultati natjecanja'!D6,"")</f>
        <v>37.9</v>
      </c>
      <c r="D6" s="147">
        <f>IF(ISNUMBER('Rezultati natjecanja'!E6)=TRUE,'Rezultati natjecanja'!E6,"")</f>
        <v>15.7</v>
      </c>
    </row>
    <row r="7" spans="1:4" ht="18">
      <c r="A7" s="145">
        <f>IF(ISNUMBER('Rezultati natjecanja'!B7)=TRUE,'Rezultati natjecanja'!B7,"")</f>
        <v>3</v>
      </c>
      <c r="B7" s="146" t="str">
        <f>IF(ISTEXT('Rezultati natjecanja'!C7)=TRUE,'Rezultati natjecanja'!C7,"")</f>
        <v>Sava Šćitarjevo</v>
      </c>
      <c r="C7" s="147">
        <f>IF(ISNUMBER('Rezultati natjecanja'!D7)=TRUE,'Rezultati natjecanja'!D7,"")</f>
        <v>35</v>
      </c>
      <c r="D7" s="147">
        <f>IF(ISNUMBER('Rezultati natjecanja'!E7)=TRUE,'Rezultati natjecanja'!E7,"")</f>
        <v>8.9</v>
      </c>
    </row>
    <row r="8" spans="1:4" ht="18">
      <c r="A8" s="145">
        <f>IF(ISNUMBER('Rezultati natjecanja'!B8)=TRUE,'Rezultati natjecanja'!B8,"")</f>
        <v>4</v>
      </c>
      <c r="B8" s="146" t="str">
        <f>IF(ISTEXT('Rezultati natjecanja'!C8)=TRUE,'Rezultati natjecanja'!C8,"")</f>
        <v>Šaran Đakovo II</v>
      </c>
      <c r="C8" s="147">
        <f>IF(ISNUMBER('Rezultati natjecanja'!D8)=TRUE,'Rezultati natjecanja'!D8,"")</f>
        <v>33.3</v>
      </c>
      <c r="D8" s="147">
        <f>IF(ISNUMBER('Rezultati natjecanja'!E8)=TRUE,'Rezultati natjecanja'!E8,"")</f>
        <v>9.5</v>
      </c>
    </row>
    <row r="9" spans="1:4" ht="18">
      <c r="A9" s="145">
        <f>IF(ISNUMBER('Rezultati natjecanja'!B9)=TRUE,'Rezultati natjecanja'!B9,"")</f>
        <v>5</v>
      </c>
      <c r="B9" s="146" t="str">
        <f>IF(ISTEXT('Rezultati natjecanja'!C9)=TRUE,'Rezultati natjecanja'!C9,"")</f>
        <v>Ilova Garešnica</v>
      </c>
      <c r="C9" s="147">
        <f>IF(ISNUMBER('Rezultati natjecanja'!D9)=TRUE,'Rezultati natjecanja'!D9,"")</f>
        <v>32</v>
      </c>
      <c r="D9" s="147">
        <f>IF(ISNUMBER('Rezultati natjecanja'!E9)=TRUE,'Rezultati natjecanja'!E9,"")</f>
        <v>7.3</v>
      </c>
    </row>
    <row r="10" spans="1:4" ht="18">
      <c r="A10" s="145">
        <f>IF(ISNUMBER('Rezultati natjecanja'!B10)=TRUE,'Rezultati natjecanja'!B10,"")</f>
        <v>6</v>
      </c>
      <c r="B10" s="146" t="str">
        <f>IF(ISTEXT('Rezultati natjecanja'!C10)=TRUE,'Rezultati natjecanja'!C10,"")</f>
        <v>Bandar Bizovac</v>
      </c>
      <c r="C10" s="147">
        <f>IF(ISNUMBER('Rezultati natjecanja'!D10)=TRUE,'Rezultati natjecanja'!D10,"")</f>
        <v>29.7</v>
      </c>
      <c r="D10" s="147">
        <f>IF(ISNUMBER('Rezultati natjecanja'!E10)=TRUE,'Rezultati natjecanja'!E10,"")</f>
        <v>12.5</v>
      </c>
    </row>
    <row r="11" spans="1:4" ht="18">
      <c r="A11" s="145">
        <f>IF(ISNUMBER('Rezultati natjecanja'!B11)=TRUE,'Rezultati natjecanja'!B11,"")</f>
        <v>7</v>
      </c>
      <c r="B11" s="146" t="str">
        <f>IF(ISTEXT('Rezultati natjecanja'!C11)=TRUE,'Rezultati natjecanja'!C11,"")</f>
        <v>Ludbreg Ludbreg</v>
      </c>
      <c r="C11" s="147">
        <f>IF(ISNUMBER('Rezultati natjecanja'!D11)=TRUE,'Rezultati natjecanja'!D11,"")</f>
        <v>29.599999999999998</v>
      </c>
      <c r="D11" s="147">
        <f>IF(ISNUMBER('Rezultati natjecanja'!E11)=TRUE,'Rezultati natjecanja'!E11,"")</f>
        <v>7.2</v>
      </c>
    </row>
    <row r="12" spans="1:4" ht="18">
      <c r="A12" s="145">
        <f>IF(ISNUMBER('Rezultati natjecanja'!B12)=TRUE,'Rezultati natjecanja'!B12,"")</f>
        <v>8</v>
      </c>
      <c r="B12" s="146" t="str">
        <f>IF(ISTEXT('Rezultati natjecanja'!C12)=TRUE,'Rezultati natjecanja'!C12,"")</f>
        <v>Ulovi i pusti ESBE</v>
      </c>
      <c r="C12" s="147">
        <f>IF(ISNUMBER('Rezultati natjecanja'!D12)=TRUE,'Rezultati natjecanja'!D12,"")</f>
        <v>28.300000000000004</v>
      </c>
      <c r="D12" s="147">
        <f>IF(ISNUMBER('Rezultati natjecanja'!E12)=TRUE,'Rezultati natjecanja'!E12,"")</f>
        <v>8.9</v>
      </c>
    </row>
    <row r="13" spans="1:4" ht="18">
      <c r="A13" s="145">
        <f>IF(ISNUMBER('Rezultati natjecanja'!B13)=TRUE,'Rezultati natjecanja'!B13,"")</f>
        <v>9</v>
      </c>
      <c r="B13" s="146" t="str">
        <f>IF(ISTEXT('Rezultati natjecanja'!C13)=TRUE,'Rezultati natjecanja'!C13,"")</f>
        <v>Slavonac Jakšić</v>
      </c>
      <c r="C13" s="147">
        <f>IF(ISNUMBER('Rezultati natjecanja'!D13)=TRUE,'Rezultati natjecanja'!D13,"")</f>
        <v>27.7</v>
      </c>
      <c r="D13" s="147">
        <f>IF(ISNUMBER('Rezultati natjecanja'!E13)=TRUE,'Rezultati natjecanja'!E13,"")</f>
        <v>7.1</v>
      </c>
    </row>
    <row r="14" spans="1:4" ht="18">
      <c r="A14" s="145">
        <f>IF(ISNUMBER('Rezultati natjecanja'!B14)=TRUE,'Rezultati natjecanja'!B14,"")</f>
        <v>10</v>
      </c>
      <c r="B14" s="146" t="str">
        <f>IF(ISTEXT('Rezultati natjecanja'!C14)=TRUE,'Rezultati natjecanja'!C14,"")</f>
        <v>Slavija Severin</v>
      </c>
      <c r="C14" s="147">
        <f>IF(ISNUMBER('Rezultati natjecanja'!D14)=TRUE,'Rezultati natjecanja'!D14,"")</f>
        <v>26</v>
      </c>
      <c r="D14" s="147">
        <f>IF(ISNUMBER('Rezultati natjecanja'!E14)=TRUE,'Rezultati natjecanja'!E14,"")</f>
        <v>8.6</v>
      </c>
    </row>
    <row r="15" spans="1:4" ht="18">
      <c r="A15" s="145">
        <f>IF(ISNUMBER('Rezultati natjecanja'!B15)=TRUE,'Rezultati natjecanja'!B15,"")</f>
        <v>11</v>
      </c>
      <c r="B15" s="146" t="str">
        <f>IF(ISTEXT('Rezultati natjecanja'!C15)=TRUE,'Rezultati natjecanja'!C15,"")</f>
        <v>Cestica 1995</v>
      </c>
      <c r="C15" s="147">
        <f>IF(ISNUMBER('Rezultati natjecanja'!D15)=TRUE,'Rezultati natjecanja'!D15,"")</f>
        <v>24.900000000000002</v>
      </c>
      <c r="D15" s="147">
        <f>IF(ISNUMBER('Rezultati natjecanja'!E15)=TRUE,'Rezultati natjecanja'!E15,"")</f>
        <v>11.8</v>
      </c>
    </row>
    <row r="16" spans="1:4" ht="18">
      <c r="A16" s="145">
        <f>IF(ISNUMBER('Rezultati natjecanja'!B16)=TRUE,'Rezultati natjecanja'!B16,"")</f>
        <v>12</v>
      </c>
      <c r="B16" s="146" t="str">
        <f>IF(ISTEXT('Rezultati natjecanja'!C16)=TRUE,'Rezultati natjecanja'!C16,"")</f>
        <v>Klen Nova Gradiška</v>
      </c>
      <c r="C16" s="147">
        <f>IF(ISNUMBER('Rezultati natjecanja'!D16)=TRUE,'Rezultati natjecanja'!D16,"")</f>
        <v>22.3</v>
      </c>
      <c r="D16" s="147">
        <f>IF(ISNUMBER('Rezultati natjecanja'!E16)=TRUE,'Rezultati natjecanja'!E16,"")</f>
        <v>9</v>
      </c>
    </row>
    <row r="17" spans="1:4" ht="18">
      <c r="A17" s="145">
        <f>IF(ISNUMBER('Rezultati natjecanja'!B17)=TRUE,'Rezultati natjecanja'!B17,"")</f>
        <v>13</v>
      </c>
      <c r="B17" s="146" t="str">
        <f>IF(ISTEXT('Rezultati natjecanja'!C17)=TRUE,'Rezultati natjecanja'!C17,"")</f>
        <v>Šaran Eminovci</v>
      </c>
      <c r="C17" s="147">
        <f>IF(ISNUMBER('Rezultati natjecanja'!D17)=TRUE,'Rezultati natjecanja'!D17,"")</f>
        <v>22.1</v>
      </c>
      <c r="D17" s="147">
        <f>IF(ISNUMBER('Rezultati natjecanja'!E17)=TRUE,'Rezultati natjecanja'!E17,"")</f>
        <v>12.9</v>
      </c>
    </row>
    <row r="18" spans="1:4" ht="18">
      <c r="A18" s="145">
        <f>IF(ISNUMBER('Rezultati natjecanja'!B18)=TRUE,'Rezultati natjecanja'!B18,"")</f>
        <v>14</v>
      </c>
      <c r="B18" s="146" t="str">
        <f>IF(ISTEXT('Rezultati natjecanja'!C18)=TRUE,'Rezultati natjecanja'!C18,"")</f>
        <v>Karas Novska</v>
      </c>
      <c r="C18" s="147">
        <f>IF(ISNUMBER('Rezultati natjecanja'!D18)=TRUE,'Rezultati natjecanja'!D18,"")</f>
        <v>21.6</v>
      </c>
      <c r="D18" s="147">
        <f>IF(ISNUMBER('Rezultati natjecanja'!E18)=TRUE,'Rezultati natjecanja'!E18,"")</f>
        <v>6.8</v>
      </c>
    </row>
    <row r="19" spans="1:4" ht="18">
      <c r="A19" s="145">
        <f>IF(ISNUMBER('Rezultati natjecanja'!B19)=TRUE,'Rezultati natjecanja'!B19,"")</f>
        <v>15</v>
      </c>
      <c r="B19" s="146" t="str">
        <f>IF(ISTEXT('Rezultati natjecanja'!C19)=TRUE,'Rezultati natjecanja'!C19,"")</f>
        <v>Križevci Križevci</v>
      </c>
      <c r="C19" s="147">
        <f>IF(ISNUMBER('Rezultati natjecanja'!D19)=TRUE,'Rezultati natjecanja'!D19,"")</f>
        <v>19.6</v>
      </c>
      <c r="D19" s="147">
        <f>IF(ISNUMBER('Rezultati natjecanja'!E19)=TRUE,'Rezultati natjecanja'!E19,"")</f>
        <v>6.8</v>
      </c>
    </row>
    <row r="20" spans="1:4" ht="18">
      <c r="A20" s="145">
        <f>IF(ISNUMBER('Rezultati natjecanja'!B20)=TRUE,'Rezultati natjecanja'!B20,"")</f>
        <v>16</v>
      </c>
      <c r="B20" s="146" t="str">
        <f>IF(ISTEXT('Rezultati natjecanja'!C20)=TRUE,'Rezultati natjecanja'!C20,"")</f>
        <v>Amur Vrbovec</v>
      </c>
      <c r="C20" s="147">
        <f>IF(ISNUMBER('Rezultati natjecanja'!D20)=TRUE,'Rezultati natjecanja'!D20,"")</f>
        <v>19.1</v>
      </c>
      <c r="D20" s="147">
        <f>IF(ISNUMBER('Rezultati natjecanja'!E20)=TRUE,'Rezultati natjecanja'!E20,"")</f>
        <v>5.9</v>
      </c>
    </row>
    <row r="21" spans="1:4" ht="18">
      <c r="A21" s="145">
        <f>IF(ISNUMBER('Rezultati natjecanja'!B21)=TRUE,'Rezultati natjecanja'!B21,"")</f>
        <v>17</v>
      </c>
      <c r="B21" s="146" t="str">
        <f>IF(ISTEXT('Rezultati natjecanja'!C21)=TRUE,'Rezultati natjecanja'!C21,"")</f>
        <v>Hlebine Hlebine</v>
      </c>
      <c r="C21" s="147">
        <f>IF(ISNUMBER('Rezultati natjecanja'!D21)=TRUE,'Rezultati natjecanja'!D21,"")</f>
        <v>14.5</v>
      </c>
      <c r="D21" s="147">
        <f>IF(ISNUMBER('Rezultati natjecanja'!E21)=TRUE,'Rezultati natjecanja'!E21,"")</f>
        <v>7.6</v>
      </c>
    </row>
    <row r="22" spans="1:4" ht="18" thickBot="1">
      <c r="A22" s="145">
        <f>IF(ISNUMBER('Rezultati natjecanja'!B22)=TRUE,'Rezultati natjecanja'!B22,"")</f>
        <v>18</v>
      </c>
      <c r="B22" s="146" t="str">
        <f>IF(ISTEXT('Rezultati natjecanja'!C22)=TRUE,'Rezultati natjecanja'!C22,"")</f>
        <v>Dugo Selo Dugo Selo</v>
      </c>
      <c r="C22" s="147">
        <f>IF(ISNUMBER('Rezultati natjecanja'!D22)=TRUE,'Rezultati natjecanja'!D22,"")</f>
        <v>6.8</v>
      </c>
      <c r="D22" s="147">
        <f>IF(ISNUMBER('Rezultati natjecanja'!E22)=TRUE,'Rezultati natjecanja'!E22,"")</f>
        <v>3</v>
      </c>
    </row>
    <row r="23" spans="1:4" ht="15" thickTop="1">
      <c r="A23" s="148"/>
      <c r="B23" s="149"/>
      <c r="C23" s="150"/>
      <c r="D23" s="150"/>
    </row>
    <row r="24" spans="1:4" ht="14.25">
      <c r="A24" s="151"/>
      <c r="B24" s="152"/>
      <c r="C24" s="153"/>
      <c r="D24" s="153"/>
    </row>
    <row r="25" spans="1:4" ht="14.25">
      <c r="A25" s="151"/>
      <c r="B25" s="152"/>
      <c r="C25" s="153"/>
      <c r="D25" s="153"/>
    </row>
    <row r="26" spans="1:3" ht="14.25">
      <c r="A26" s="151"/>
      <c r="B26" s="152"/>
      <c r="C26" s="153"/>
    </row>
    <row r="27" ht="14.25">
      <c r="A27" s="151"/>
    </row>
    <row r="28" spans="2:4" ht="23.25">
      <c r="B28" s="209" t="s">
        <v>159</v>
      </c>
      <c r="C28" s="210">
        <f>IF(ISNUMBER('Dnevnik natjecanja'!H96)=TRUE,'Dnevnik natjecanja'!H96,"")</f>
        <v>470.90000000000003</v>
      </c>
      <c r="D28" s="211" t="s">
        <v>56</v>
      </c>
    </row>
    <row r="29" spans="2:4" ht="23.25">
      <c r="B29" s="209" t="s">
        <v>52</v>
      </c>
      <c r="C29" s="213">
        <f>IF(ISNUMBER('Dnevnik natjecanja'!H97)=TRUE,'Dnevnik natjecanja'!H97,"")</f>
        <v>84</v>
      </c>
      <c r="D29" s="211" t="s">
        <v>57</v>
      </c>
    </row>
    <row r="30" spans="2:4" ht="23.25">
      <c r="B30" s="209" t="s">
        <v>53</v>
      </c>
      <c r="C30" s="210">
        <f>IF(ISNUMBER('Dnevnik natjecanja'!H98)=TRUE,'Dnevnik natjecanja'!H98,"")</f>
        <v>5.605952380952381</v>
      </c>
      <c r="D30" s="211" t="s">
        <v>56</v>
      </c>
    </row>
    <row r="31" spans="2:4" ht="23.25">
      <c r="B31" s="209" t="s">
        <v>55</v>
      </c>
      <c r="C31" s="210">
        <f>IF(ISNUMBER('Dnevnik natjecanja'!H99)=TRUE,'Dnevnik natjecanja'!H99,"")</f>
        <v>15.7</v>
      </c>
      <c r="D31" s="212" t="str">
        <f>IF(ISTEXT('Dnevnik natjecanja'!K99)=TRUE,'Dnevnik natjecanja'!K99,"")</f>
        <v>Šaran Velika Ludina</v>
      </c>
    </row>
  </sheetData>
  <sheetProtection password="C7E2" sheet="1"/>
  <mergeCells count="2">
    <mergeCell ref="A1:D1"/>
    <mergeCell ref="A2:D2"/>
  </mergeCells>
  <printOptions horizontalCentered="1" verticalCentered="1"/>
  <pageMargins left="0.7086614173228347" right="0.7086614173228347" top="0.7480314960629921" bottom="0.7480314960629921" header="4.645669291338583" footer="0.31496062992125984"/>
  <pageSetup horizontalDpi="600" verticalDpi="600" orientation="portrait" paperSize="9" scale="75" r:id="rId5"/>
  <headerFooter>
    <oddHeader>&amp;C&amp;G</oddHeader>
    <oddFooter>&amp;CProgram za izračun rezultata i provedbu natjecanja u disciplini “lov šarana”&amp;R&amp;16&amp;D  &amp;T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cacic</dc:creator>
  <cp:keywords/>
  <dc:description/>
  <cp:lastModifiedBy>mladen cacic</cp:lastModifiedBy>
  <cp:lastPrinted>2022-03-12T13:08:31Z</cp:lastPrinted>
  <dcterms:created xsi:type="dcterms:W3CDTF">2015-06-05T18:17:20Z</dcterms:created>
  <dcterms:modified xsi:type="dcterms:W3CDTF">2022-03-21T20:48:01Z</dcterms:modified>
  <cp:category/>
  <cp:version/>
  <cp:contentType/>
  <cp:contentStatus/>
</cp:coreProperties>
</file>