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INANCIJSKI PLAN 2024." sheetId="1" r:id="rId1"/>
  </sheets>
  <definedNames/>
  <calcPr fullCalcOnLoad="1"/>
</workbook>
</file>

<file path=xl/sharedStrings.xml><?xml version="1.0" encoding="utf-8"?>
<sst xmlns="http://schemas.openxmlformats.org/spreadsheetml/2006/main" count="395" uniqueCount="283">
  <si>
    <t>PRIHODI IZ DRŽAVNIH DOZVOLAPLANIRANI SU KAKO SLIJEDI</t>
  </si>
  <si>
    <t>državnih dozvola</t>
  </si>
  <si>
    <t>dnevne</t>
  </si>
  <si>
    <t xml:space="preserve">Članarine </t>
  </si>
  <si>
    <t>ELEMENTI ZA RASHODE:</t>
  </si>
  <si>
    <t>Dnevnice</t>
  </si>
  <si>
    <t>Prijevozni trošak u Hrvatskoj</t>
  </si>
  <si>
    <t>Skupština HŠRS (46 članova * 1 sjednica)</t>
  </si>
  <si>
    <t>osoba</t>
  </si>
  <si>
    <t>ukupno trošak</t>
  </si>
  <si>
    <t>Upravni odbor (20 članova * 3 sjednice = 60 osoba)</t>
  </si>
  <si>
    <t xml:space="preserve"> oprema 500 Kn x 12 sudionika</t>
  </si>
  <si>
    <t xml:space="preserve"> kotizacija  (STARTNINA)</t>
  </si>
  <si>
    <t xml:space="preserve"> kotizacija  1.350,00 EUR</t>
  </si>
  <si>
    <t>seminari za suce</t>
  </si>
  <si>
    <t xml:space="preserve">DELEGATI HŠRS NA SJEDNICAMA DRUGIH ORGANIZACIJA </t>
  </si>
  <si>
    <t>MEĐUNARODNI SASTANCI (2 člana  x  3 sjednice = 6 osoba)</t>
  </si>
  <si>
    <t xml:space="preserve">KONGRES  CIPSA  i drugih međunarodnih asocijacija                </t>
  </si>
  <si>
    <t>SAJMOVI LOVA I RIBOLOVA (2 člana * 3 sjednice) * 3 sajma</t>
  </si>
  <si>
    <t xml:space="preserve">KUP HŠRS  u lovu ribe – troškovi  HŠRS                                          </t>
  </si>
  <si>
    <t xml:space="preserve">KUP (SLET) KADETA  </t>
  </si>
  <si>
    <t xml:space="preserve">POVRAT KAUCIJE – domaćinima kola liga                                          </t>
  </si>
  <si>
    <t xml:space="preserve"> oprema 500 Kn x 10 sudionika</t>
  </si>
  <si>
    <t>Članarina međunarodnim organizacijama</t>
  </si>
  <si>
    <t>PRIHODI</t>
  </si>
  <si>
    <t>1.</t>
  </si>
  <si>
    <t>2.</t>
  </si>
  <si>
    <t>ČLANARINE</t>
  </si>
  <si>
    <t>3.</t>
  </si>
  <si>
    <t>KAUCIJA ZA NATJECANJE</t>
  </si>
  <si>
    <t>4.</t>
  </si>
  <si>
    <t>HOO PLAĆA TAJNIKA</t>
  </si>
  <si>
    <t>5.</t>
  </si>
  <si>
    <t>HOO NATJECANJA</t>
  </si>
  <si>
    <t>6.</t>
  </si>
  <si>
    <t>VLASTITA DJELATNOST</t>
  </si>
  <si>
    <t>7.</t>
  </si>
  <si>
    <t>UKUPNO PRIHODI</t>
  </si>
  <si>
    <t>8.</t>
  </si>
  <si>
    <t>9.</t>
  </si>
  <si>
    <t>11.</t>
  </si>
  <si>
    <t>12.</t>
  </si>
  <si>
    <t>13.</t>
  </si>
  <si>
    <t>14.</t>
  </si>
  <si>
    <t>osiguranje</t>
  </si>
  <si>
    <t>15.</t>
  </si>
  <si>
    <t>16.</t>
  </si>
  <si>
    <t>17.</t>
  </si>
  <si>
    <t>dnevnica</t>
  </si>
  <si>
    <t>*</t>
  </si>
  <si>
    <t>prijevoz</t>
  </si>
  <si>
    <t>22.</t>
  </si>
  <si>
    <t>23.</t>
  </si>
  <si>
    <t>25.</t>
  </si>
  <si>
    <t>26.</t>
  </si>
  <si>
    <t>27.</t>
  </si>
  <si>
    <t>28.</t>
  </si>
  <si>
    <t>30.</t>
  </si>
  <si>
    <t>31.</t>
  </si>
  <si>
    <t>32.</t>
  </si>
  <si>
    <t>33.</t>
  </si>
  <si>
    <t xml:space="preserve"> </t>
  </si>
  <si>
    <t>Svečana dodjela priznanja</t>
  </si>
  <si>
    <t>Medalje, plakete i pehari</t>
  </si>
  <si>
    <t>Propagandni materijal</t>
  </si>
  <si>
    <t>Materijal za čišćenje</t>
  </si>
  <si>
    <t>Uredski materijal</t>
  </si>
  <si>
    <t>Tekuće održavanje</t>
  </si>
  <si>
    <t xml:space="preserve">Reprezentacija </t>
  </si>
  <si>
    <t>Bankarske usluge</t>
  </si>
  <si>
    <t>Stručno obrazovanje</t>
  </si>
  <si>
    <t>Tehnička sredstva HŠRS</t>
  </si>
  <si>
    <t>Sitni inventar</t>
  </si>
  <si>
    <t>Ostali  troškovi</t>
  </si>
  <si>
    <t>Prevođenje</t>
  </si>
  <si>
    <t>Plaće</t>
  </si>
  <si>
    <t>Doprinosi na plaće</t>
  </si>
  <si>
    <t>Prijevoz djelatnika</t>
  </si>
  <si>
    <t>Osiguranje djelatnika</t>
  </si>
  <si>
    <t>UKUPNO RASHODI</t>
  </si>
  <si>
    <t>Sveukupno rashodi</t>
  </si>
  <si>
    <t>Sveukupno prihodi</t>
  </si>
  <si>
    <t>RAZLIKA</t>
  </si>
  <si>
    <t>Domaćinu</t>
  </si>
  <si>
    <t>Osiguranje sudionika sleta</t>
  </si>
  <si>
    <t>HPT usluge i pošta</t>
  </si>
  <si>
    <t xml:space="preserve">Naplaćena,  a ne potrošena kaucija uvećava odobrena sredstva reprezentaciji u kategoriji i disciplini uplatitelja </t>
  </si>
  <si>
    <t xml:space="preserve"> oprema 500 Kn x  9 sudionika</t>
  </si>
  <si>
    <t>a</t>
  </si>
  <si>
    <t>b</t>
  </si>
  <si>
    <t>c</t>
  </si>
  <si>
    <t>d</t>
  </si>
  <si>
    <t>e</t>
  </si>
  <si>
    <t>f</t>
  </si>
  <si>
    <t xml:space="preserve"> kotizacija  1.350,00  EUR</t>
  </si>
  <si>
    <t xml:space="preserve"> kotizacija  1.450,00  EUR</t>
  </si>
  <si>
    <t xml:space="preserve"> oprema 500 Kn x 22 sudionika</t>
  </si>
  <si>
    <t xml:space="preserve">CASTING  prvenstvo                                                               </t>
  </si>
  <si>
    <t>OSTALI PRIHODI</t>
  </si>
  <si>
    <t>21.</t>
  </si>
  <si>
    <t>34.</t>
  </si>
  <si>
    <t>38.</t>
  </si>
  <si>
    <t>36.</t>
  </si>
  <si>
    <t>37.</t>
  </si>
  <si>
    <t>40.</t>
  </si>
  <si>
    <t>41.</t>
  </si>
  <si>
    <t>42.</t>
  </si>
  <si>
    <t>43.</t>
  </si>
  <si>
    <t>44.</t>
  </si>
  <si>
    <t>45.</t>
  </si>
  <si>
    <t>46.</t>
  </si>
  <si>
    <t>47.</t>
  </si>
  <si>
    <t>48.</t>
  </si>
  <si>
    <t>49.</t>
  </si>
  <si>
    <t>50.</t>
  </si>
  <si>
    <t>51.</t>
  </si>
  <si>
    <t>53.</t>
  </si>
  <si>
    <t>56.</t>
  </si>
  <si>
    <t>57.</t>
  </si>
  <si>
    <t>58.</t>
  </si>
  <si>
    <t>I - TIJELA HŠRS</t>
  </si>
  <si>
    <t>II  - NATJECANJA</t>
  </si>
  <si>
    <t>III -  RAD  UREDA  SAVEZA</t>
  </si>
  <si>
    <t>IV  - DJELATNICI SAVEZA</t>
  </si>
  <si>
    <t>52.</t>
  </si>
  <si>
    <t>55.</t>
  </si>
  <si>
    <t>59.</t>
  </si>
  <si>
    <t>SENIORI u lovu ribe</t>
  </si>
  <si>
    <t>I</t>
  </si>
  <si>
    <t>60.</t>
  </si>
  <si>
    <t>II</t>
  </si>
  <si>
    <t>Obveze po kreditima</t>
  </si>
  <si>
    <t>INFORMATIKA I INFORMIRANJE</t>
  </si>
  <si>
    <t>24.</t>
  </si>
  <si>
    <t>Promidžba HŠRS</t>
  </si>
  <si>
    <t>39.</t>
  </si>
  <si>
    <t>18.</t>
  </si>
  <si>
    <t>19.</t>
  </si>
  <si>
    <t>20.</t>
  </si>
  <si>
    <t xml:space="preserve">Prihodi HŠRS ostvaruju se  iz naknade za prodane ribolovne dozvole, od članarine za rad HŠRS, od HOO, te iz ostalih izvora. </t>
  </si>
  <si>
    <t>Najam štanda (3 sajma -Osijek , Zagreb , Varaždin )</t>
  </si>
  <si>
    <t>HPO 50.000,00</t>
  </si>
  <si>
    <t>Program za osposobljavanje trenera</t>
  </si>
  <si>
    <t>61.</t>
  </si>
  <si>
    <t>Natjecateljska komisija (7 članova * 2 sjednice = 16 osoba)</t>
  </si>
  <si>
    <t>Sudačka komisija (7 članova * 2 sjednice = 16 osoba)</t>
  </si>
  <si>
    <t>Financijska komisija (5 članova * 2 sjednice = 10 osoba)</t>
  </si>
  <si>
    <t>10.</t>
  </si>
  <si>
    <t>63.</t>
  </si>
  <si>
    <t>64.</t>
  </si>
  <si>
    <t>Domaćinstvo EAF Hrvatska</t>
  </si>
  <si>
    <t>Kongres CIPS, kongres EAF-a</t>
  </si>
  <si>
    <t xml:space="preserve">     (4 dana x  7 članova = 28 osoba)</t>
  </si>
  <si>
    <t>65.</t>
  </si>
  <si>
    <t>g</t>
  </si>
  <si>
    <t>Gospodarska komisija (7 članova * 2 sjednice = 14 osoba)</t>
  </si>
  <si>
    <t>Kup HŠRS u lovu šarana</t>
  </si>
  <si>
    <t>66.</t>
  </si>
  <si>
    <t>Nadzorni odbor (3 članova * 3 sjednice = 9 osoba)</t>
  </si>
  <si>
    <t>67.</t>
  </si>
  <si>
    <t>Obrada ribičkih i ribočuvarskih ispita</t>
  </si>
  <si>
    <t>Licence i održavanje softver</t>
  </si>
  <si>
    <t xml:space="preserve">pravo korištenja za sve županijske saveze ŠRD i ribolovne udruge u RH.        </t>
  </si>
  <si>
    <t>Centralni softver (održavanje, unapređivanje i ažuriranje</t>
  </si>
  <si>
    <t>Edukacijski centar HŠRS</t>
  </si>
  <si>
    <t>Projektna dokumentacija</t>
  </si>
  <si>
    <t>Uređivanje i održavanje edukacijskog centra - ribolovnog muzeja</t>
  </si>
  <si>
    <t>trodnevne</t>
  </si>
  <si>
    <t>sedmodnevne</t>
  </si>
  <si>
    <t xml:space="preserve">Članske karte  HŠRS, drugi obrasci                              </t>
  </si>
  <si>
    <t xml:space="preserve">Centralni softver HŠRS, aplikacije za unos članova </t>
  </si>
  <si>
    <t>68.</t>
  </si>
  <si>
    <t>69.</t>
  </si>
  <si>
    <t>Putno osiguranje HŠRS</t>
  </si>
  <si>
    <t>54.</t>
  </si>
  <si>
    <t>70.</t>
  </si>
  <si>
    <t>71.</t>
  </si>
  <si>
    <t>72.</t>
  </si>
  <si>
    <t>Prostor</t>
  </si>
  <si>
    <t>.</t>
  </si>
  <si>
    <t>a)Donacije</t>
  </si>
  <si>
    <t xml:space="preserve">     (4 dana x 10 članova = 40 osoba) </t>
  </si>
  <si>
    <t>Najam prostora za skladište</t>
  </si>
  <si>
    <t>73.</t>
  </si>
  <si>
    <t>Plan 2023.</t>
  </si>
  <si>
    <t xml:space="preserve">     (5 dana x  8 članova = 40 osoba)</t>
  </si>
  <si>
    <t>Revizija poslovanja HŠRS</t>
  </si>
  <si>
    <t>HOO prijenos za najam prostora</t>
  </si>
  <si>
    <t xml:space="preserve">    (4 dana x 9 članova = 36 osoba)</t>
  </si>
  <si>
    <t xml:space="preserve">     (4 dana x 10 članova =  40 osoba )</t>
  </si>
  <si>
    <t>Priručnik za ribiče i ribočuvare</t>
  </si>
  <si>
    <t>Suci i predstavnici HŠRS-a (4 osobe 5 dana)</t>
  </si>
  <si>
    <t>Suci i predstavnici HŠRS-a (8 osoba * 3 dana)</t>
  </si>
  <si>
    <t>Troškovi sudaca i drugih službenih osoba , športske nagrade</t>
  </si>
  <si>
    <t xml:space="preserve">Dunavsko Jadranski KUP  (kotizacije odluka UO)                                                          </t>
  </si>
  <si>
    <t>Najam prostora</t>
  </si>
  <si>
    <t>pribor i oprema  ( 100,00 EUR * 4 ) 400,00  EUR</t>
  </si>
  <si>
    <t>Skup ribolovaca i lovaca</t>
  </si>
  <si>
    <t>Režijski troškovi, komunalne naknade</t>
  </si>
  <si>
    <t>Komunalne naknade</t>
  </si>
  <si>
    <t>Pravna komisija (4 članova * 2 sjednice = 8 osoba)</t>
  </si>
  <si>
    <t>DELEGATI HŠRS - EDUKACIJE I OSTALO</t>
  </si>
  <si>
    <t>29.</t>
  </si>
  <si>
    <t>35.</t>
  </si>
  <si>
    <t>62.</t>
  </si>
  <si>
    <t>74.</t>
  </si>
  <si>
    <t>sudačka komisija</t>
  </si>
  <si>
    <t>FIPS, delegati hŠRS</t>
  </si>
  <si>
    <t>Snimanje video materijala HŠRS</t>
  </si>
  <si>
    <t>Stručna literatura</t>
  </si>
  <si>
    <t>HOO REFUNDACIJA PROSTOR</t>
  </si>
  <si>
    <t>Ostale sportske djelatnosti</t>
  </si>
  <si>
    <t>Naziv obveznika: HRVATSKI ŠPORTSKO RIBOLOVNI SAVEZ</t>
  </si>
  <si>
    <t>Adresa sjedišta: Trg Krešimira Ćosića 11, Grad Zagreb</t>
  </si>
  <si>
    <t>Račun (IBAN): HR5423600001101490561</t>
  </si>
  <si>
    <t>Šifra djelatnosti: 9319</t>
  </si>
  <si>
    <t>RNO broj: 93459</t>
  </si>
  <si>
    <t>Matični broj: 03213757</t>
  </si>
  <si>
    <t>OIB: 27403903291</t>
  </si>
  <si>
    <t>Šifra županije: 21</t>
  </si>
  <si>
    <t>Zakonski predstavnik: Vladimir Sever</t>
  </si>
  <si>
    <t>Osvajanje pojedinačnih i ekipnih odličja na službenim međunarodnim natjecanjima protekle godine stimulira se i novčanim nagradama, kako slijedi: 5.309,00 eura ekipno zlatna, 3.981,68 eura ekipno srebrna, 2.654,46 eura ekipno brončana, a za pojedinačne medalje: zlato 1.327,23 eura; srebro 663,61 eura i brronca 398,17 eura. Nagrada za ekipnu medalju ne isključuje pojedinačne športske nagrade. Jedan reprezentativac u raspodjelu može uči najviše sa jednom pojedinačnom medaljom i jednom u ekipnoj medalji u jednoj disciplini ili kategoriji.</t>
  </si>
  <si>
    <t>Plan 2024.</t>
  </si>
  <si>
    <t>0,35 eur/1 km</t>
  </si>
  <si>
    <t>Prosječna udaljenost s povratkom 400 km*0,35 eura =140,00 eura</t>
  </si>
  <si>
    <t>Predstavnici HŠRS (79,50 eur + 133,00 eura )*6 OSOBA</t>
  </si>
  <si>
    <t>SENIORI u lovu ribe - Nizozemska , europsko prvenstvo</t>
  </si>
  <si>
    <t>MLADEŽ (U-15 , U-20 , U -25 ) Srbija (30,00 Eur)</t>
  </si>
  <si>
    <t>SENIORI  u lovu grabežljivca s obale Bosna i Hercegovina (paušal)</t>
  </si>
  <si>
    <t xml:space="preserve">LOV PASTRVE PRIRODNIM MAMCIMA  Italija  (paušal)  </t>
  </si>
  <si>
    <t xml:space="preserve">FEEDER Španjolska (paušal)  </t>
  </si>
  <si>
    <t>MASTERS Bugarska (paušal)</t>
  </si>
  <si>
    <t>LOV PREDATORA IZ ČAMCA Irska (paušal)</t>
  </si>
  <si>
    <t>SENIORI u lovu ribe - Francuska (70,00 Eur)</t>
  </si>
  <si>
    <t>noćenje i dnevnica (140,00 Eur x  36 osoba) 5.040,00 Eur</t>
  </si>
  <si>
    <t>mamci i riblja hrana  (6  dnevnice) x  5   2.100,00 Eur</t>
  </si>
  <si>
    <t xml:space="preserve"> kombija (2) ( 3200 km x 2 kombija x 0,51 eur)</t>
  </si>
  <si>
    <t>mamci i riblja hrana  (5  dnevnica) x  24   3.600,00  EUR</t>
  </si>
  <si>
    <t>SENIORI SA INVALIDNOŠĆU u lovu ribe – Bugarska (40,00 Eur)</t>
  </si>
  <si>
    <t>noćenje i dnevnica (80,00  EUR x  40 osoba) 3.200,00  EUR</t>
  </si>
  <si>
    <t>mamci i riblja hrana  (5 dnevnice) x 6   1.200,00  EUR</t>
  </si>
  <si>
    <t>SENIORKE  - Portugal (60,00 Eur)</t>
  </si>
  <si>
    <t>noćenje i dnevnica (120,00  EUR x 40 osoba) 4.800,00 Eur</t>
  </si>
  <si>
    <t>mamci i riblja hrana  (4 dnevnica) x 7  1.680,00  EUR</t>
  </si>
  <si>
    <t xml:space="preserve"> kombija (2) 2  x 2800 km x  0,51 eura </t>
  </si>
  <si>
    <t xml:space="preserve">SENIORI u lovu pastrve muhom Francuska (paušal)                                                     </t>
  </si>
  <si>
    <t xml:space="preserve"> oprema 66 Eur x 4 sudionika</t>
  </si>
  <si>
    <t>60€ * (2) * 6 osoba= 720 eura</t>
  </si>
  <si>
    <t>Kotizacija za ekipe plaća HŠRS - 33 ekipa * 132,80 eura</t>
  </si>
  <si>
    <t xml:space="preserve">    ( 5 dana x 24  člana = 120 osoba )</t>
  </si>
  <si>
    <t>noćenje i dnevnica (60,00  EUR x  96 osoba)  7.200,00  EUR</t>
  </si>
  <si>
    <t>kombi (6) (600km x 2 x 6 kombija x 0,51 eur)</t>
  </si>
  <si>
    <t xml:space="preserve"> kombija (3) (2x 1200 km x 3 kombija x 0,51 eura)</t>
  </si>
  <si>
    <t>pribor i oprema  ( 100,00 EUR * 5 ) 500,00  EUR</t>
  </si>
  <si>
    <t>Sredstva naplaćena iz ribolovnih dozvola ovlaštenici ribolovnog prava uplaćuju se na račun HŠRS u periodičnim razmacima od jednog mjeseca (za prodane ribolovne dozvole u proteklom periodu). Konačni obračun vrši se najkasnije do kraja STUDENOG za proteklu godinu (dnevne do 15.01. slijedeće godine). Uplate za državne dozvole  2024. godine HŠRS  upotrijebiti će namjenski za zakonom propisane aktivnosti HŠRS-a.</t>
  </si>
  <si>
    <t xml:space="preserve">Za 2024. godinu  HŠRS utvrđuje članarinu u iznosu od 5 eura po odraslom članu i 1 euro po kadetu. Uplata utvrđene članarine HŠRS vrši se na račun županijskih saveza ŠRD. HŠRS-u se prosljeđuje 1,00 euro po odraslom članu i 10 centi po kadetu radi evidentiranja članstva. Ostatak do punoga iznosa HŠRS se odriče u korist županijskih saveza ŠRD, a upotrijebiti će se za njihovu redovnu djelatnost. Krajem godine županijski savezi ŠRD obvezni su  HŠRS dostaviti pismen obračun za izdane članske karte HŠRS kao i izvještaj za naplaćena i utrošena sredstva prema gore navedenom. Broj obračunatih članskih iskaznica ne može biti manji od broja prodanih godišnjih ribolovnih dozvola. </t>
  </si>
  <si>
    <t>Rebalans plana 2024.</t>
  </si>
  <si>
    <t>REBALANS FINANCIJSKOG PLANA 01.01.-31.12.2024.g.</t>
  </si>
  <si>
    <t xml:space="preserve">SENIORI u lovu šarana  - Hrvatska (26,50 Eur) </t>
  </si>
  <si>
    <t>SENIORI u CASTINGU  (Španjolska 60 Eur)</t>
  </si>
  <si>
    <t xml:space="preserve"> kombi (2)  3200 km x 0,5 Eur </t>
  </si>
  <si>
    <t>dnevnica (60,00 Eur x 16 osoba)  960,00 Eur</t>
  </si>
  <si>
    <t xml:space="preserve">JUNIORI u CASTINGU – Švedska (80,00 Eur) </t>
  </si>
  <si>
    <t>noćenje i dnevnica (80,00 Eur x 16 osoba)  1280,00 Eur</t>
  </si>
  <si>
    <t>Nagrade športašima za 2023.godinu</t>
  </si>
  <si>
    <t>VETERANI Bugarska Bugarska (40,00 Eur)</t>
  </si>
  <si>
    <t>noćenje i dnevnica (80,00  EUR x  24 osoba) 1.920,00  EUR</t>
  </si>
  <si>
    <t xml:space="preserve"> kombija (2) (2x 1200 km x 2 kombija x 0,5 eura)</t>
  </si>
  <si>
    <t>dnevnica + kamp (53,00 Eur x 40 osoba)  2.120,00 Eur</t>
  </si>
  <si>
    <t>mamci i riblja hrana x 8   1.920,00 Eur</t>
  </si>
  <si>
    <t xml:space="preserve">a)SENIORI u lovu pastrvskog grgeča Italija (70,00 Eur))       </t>
  </si>
  <si>
    <t>dnevnica (70,00 Eur x 21 osoba)  1.470,00 Eur</t>
  </si>
  <si>
    <t xml:space="preserve"> kombi (2)  800 km x 0,5 Eur </t>
  </si>
  <si>
    <t xml:space="preserve"> oprema 66 Eur x 8 sudionika</t>
  </si>
  <si>
    <t>HŠRS bi pokrio 4.086,80 Eur, a ostalo Hrvatski paraolimpijski odbor</t>
  </si>
  <si>
    <t>Monografija HŠRS-a</t>
  </si>
  <si>
    <t>Odore HŠRS</t>
  </si>
  <si>
    <t xml:space="preserve"> kombija (3) (2x 400 km x 3 kombija x 0,5 eura) </t>
  </si>
  <si>
    <r>
      <t xml:space="preserve">Ostali izdaci djelatnika (i </t>
    </r>
    <r>
      <rPr>
        <sz val="7.5"/>
        <color indexed="8"/>
        <rFont val="Times New Roman"/>
        <family val="1"/>
      </rPr>
      <t>umirovljenici-božićnice</t>
    </r>
    <r>
      <rPr>
        <b/>
        <sz val="7.5"/>
        <color indexed="8"/>
        <rFont val="Times New Roman"/>
        <family val="1"/>
      </rPr>
      <t>)</t>
    </r>
  </si>
  <si>
    <t>RASHODI ZA 2024. godinu</t>
  </si>
  <si>
    <t xml:space="preserve">SVJETSKO ZA KLUBOVE Slovenija (paušal / 2 ekipe)   </t>
  </si>
  <si>
    <t xml:space="preserve">FEEDER Svjetsko za klubove Portugal (paušal / 2 ekipe)  </t>
  </si>
  <si>
    <t>HŠRS financira kotizaciju, sve ostale troškove reprezentacije domaćin natjecanja kojem je dodijeljeno domaćinstvo</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</si>
</sst>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_-* #,##0.0\ &quot;kn&quot;_-;\-* #,##0.0\ &quot;kn&quot;_-;_-* &quot;-&quot;??\ &quot;kn&quot;_-;_-@_-"/>
    <numFmt numFmtId="170" formatCode="_-* #,##0\ &quot;kn&quot;_-;\-* #,##0\ &quot;kn&quot;_-;_-* &quot;-&quot;??\ &quot;kn&quot;_-;_-@_-"/>
    <numFmt numFmtId="171" formatCode="_-* #,##0.0\ _k_n_-;\-* #,##0.0\ _k_n_-;_-* &quot;-&quot;??\ _k_n_-;_-@_-"/>
    <numFmt numFmtId="172" formatCode="_-* #,##0\ _k_n_-;\-* #,##0\ _k_n_-;_-* &quot;-&quot;??\ _k_n_-;_-@_-"/>
    <numFmt numFmtId="173" formatCode="#,##0.00_ ;\-#,##0.00\ "/>
    <numFmt numFmtId="174" formatCode="&quot;True&quot;;&quot;True&quot;;&quot;False&quot;"/>
    <numFmt numFmtId="175" formatCode="[$¥€-2]\ #,##0.00_);[Red]\([$€-2]\ #,##0.00\)"/>
  </numFmts>
  <fonts count="79">
    <font>
      <sz val="10"/>
      <name val="Arial"/>
      <family val="0"/>
    </font>
    <font>
      <sz val="8"/>
      <name val="Arial"/>
      <family val="0"/>
    </font>
    <font>
      <sz val="11"/>
      <name val="Arial"/>
      <family val="0"/>
    </font>
    <font>
      <b/>
      <sz val="10"/>
      <color indexed="8"/>
      <name val="Times New Roman"/>
      <family val="1"/>
    </font>
    <font>
      <b/>
      <sz val="8"/>
      <color indexed="8"/>
      <name val="Times New Roman"/>
      <family val="1"/>
    </font>
    <font>
      <sz val="8"/>
      <name val="Times New Roman"/>
      <family val="1"/>
    </font>
    <font>
      <b/>
      <sz val="7"/>
      <color indexed="8"/>
      <name val="Times New Roman"/>
      <family val="1"/>
    </font>
    <font>
      <sz val="10"/>
      <name val="Times New Roman"/>
      <family val="1"/>
    </font>
    <font>
      <b/>
      <sz val="10"/>
      <name val="Times New Roman"/>
      <family val="1"/>
    </font>
    <font>
      <b/>
      <sz val="7.5"/>
      <name val="Times New Roman"/>
      <family val="1"/>
    </font>
    <font>
      <sz val="7.5"/>
      <name val="Times New Roman"/>
      <family val="1"/>
    </font>
    <font>
      <b/>
      <sz val="7.5"/>
      <color indexed="8"/>
      <name val="Times New Roman"/>
      <family val="1"/>
    </font>
    <font>
      <b/>
      <sz val="7.5"/>
      <color indexed="12"/>
      <name val="Times New Roman"/>
      <family val="1"/>
    </font>
    <font>
      <sz val="7.5"/>
      <color indexed="54"/>
      <name val="Times New Roman"/>
      <family val="1"/>
    </font>
    <font>
      <b/>
      <sz val="7.5"/>
      <color indexed="54"/>
      <name val="Times New Roman"/>
      <family val="1"/>
    </font>
    <font>
      <sz val="7.5"/>
      <color indexed="8"/>
      <name val="Times New Roman"/>
      <family val="1"/>
    </font>
    <font>
      <b/>
      <sz val="7.5"/>
      <color indexed="10"/>
      <name val="Times New Roman"/>
      <family val="1"/>
    </font>
    <font>
      <u val="singleAccounting"/>
      <sz val="7.5"/>
      <color indexed="8"/>
      <name val="Times New Roman"/>
      <family val="1"/>
    </font>
    <font>
      <b/>
      <u val="singleAccounting"/>
      <sz val="7.5"/>
      <color indexed="8"/>
      <name val="Times New Roman"/>
      <family val="1"/>
    </font>
    <font>
      <b/>
      <u val="single"/>
      <sz val="7.5"/>
      <color indexed="10"/>
      <name val="Times New Roman"/>
      <family val="1"/>
    </font>
    <font>
      <b/>
      <u val="singleAccounting"/>
      <sz val="7.5"/>
      <color indexed="10"/>
      <name val="Times New Roman"/>
      <family val="1"/>
    </font>
    <font>
      <b/>
      <sz val="7"/>
      <color indexed="10"/>
      <name val="Times New Roman"/>
      <family val="1"/>
    </font>
    <font>
      <b/>
      <u val="singleAccounting"/>
      <sz val="7"/>
      <color indexed="10"/>
      <name val="Times New Roman"/>
      <family val="1"/>
    </font>
    <font>
      <b/>
      <u val="single"/>
      <sz val="10"/>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0"/>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5"/>
      <color indexed="10"/>
      <name val="Times New Roman"/>
      <family val="1"/>
    </font>
    <font>
      <b/>
      <u val="singleAccounting"/>
      <sz val="7"/>
      <color indexed="30"/>
      <name val="Times New Roman"/>
      <family val="1"/>
    </font>
    <font>
      <b/>
      <u val="single"/>
      <sz val="7.5"/>
      <color indexed="30"/>
      <name val="Times New Roman"/>
      <family val="1"/>
    </font>
    <font>
      <b/>
      <sz val="7.5"/>
      <color indexed="30"/>
      <name val="Times New Roman"/>
      <family val="1"/>
    </font>
    <font>
      <b/>
      <u val="singleAccounting"/>
      <sz val="7.5"/>
      <color indexed="30"/>
      <name val="Times New Roman"/>
      <family val="1"/>
    </font>
    <font>
      <b/>
      <u val="single"/>
      <sz val="10"/>
      <color indexed="8"/>
      <name val="Times New Roman"/>
      <family val="1"/>
    </font>
    <font>
      <b/>
      <u val="singleAccounting"/>
      <sz val="7.5"/>
      <color indexed="48"/>
      <name val="Times New Roman"/>
      <family val="1"/>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u val="singleAccounting"/>
      <sz val="7.5"/>
      <color rgb="FFFF0000"/>
      <name val="Times New Roman"/>
      <family val="1"/>
    </font>
    <font>
      <sz val="7.5"/>
      <color rgb="FFFF0000"/>
      <name val="Times New Roman"/>
      <family val="1"/>
    </font>
    <font>
      <b/>
      <sz val="7.5"/>
      <color rgb="FFFF0000"/>
      <name val="Times New Roman"/>
      <family val="1"/>
    </font>
    <font>
      <b/>
      <u val="singleAccounting"/>
      <sz val="7"/>
      <color rgb="FF0070C0"/>
      <name val="Times New Roman"/>
      <family val="1"/>
    </font>
    <font>
      <b/>
      <u val="single"/>
      <sz val="7.5"/>
      <color rgb="FF0070C0"/>
      <name val="Times New Roman"/>
      <family val="1"/>
    </font>
    <font>
      <b/>
      <sz val="7.5"/>
      <color rgb="FF0070C0"/>
      <name val="Times New Roman"/>
      <family val="1"/>
    </font>
    <font>
      <b/>
      <u val="singleAccounting"/>
      <sz val="7.5"/>
      <color rgb="FF0070C0"/>
      <name val="Times New Roman"/>
      <family val="1"/>
    </font>
    <font>
      <b/>
      <u val="single"/>
      <sz val="10"/>
      <color theme="1"/>
      <name val="Times New Roman"/>
      <family val="1"/>
    </font>
    <font>
      <b/>
      <sz val="8"/>
      <color theme="1"/>
      <name val="Times New Roman"/>
      <family val="1"/>
    </font>
    <font>
      <b/>
      <u val="singleAccounting"/>
      <sz val="7.5"/>
      <color rgb="FF3399FF"/>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medium"/>
      <top style="thin"/>
      <bottom style="mediu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style="medium"/>
      <top style="medium"/>
      <bottom>
        <color indexed="63"/>
      </bottom>
    </border>
    <border>
      <left style="medium"/>
      <right style="medium"/>
      <top>
        <color indexed="63"/>
      </top>
      <bottom style="thin"/>
    </border>
    <border>
      <left>
        <color indexed="63"/>
      </left>
      <right style="thin"/>
      <top style="thin"/>
      <bottom>
        <color indexed="63"/>
      </bottom>
    </border>
    <border>
      <left style="medium"/>
      <right style="medium"/>
      <top style="thin"/>
      <bottom>
        <color indexed="63"/>
      </bottom>
    </border>
    <border>
      <left style="thin"/>
      <right>
        <color indexed="63"/>
      </right>
      <top style="medium"/>
      <bottom style="medium"/>
    </border>
    <border>
      <left>
        <color indexed="63"/>
      </left>
      <right style="thin"/>
      <top style="medium"/>
      <bottom style="medium"/>
    </border>
    <border>
      <left/>
      <right/>
      <top/>
      <bottom style="hair"/>
    </border>
    <border>
      <left/>
      <right/>
      <top style="hair"/>
      <bottom style="hair"/>
    </border>
    <border>
      <left style="medium"/>
      <right style="thin"/>
      <top>
        <color indexed="63"/>
      </top>
      <bottom style="medium"/>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style="thin"/>
      <top>
        <color indexed="63"/>
      </top>
      <bottom style="thin"/>
    </border>
    <border>
      <left>
        <color indexed="63"/>
      </left>
      <right style="thin"/>
      <top>
        <color indexed="63"/>
      </top>
      <bottom style="thin"/>
    </border>
    <border>
      <left>
        <color indexed="63"/>
      </left>
      <right style="medium"/>
      <top style="medium"/>
      <bottom style="medium"/>
    </border>
    <border>
      <left/>
      <right/>
      <top style="hair"/>
      <bottom>
        <color indexed="63"/>
      </bottom>
    </border>
    <border>
      <left style="medium"/>
      <right style="thin">
        <color indexed="9"/>
      </right>
      <top>
        <color indexed="63"/>
      </top>
      <bottom style="thin">
        <color indexed="9"/>
      </bottom>
    </border>
    <border>
      <left style="thin">
        <color indexed="9"/>
      </left>
      <right style="thin">
        <color indexed="9"/>
      </right>
      <top>
        <color indexed="63"/>
      </top>
      <bottom style="thin">
        <color indexed="9"/>
      </bottom>
    </border>
    <border>
      <left style="medium"/>
      <right>
        <color indexed="63"/>
      </right>
      <top>
        <color indexed="63"/>
      </top>
      <bottom style="medium"/>
    </border>
    <border>
      <left/>
      <right/>
      <top/>
      <bottom style="medium"/>
    </border>
    <border>
      <left>
        <color indexed="63"/>
      </left>
      <right style="medium"/>
      <top>
        <color indexed="63"/>
      </top>
      <bottom style="medium"/>
    </border>
    <border>
      <left/>
      <right style="medium"/>
      <top/>
      <bottom/>
    </border>
    <border>
      <left style="medium"/>
      <right style="medium"/>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0" fillId="19" borderId="1" applyNumberFormat="0" applyFont="0" applyAlignment="0" applyProtection="0"/>
    <xf numFmtId="0" fontId="52" fillId="20" borderId="0" applyNumberFormat="0" applyBorder="0" applyAlignment="0" applyProtection="0"/>
    <xf numFmtId="0" fontId="53" fillId="0" borderId="0" applyNumberFormat="0" applyFill="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4" fillId="27" borderId="2" applyNumberFormat="0" applyAlignment="0" applyProtection="0"/>
    <xf numFmtId="0" fontId="55" fillId="27" borderId="3"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29" borderId="0" applyNumberFormat="0" applyBorder="0" applyAlignment="0" applyProtection="0"/>
    <xf numFmtId="9" fontId="0" fillId="0" borderId="0" applyFont="0" applyFill="0" applyBorder="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30" borderId="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39">
    <xf numFmtId="0" fontId="0" fillId="0" borderId="0" xfId="0" applyAlignment="1">
      <alignment/>
    </xf>
    <xf numFmtId="0" fontId="2" fillId="0" borderId="0" xfId="0" applyFont="1" applyAlignment="1">
      <alignment/>
    </xf>
    <xf numFmtId="0" fontId="2" fillId="32" borderId="0" xfId="0" applyFont="1" applyFill="1" applyAlignment="1">
      <alignment/>
    </xf>
    <xf numFmtId="0" fontId="2" fillId="0" borderId="10" xfId="0" applyFont="1" applyBorder="1" applyAlignment="1">
      <alignment/>
    </xf>
    <xf numFmtId="0" fontId="2" fillId="32" borderId="10" xfId="0" applyFont="1" applyFill="1" applyBorder="1" applyAlignment="1">
      <alignment/>
    </xf>
    <xf numFmtId="0" fontId="10" fillId="0" borderId="0" xfId="0" applyFont="1" applyAlignment="1">
      <alignment/>
    </xf>
    <xf numFmtId="0" fontId="11" fillId="32" borderId="11" xfId="0" applyFont="1" applyFill="1" applyBorder="1" applyAlignment="1">
      <alignment horizontal="center"/>
    </xf>
    <xf numFmtId="0" fontId="11" fillId="32" borderId="12" xfId="0" applyFont="1" applyFill="1" applyBorder="1" applyAlignment="1">
      <alignment horizontal="left"/>
    </xf>
    <xf numFmtId="0" fontId="11" fillId="32" borderId="13" xfId="0" applyFont="1" applyFill="1" applyBorder="1" applyAlignment="1">
      <alignment horizontal="left"/>
    </xf>
    <xf numFmtId="165" fontId="11" fillId="32" borderId="14" xfId="61" applyFont="1" applyFill="1" applyBorder="1" applyAlignment="1">
      <alignment wrapText="1"/>
    </xf>
    <xf numFmtId="0" fontId="13" fillId="32" borderId="13" xfId="0" applyFont="1" applyFill="1" applyBorder="1" applyAlignment="1">
      <alignment horizontal="right"/>
    </xf>
    <xf numFmtId="0" fontId="13" fillId="32" borderId="15" xfId="0" applyFont="1" applyFill="1" applyBorder="1" applyAlignment="1">
      <alignment horizontal="right"/>
    </xf>
    <xf numFmtId="165" fontId="13" fillId="32" borderId="13" xfId="61" applyFont="1" applyFill="1" applyBorder="1" applyAlignment="1">
      <alignment horizontal="right" wrapText="1"/>
    </xf>
    <xf numFmtId="165" fontId="13" fillId="32" borderId="14" xfId="61" applyFont="1" applyFill="1" applyBorder="1" applyAlignment="1">
      <alignment horizontal="right" wrapText="1"/>
    </xf>
    <xf numFmtId="0" fontId="14" fillId="32" borderId="13" xfId="0" applyFont="1" applyFill="1" applyBorder="1" applyAlignment="1">
      <alignment horizontal="right"/>
    </xf>
    <xf numFmtId="0" fontId="14" fillId="32" borderId="15" xfId="0" applyFont="1" applyFill="1" applyBorder="1" applyAlignment="1">
      <alignment horizontal="right"/>
    </xf>
    <xf numFmtId="165" fontId="14" fillId="32" borderId="13" xfId="61" applyFont="1" applyFill="1" applyBorder="1" applyAlignment="1">
      <alignment horizontal="left" wrapText="1"/>
    </xf>
    <xf numFmtId="165" fontId="14" fillId="32" borderId="14" xfId="61" applyFont="1" applyFill="1" applyBorder="1" applyAlignment="1">
      <alignment horizontal="left" wrapText="1"/>
    </xf>
    <xf numFmtId="0" fontId="11" fillId="32" borderId="15" xfId="0" applyFont="1" applyFill="1" applyBorder="1" applyAlignment="1">
      <alignment horizontal="left"/>
    </xf>
    <xf numFmtId="165" fontId="11" fillId="32" borderId="14" xfId="61" applyFont="1" applyFill="1" applyBorder="1" applyAlignment="1">
      <alignment horizontal="left" wrapText="1"/>
    </xf>
    <xf numFmtId="165" fontId="13" fillId="32" borderId="13" xfId="61" applyFont="1" applyFill="1" applyBorder="1" applyAlignment="1">
      <alignment horizontal="left" wrapText="1"/>
    </xf>
    <xf numFmtId="165" fontId="13" fillId="32" borderId="14" xfId="61" applyFont="1" applyFill="1" applyBorder="1" applyAlignment="1">
      <alignment horizontal="left" wrapText="1"/>
    </xf>
    <xf numFmtId="165" fontId="14" fillId="32" borderId="10" xfId="61" applyFont="1" applyFill="1" applyBorder="1" applyAlignment="1">
      <alignment horizontal="left" wrapText="1"/>
    </xf>
    <xf numFmtId="165" fontId="9" fillId="32" borderId="14" xfId="61" applyFont="1" applyFill="1" applyBorder="1" applyAlignment="1">
      <alignment horizontal="left" wrapText="1"/>
    </xf>
    <xf numFmtId="0" fontId="15" fillId="32" borderId="13" xfId="0" applyFont="1" applyFill="1" applyBorder="1" applyAlignment="1">
      <alignment horizontal="left"/>
    </xf>
    <xf numFmtId="0" fontId="15" fillId="32" borderId="15" xfId="0" applyFont="1" applyFill="1" applyBorder="1" applyAlignment="1">
      <alignment horizontal="left"/>
    </xf>
    <xf numFmtId="0" fontId="9" fillId="32" borderId="13" xfId="0" applyFont="1" applyFill="1" applyBorder="1" applyAlignment="1">
      <alignment horizontal="left"/>
    </xf>
    <xf numFmtId="0" fontId="11" fillId="32" borderId="16" xfId="0" applyFont="1" applyFill="1" applyBorder="1" applyAlignment="1">
      <alignment/>
    </xf>
    <xf numFmtId="0" fontId="11" fillId="32" borderId="17" xfId="0" applyFont="1" applyFill="1" applyBorder="1" applyAlignment="1">
      <alignment/>
    </xf>
    <xf numFmtId="0" fontId="11" fillId="32" borderId="18" xfId="0" applyFont="1" applyFill="1" applyBorder="1" applyAlignment="1">
      <alignment/>
    </xf>
    <xf numFmtId="0" fontId="16" fillId="32" borderId="19" xfId="0" applyFont="1" applyFill="1" applyBorder="1" applyAlignment="1">
      <alignment/>
    </xf>
    <xf numFmtId="0" fontId="10" fillId="0" borderId="20" xfId="0" applyFont="1" applyBorder="1" applyAlignment="1">
      <alignment/>
    </xf>
    <xf numFmtId="0" fontId="11" fillId="33" borderId="10" xfId="0" applyFont="1" applyFill="1" applyBorder="1" applyAlignment="1">
      <alignment horizontal="left"/>
    </xf>
    <xf numFmtId="0" fontId="15" fillId="0" borderId="14" xfId="0" applyFont="1" applyBorder="1" applyAlignment="1">
      <alignment/>
    </xf>
    <xf numFmtId="44" fontId="15" fillId="32" borderId="13" xfId="59" applyFont="1" applyFill="1" applyBorder="1" applyAlignment="1">
      <alignment wrapText="1"/>
    </xf>
    <xf numFmtId="165" fontId="17" fillId="32" borderId="10" xfId="61" applyFont="1" applyFill="1" applyBorder="1" applyAlignment="1">
      <alignment horizontal="left" wrapText="1"/>
    </xf>
    <xf numFmtId="0" fontId="11" fillId="32" borderId="11" xfId="0" applyFont="1" applyFill="1" applyBorder="1" applyAlignment="1">
      <alignment/>
    </xf>
    <xf numFmtId="165" fontId="15" fillId="32" borderId="13" xfId="61" applyFont="1" applyFill="1" applyBorder="1" applyAlignment="1">
      <alignment horizontal="right" wrapText="1"/>
    </xf>
    <xf numFmtId="165" fontId="15" fillId="32" borderId="10" xfId="61" applyFont="1" applyFill="1" applyBorder="1" applyAlignment="1">
      <alignment/>
    </xf>
    <xf numFmtId="165" fontId="15" fillId="32" borderId="13" xfId="61" applyFont="1" applyFill="1" applyBorder="1" applyAlignment="1">
      <alignment horizontal="left"/>
    </xf>
    <xf numFmtId="165" fontId="15" fillId="32" borderId="13" xfId="61" applyFont="1" applyFill="1" applyBorder="1" applyAlignment="1">
      <alignment horizontal="left" wrapText="1"/>
    </xf>
    <xf numFmtId="0" fontId="15" fillId="0" borderId="21" xfId="0" applyFont="1" applyBorder="1" applyAlignment="1">
      <alignment/>
    </xf>
    <xf numFmtId="0" fontId="15" fillId="32" borderId="13" xfId="0" applyFont="1" applyFill="1" applyBorder="1" applyAlignment="1">
      <alignment horizontal="center"/>
    </xf>
    <xf numFmtId="165" fontId="15" fillId="32" borderId="13" xfId="61" applyFont="1" applyFill="1" applyBorder="1" applyAlignment="1">
      <alignment horizontal="center" wrapText="1"/>
    </xf>
    <xf numFmtId="172" fontId="15" fillId="32" borderId="13" xfId="61" applyNumberFormat="1" applyFont="1" applyFill="1" applyBorder="1" applyAlignment="1">
      <alignment horizontal="left" wrapText="1"/>
    </xf>
    <xf numFmtId="0" fontId="15" fillId="0" borderId="10" xfId="0" applyFont="1" applyBorder="1" applyAlignment="1">
      <alignment/>
    </xf>
    <xf numFmtId="0" fontId="15" fillId="32" borderId="10" xfId="0" applyFont="1" applyFill="1" applyBorder="1" applyAlignment="1">
      <alignment horizontal="left"/>
    </xf>
    <xf numFmtId="165" fontId="15" fillId="32" borderId="10" xfId="61" applyFont="1" applyFill="1" applyBorder="1" applyAlignment="1">
      <alignment horizontal="left" wrapText="1"/>
    </xf>
    <xf numFmtId="165" fontId="11" fillId="32" borderId="10" xfId="61" applyFont="1" applyFill="1" applyBorder="1" applyAlignment="1">
      <alignment horizontal="left" wrapText="1"/>
    </xf>
    <xf numFmtId="0" fontId="11" fillId="32" borderId="13" xfId="0" applyFont="1" applyFill="1" applyBorder="1" applyAlignment="1">
      <alignment horizontal="right"/>
    </xf>
    <xf numFmtId="0" fontId="15" fillId="32" borderId="12" xfId="0" applyFont="1" applyFill="1" applyBorder="1" applyAlignment="1">
      <alignment horizontal="right"/>
    </xf>
    <xf numFmtId="0" fontId="10" fillId="0" borderId="12" xfId="0" applyFont="1" applyBorder="1" applyAlignment="1">
      <alignment/>
    </xf>
    <xf numFmtId="165" fontId="10" fillId="32" borderId="14" xfId="61" applyFont="1" applyFill="1" applyBorder="1" applyAlignment="1">
      <alignment horizontal="left" vertical="center" wrapText="1"/>
    </xf>
    <xf numFmtId="165" fontId="15" fillId="32" borderId="14" xfId="61" applyFont="1" applyFill="1" applyBorder="1" applyAlignment="1">
      <alignment horizontal="left" wrapText="1"/>
    </xf>
    <xf numFmtId="172" fontId="15" fillId="32" borderId="10" xfId="61" applyNumberFormat="1" applyFont="1" applyFill="1" applyBorder="1" applyAlignment="1">
      <alignment horizontal="left" wrapText="1"/>
    </xf>
    <xf numFmtId="165" fontId="15" fillId="32" borderId="14" xfId="61" applyFont="1" applyFill="1" applyBorder="1" applyAlignment="1">
      <alignment horizontal="right" wrapText="1"/>
    </xf>
    <xf numFmtId="0" fontId="11" fillId="32" borderId="22" xfId="0" applyFont="1" applyFill="1" applyBorder="1" applyAlignment="1">
      <alignment horizontal="center"/>
    </xf>
    <xf numFmtId="0" fontId="15" fillId="32" borderId="10" xfId="0" applyFont="1" applyFill="1" applyBorder="1" applyAlignment="1">
      <alignment horizontal="right"/>
    </xf>
    <xf numFmtId="165" fontId="11" fillId="32" borderId="10" xfId="61" applyFont="1" applyFill="1" applyBorder="1" applyAlignment="1">
      <alignment horizontal="left"/>
    </xf>
    <xf numFmtId="0" fontId="11" fillId="32" borderId="10" xfId="0" applyFont="1" applyFill="1" applyBorder="1" applyAlignment="1">
      <alignment horizontal="right"/>
    </xf>
    <xf numFmtId="165" fontId="11" fillId="32" borderId="14" xfId="61" applyFont="1" applyFill="1" applyBorder="1" applyAlignment="1">
      <alignment horizontal="right" wrapText="1"/>
    </xf>
    <xf numFmtId="0" fontId="9" fillId="32" borderId="12" xfId="0" applyFont="1" applyFill="1" applyBorder="1" applyAlignment="1">
      <alignment horizontal="left"/>
    </xf>
    <xf numFmtId="0" fontId="11" fillId="32" borderId="12" xfId="0" applyFont="1" applyFill="1" applyBorder="1" applyAlignment="1">
      <alignment horizontal="center"/>
    </xf>
    <xf numFmtId="165" fontId="9" fillId="32" borderId="10" xfId="61" applyFont="1" applyFill="1" applyBorder="1" applyAlignment="1">
      <alignment horizontal="left" wrapText="1"/>
    </xf>
    <xf numFmtId="0" fontId="10" fillId="32" borderId="12" xfId="0" applyFont="1" applyFill="1" applyBorder="1" applyAlignment="1">
      <alignment horizontal="right"/>
    </xf>
    <xf numFmtId="165" fontId="10" fillId="32" borderId="13" xfId="61" applyFont="1" applyFill="1" applyBorder="1" applyAlignment="1">
      <alignment horizontal="left"/>
    </xf>
    <xf numFmtId="165" fontId="10" fillId="32" borderId="13" xfId="61" applyFont="1" applyFill="1" applyBorder="1" applyAlignment="1">
      <alignment horizontal="left" wrapText="1"/>
    </xf>
    <xf numFmtId="172" fontId="10" fillId="32" borderId="13" xfId="61" applyNumberFormat="1" applyFont="1" applyFill="1" applyBorder="1" applyAlignment="1">
      <alignment horizontal="left" wrapText="1"/>
    </xf>
    <xf numFmtId="165" fontId="10" fillId="32" borderId="14" xfId="61" applyFont="1" applyFill="1" applyBorder="1" applyAlignment="1">
      <alignment horizontal="right" wrapText="1"/>
    </xf>
    <xf numFmtId="0" fontId="10" fillId="32" borderId="13" xfId="0" applyFont="1" applyFill="1" applyBorder="1" applyAlignment="1">
      <alignment horizontal="left"/>
    </xf>
    <xf numFmtId="165" fontId="10" fillId="32" borderId="10" xfId="61" applyFont="1" applyFill="1" applyBorder="1" applyAlignment="1">
      <alignment horizontal="left" wrapText="1"/>
    </xf>
    <xf numFmtId="0" fontId="10" fillId="32" borderId="10" xfId="0" applyFont="1" applyFill="1" applyBorder="1" applyAlignment="1">
      <alignment horizontal="left"/>
    </xf>
    <xf numFmtId="165" fontId="10" fillId="32" borderId="10" xfId="61" applyFont="1" applyFill="1" applyBorder="1" applyAlignment="1">
      <alignment horizontal="right" wrapText="1"/>
    </xf>
    <xf numFmtId="0" fontId="10" fillId="32" borderId="10" xfId="0" applyFont="1" applyFill="1" applyBorder="1" applyAlignment="1">
      <alignment horizontal="right"/>
    </xf>
    <xf numFmtId="165" fontId="69" fillId="32" borderId="10" xfId="61" applyFont="1" applyFill="1" applyBorder="1" applyAlignment="1">
      <alignment wrapText="1"/>
    </xf>
    <xf numFmtId="0" fontId="70" fillId="0" borderId="10" xfId="0" applyFont="1" applyBorder="1" applyAlignment="1">
      <alignment/>
    </xf>
    <xf numFmtId="165" fontId="71" fillId="32" borderId="14" xfId="61" applyFont="1" applyFill="1" applyBorder="1" applyAlignment="1">
      <alignment wrapText="1"/>
    </xf>
    <xf numFmtId="0" fontId="9" fillId="32" borderId="10" xfId="0" applyFont="1" applyFill="1" applyBorder="1" applyAlignment="1">
      <alignment horizontal="left"/>
    </xf>
    <xf numFmtId="0" fontId="10" fillId="32" borderId="21" xfId="0" applyFont="1" applyFill="1" applyBorder="1" applyAlignment="1">
      <alignment/>
    </xf>
    <xf numFmtId="0" fontId="11" fillId="32" borderId="23" xfId="0" applyFont="1" applyFill="1" applyBorder="1" applyAlignment="1">
      <alignment horizontal="center"/>
    </xf>
    <xf numFmtId="0" fontId="10" fillId="32" borderId="13" xfId="0" applyFont="1" applyFill="1" applyBorder="1" applyAlignment="1">
      <alignment horizontal="right"/>
    </xf>
    <xf numFmtId="165" fontId="10" fillId="32" borderId="10" xfId="61" applyFont="1" applyFill="1" applyBorder="1" applyAlignment="1">
      <alignment horizontal="right"/>
    </xf>
    <xf numFmtId="165" fontId="10" fillId="32" borderId="14" xfId="61" applyFont="1" applyFill="1" applyBorder="1" applyAlignment="1">
      <alignment horizontal="right"/>
    </xf>
    <xf numFmtId="0" fontId="11" fillId="32" borderId="24" xfId="0" applyFont="1" applyFill="1" applyBorder="1" applyAlignment="1">
      <alignment horizontal="center"/>
    </xf>
    <xf numFmtId="0" fontId="11" fillId="32" borderId="25" xfId="0" applyFont="1" applyFill="1" applyBorder="1" applyAlignment="1">
      <alignment horizontal="center"/>
    </xf>
    <xf numFmtId="0" fontId="9" fillId="32" borderId="10" xfId="0" applyFont="1" applyFill="1" applyBorder="1" applyAlignment="1">
      <alignment horizontal="center"/>
    </xf>
    <xf numFmtId="0" fontId="9" fillId="32" borderId="26" xfId="0" applyFont="1" applyFill="1" applyBorder="1" applyAlignment="1">
      <alignment horizontal="center"/>
    </xf>
    <xf numFmtId="165" fontId="9" fillId="32" borderId="26" xfId="61" applyFont="1" applyFill="1" applyBorder="1" applyAlignment="1">
      <alignment horizontal="left" wrapText="1"/>
    </xf>
    <xf numFmtId="165" fontId="9" fillId="32" borderId="14" xfId="61" applyFont="1" applyFill="1" applyBorder="1" applyAlignment="1">
      <alignment horizontal="center" wrapText="1"/>
    </xf>
    <xf numFmtId="0" fontId="71" fillId="32" borderId="10" xfId="0" applyFont="1" applyFill="1" applyBorder="1" applyAlignment="1">
      <alignment horizontal="center"/>
    </xf>
    <xf numFmtId="0" fontId="71" fillId="32" borderId="26" xfId="0" applyFont="1" applyFill="1" applyBorder="1" applyAlignment="1">
      <alignment horizontal="center"/>
    </xf>
    <xf numFmtId="165" fontId="70" fillId="32" borderId="14" xfId="61" applyFont="1" applyFill="1" applyBorder="1" applyAlignment="1">
      <alignment horizontal="right" wrapText="1"/>
    </xf>
    <xf numFmtId="0" fontId="10" fillId="32" borderId="27" xfId="0" applyFont="1" applyFill="1" applyBorder="1" applyAlignment="1">
      <alignment/>
    </xf>
    <xf numFmtId="0" fontId="10" fillId="32" borderId="28" xfId="0" applyFont="1" applyFill="1" applyBorder="1" applyAlignment="1">
      <alignment/>
    </xf>
    <xf numFmtId="0" fontId="10" fillId="32" borderId="29" xfId="0" applyFont="1" applyFill="1" applyBorder="1" applyAlignment="1">
      <alignment/>
    </xf>
    <xf numFmtId="0" fontId="10" fillId="32" borderId="30" xfId="0" applyFont="1" applyFill="1" applyBorder="1" applyAlignment="1">
      <alignment/>
    </xf>
    <xf numFmtId="0" fontId="14" fillId="32" borderId="11" xfId="0" applyFont="1" applyFill="1" applyBorder="1" applyAlignment="1">
      <alignment horizontal="center"/>
    </xf>
    <xf numFmtId="165" fontId="71" fillId="32" borderId="14" xfId="61" applyFont="1" applyFill="1" applyBorder="1" applyAlignment="1">
      <alignment horizontal="left" wrapText="1"/>
    </xf>
    <xf numFmtId="0" fontId="9" fillId="32" borderId="11" xfId="0" applyFont="1" applyFill="1" applyBorder="1" applyAlignment="1">
      <alignment horizontal="center"/>
    </xf>
    <xf numFmtId="165" fontId="10" fillId="32" borderId="14" xfId="61" applyFont="1" applyFill="1" applyBorder="1" applyAlignment="1">
      <alignment horizontal="left" wrapText="1"/>
    </xf>
    <xf numFmtId="0" fontId="14" fillId="32" borderId="22" xfId="0" applyFont="1" applyFill="1" applyBorder="1" applyAlignment="1">
      <alignment horizontal="center"/>
    </xf>
    <xf numFmtId="0" fontId="10" fillId="0" borderId="24" xfId="0" applyFont="1" applyBorder="1" applyAlignment="1">
      <alignment/>
    </xf>
    <xf numFmtId="165" fontId="9" fillId="32" borderId="13" xfId="61" applyFont="1" applyFill="1" applyBorder="1" applyAlignment="1">
      <alignment wrapText="1"/>
    </xf>
    <xf numFmtId="165" fontId="9" fillId="32" borderId="10" xfId="61" applyFont="1" applyFill="1" applyBorder="1" applyAlignment="1">
      <alignment wrapText="1"/>
    </xf>
    <xf numFmtId="0" fontId="11" fillId="32" borderId="31" xfId="0" applyFont="1" applyFill="1" applyBorder="1" applyAlignment="1">
      <alignment horizontal="center"/>
    </xf>
    <xf numFmtId="0" fontId="10" fillId="32" borderId="0" xfId="0" applyFont="1" applyFill="1" applyBorder="1" applyAlignment="1">
      <alignment/>
    </xf>
    <xf numFmtId="165" fontId="9" fillId="32" borderId="28" xfId="61" applyFont="1" applyFill="1" applyBorder="1" applyAlignment="1">
      <alignment wrapText="1"/>
    </xf>
    <xf numFmtId="165" fontId="9" fillId="32" borderId="29" xfId="61" applyFont="1" applyFill="1" applyBorder="1" applyAlignment="1">
      <alignment wrapText="1"/>
    </xf>
    <xf numFmtId="165" fontId="9" fillId="32" borderId="30" xfId="61" applyFont="1" applyFill="1" applyBorder="1" applyAlignment="1">
      <alignment wrapText="1"/>
    </xf>
    <xf numFmtId="0" fontId="10" fillId="0" borderId="11" xfId="0" applyFont="1" applyBorder="1" applyAlignment="1">
      <alignment/>
    </xf>
    <xf numFmtId="0" fontId="10" fillId="32" borderId="10" xfId="0" applyFont="1" applyFill="1" applyBorder="1" applyAlignment="1">
      <alignment/>
    </xf>
    <xf numFmtId="165" fontId="9" fillId="32" borderId="14" xfId="61" applyFont="1" applyFill="1" applyBorder="1" applyAlignment="1">
      <alignment wrapText="1"/>
    </xf>
    <xf numFmtId="165" fontId="10" fillId="32" borderId="14" xfId="61" applyFont="1" applyFill="1" applyBorder="1" applyAlignment="1">
      <alignment wrapText="1"/>
    </xf>
    <xf numFmtId="0" fontId="70" fillId="32" borderId="12" xfId="0" applyFont="1" applyFill="1" applyBorder="1" applyAlignment="1">
      <alignment horizontal="right"/>
    </xf>
    <xf numFmtId="0" fontId="70" fillId="32" borderId="0" xfId="0" applyFont="1" applyFill="1" applyBorder="1" applyAlignment="1">
      <alignment horizontal="right"/>
    </xf>
    <xf numFmtId="165" fontId="70" fillId="32" borderId="28" xfId="61" applyFont="1" applyFill="1" applyBorder="1" applyAlignment="1">
      <alignment horizontal="right"/>
    </xf>
    <xf numFmtId="165" fontId="70" fillId="32" borderId="28" xfId="61" applyFont="1" applyFill="1" applyBorder="1" applyAlignment="1">
      <alignment horizontal="right" wrapText="1"/>
    </xf>
    <xf numFmtId="0" fontId="10" fillId="32" borderId="13" xfId="0" applyFont="1" applyFill="1" applyBorder="1" applyAlignment="1">
      <alignment/>
    </xf>
    <xf numFmtId="0" fontId="10" fillId="32" borderId="30" xfId="0" applyFont="1" applyFill="1" applyBorder="1" applyAlignment="1">
      <alignment horizontal="right"/>
    </xf>
    <xf numFmtId="165" fontId="10" fillId="32" borderId="30" xfId="61" applyFont="1" applyFill="1" applyBorder="1" applyAlignment="1">
      <alignment horizontal="right"/>
    </xf>
    <xf numFmtId="165" fontId="10" fillId="32" borderId="30" xfId="61" applyFont="1" applyFill="1" applyBorder="1" applyAlignment="1">
      <alignment horizontal="right" wrapText="1"/>
    </xf>
    <xf numFmtId="0" fontId="9" fillId="32" borderId="27" xfId="0" applyFont="1" applyFill="1" applyBorder="1" applyAlignment="1">
      <alignment horizontal="left"/>
    </xf>
    <xf numFmtId="165" fontId="9" fillId="32" borderId="28" xfId="61" applyFont="1" applyFill="1" applyBorder="1" applyAlignment="1">
      <alignment horizontal="left" wrapText="1"/>
    </xf>
    <xf numFmtId="0" fontId="9" fillId="32" borderId="28" xfId="0" applyFont="1" applyFill="1" applyBorder="1" applyAlignment="1">
      <alignment horizontal="left"/>
    </xf>
    <xf numFmtId="0" fontId="9" fillId="32" borderId="30" xfId="0" applyFont="1" applyFill="1" applyBorder="1" applyAlignment="1">
      <alignment horizontal="left"/>
    </xf>
    <xf numFmtId="165" fontId="9" fillId="32" borderId="30" xfId="61" applyFont="1" applyFill="1" applyBorder="1" applyAlignment="1">
      <alignment horizontal="left" wrapText="1"/>
    </xf>
    <xf numFmtId="165" fontId="16" fillId="32" borderId="10" xfId="61" applyFont="1" applyFill="1" applyBorder="1" applyAlignment="1">
      <alignment horizontal="left" wrapText="1"/>
    </xf>
    <xf numFmtId="165" fontId="16" fillId="32" borderId="14" xfId="61" applyFont="1" applyFill="1" applyBorder="1" applyAlignment="1">
      <alignment horizontal="center" wrapText="1"/>
    </xf>
    <xf numFmtId="0" fontId="15" fillId="32" borderId="29" xfId="0" applyFont="1" applyFill="1" applyBorder="1" applyAlignment="1">
      <alignment horizontal="left"/>
    </xf>
    <xf numFmtId="0" fontId="13" fillId="32" borderId="30" xfId="0" applyFont="1" applyFill="1" applyBorder="1" applyAlignment="1">
      <alignment horizontal="right"/>
    </xf>
    <xf numFmtId="165" fontId="13" fillId="32" borderId="30" xfId="61" applyFont="1" applyFill="1" applyBorder="1" applyAlignment="1">
      <alignment horizontal="right"/>
    </xf>
    <xf numFmtId="165" fontId="13" fillId="32" borderId="10" xfId="61" applyFont="1" applyFill="1" applyBorder="1" applyAlignment="1">
      <alignment horizontal="right" wrapText="1"/>
    </xf>
    <xf numFmtId="0" fontId="13" fillId="0" borderId="13" xfId="0" applyFont="1" applyBorder="1" applyAlignment="1">
      <alignment horizontal="right"/>
    </xf>
    <xf numFmtId="0" fontId="13" fillId="32" borderId="10" xfId="0" applyFont="1" applyFill="1" applyBorder="1" applyAlignment="1">
      <alignment horizontal="right"/>
    </xf>
    <xf numFmtId="165" fontId="13" fillId="32" borderId="10" xfId="61" applyFont="1" applyFill="1" applyBorder="1" applyAlignment="1">
      <alignment horizontal="right"/>
    </xf>
    <xf numFmtId="0" fontId="11" fillId="33" borderId="11" xfId="0" applyFont="1" applyFill="1" applyBorder="1" applyAlignment="1">
      <alignment horizontal="center"/>
    </xf>
    <xf numFmtId="0" fontId="11" fillId="33" borderId="12" xfId="0" applyFont="1" applyFill="1" applyBorder="1" applyAlignment="1">
      <alignment horizontal="left"/>
    </xf>
    <xf numFmtId="0" fontId="11" fillId="33" borderId="10" xfId="0" applyFont="1" applyFill="1" applyBorder="1" applyAlignment="1">
      <alignment horizontal="left"/>
    </xf>
    <xf numFmtId="165" fontId="11" fillId="33" borderId="10" xfId="61" applyFont="1" applyFill="1" applyBorder="1" applyAlignment="1">
      <alignment horizontal="left" wrapText="1"/>
    </xf>
    <xf numFmtId="0" fontId="11" fillId="32" borderId="32" xfId="0" applyFont="1" applyFill="1" applyBorder="1" applyAlignment="1">
      <alignment horizontal="center"/>
    </xf>
    <xf numFmtId="0" fontId="15" fillId="32" borderId="33" xfId="0" applyFont="1" applyFill="1" applyBorder="1" applyAlignment="1">
      <alignment horizontal="right" vertical="distributed" wrapText="1"/>
    </xf>
    <xf numFmtId="0" fontId="9" fillId="32" borderId="12" xfId="0" applyFont="1" applyFill="1" applyBorder="1" applyAlignment="1">
      <alignment horizontal="left" vertical="distributed" wrapText="1"/>
    </xf>
    <xf numFmtId="0" fontId="16" fillId="32" borderId="30" xfId="0" applyFont="1" applyFill="1" applyBorder="1" applyAlignment="1">
      <alignment horizontal="left"/>
    </xf>
    <xf numFmtId="165" fontId="16" fillId="32" borderId="30" xfId="61" applyFont="1" applyFill="1" applyBorder="1" applyAlignment="1">
      <alignment horizontal="left" wrapText="1"/>
    </xf>
    <xf numFmtId="0" fontId="10" fillId="32" borderId="13" xfId="0" applyFont="1" applyFill="1" applyBorder="1" applyAlignment="1">
      <alignment horizontal="left" vertical="distributed" wrapText="1"/>
    </xf>
    <xf numFmtId="165" fontId="10" fillId="32" borderId="14" xfId="61" applyFont="1" applyFill="1" applyBorder="1" applyAlignment="1">
      <alignment horizontal="center" wrapText="1"/>
    </xf>
    <xf numFmtId="0" fontId="16" fillId="32" borderId="10" xfId="0" applyFont="1" applyFill="1" applyBorder="1" applyAlignment="1">
      <alignment horizontal="left"/>
    </xf>
    <xf numFmtId="165" fontId="11" fillId="33" borderId="10" xfId="61" applyFont="1" applyFill="1" applyBorder="1" applyAlignment="1">
      <alignment horizontal="center" wrapText="1"/>
    </xf>
    <xf numFmtId="0" fontId="15" fillId="33" borderId="13" xfId="0" applyFont="1" applyFill="1" applyBorder="1" applyAlignment="1">
      <alignment horizontal="left"/>
    </xf>
    <xf numFmtId="165" fontId="11" fillId="33" borderId="10" xfId="61" applyFont="1" applyFill="1" applyBorder="1" applyAlignment="1">
      <alignment horizontal="center" wrapText="1"/>
    </xf>
    <xf numFmtId="165" fontId="11" fillId="32" borderId="14" xfId="61" applyFont="1" applyFill="1" applyBorder="1" applyAlignment="1">
      <alignment horizontal="center" wrapText="1"/>
    </xf>
    <xf numFmtId="0" fontId="15" fillId="32" borderId="12" xfId="0" applyFont="1" applyFill="1" applyBorder="1" applyAlignment="1">
      <alignment horizontal="left"/>
    </xf>
    <xf numFmtId="165" fontId="15" fillId="32" borderId="14" xfId="61" applyFont="1" applyFill="1" applyBorder="1" applyAlignment="1">
      <alignment horizontal="center" wrapText="1"/>
    </xf>
    <xf numFmtId="165" fontId="11" fillId="33" borderId="14" xfId="61" applyFont="1" applyFill="1" applyBorder="1" applyAlignment="1">
      <alignment horizontal="center" wrapText="1"/>
    </xf>
    <xf numFmtId="165" fontId="11" fillId="32" borderId="28" xfId="61" applyFont="1" applyFill="1" applyBorder="1" applyAlignment="1">
      <alignment horizontal="left" wrapText="1"/>
    </xf>
    <xf numFmtId="165" fontId="16" fillId="32" borderId="14" xfId="61" applyFont="1" applyFill="1" applyBorder="1" applyAlignment="1">
      <alignment horizontal="left" wrapText="1"/>
    </xf>
    <xf numFmtId="0" fontId="10" fillId="0" borderId="21" xfId="0" applyFont="1" applyBorder="1" applyAlignment="1">
      <alignment/>
    </xf>
    <xf numFmtId="0" fontId="14" fillId="32" borderId="10" xfId="0" applyFont="1" applyFill="1" applyBorder="1" applyAlignment="1">
      <alignment horizontal="right"/>
    </xf>
    <xf numFmtId="165" fontId="14" fillId="32" borderId="10" xfId="61" applyFont="1" applyFill="1" applyBorder="1" applyAlignment="1">
      <alignment horizontal="right"/>
    </xf>
    <xf numFmtId="165" fontId="14" fillId="32" borderId="10" xfId="61" applyFont="1" applyFill="1" applyBorder="1" applyAlignment="1">
      <alignment horizontal="right" wrapText="1"/>
    </xf>
    <xf numFmtId="165" fontId="11" fillId="32" borderId="10" xfId="61" applyFont="1" applyFill="1" applyBorder="1" applyAlignment="1">
      <alignment horizontal="right"/>
    </xf>
    <xf numFmtId="0" fontId="10" fillId="0" borderId="14" xfId="0" applyFont="1" applyBorder="1" applyAlignment="1">
      <alignment/>
    </xf>
    <xf numFmtId="165" fontId="11" fillId="32" borderId="22" xfId="61" applyFont="1" applyFill="1" applyBorder="1" applyAlignment="1">
      <alignment/>
    </xf>
    <xf numFmtId="165" fontId="11" fillId="32" borderId="34" xfId="61" applyFont="1" applyFill="1" applyBorder="1" applyAlignment="1">
      <alignment/>
    </xf>
    <xf numFmtId="165" fontId="16" fillId="32" borderId="35" xfId="61" applyFont="1" applyFill="1" applyBorder="1" applyAlignment="1">
      <alignment horizontal="right"/>
    </xf>
    <xf numFmtId="165" fontId="11" fillId="32" borderId="36" xfId="61" applyFont="1" applyFill="1" applyBorder="1" applyAlignment="1">
      <alignment horizontal="right"/>
    </xf>
    <xf numFmtId="165" fontId="18" fillId="32" borderId="37" xfId="61" applyFont="1" applyFill="1" applyBorder="1" applyAlignment="1">
      <alignment horizontal="left" wrapText="1"/>
    </xf>
    <xf numFmtId="165" fontId="16" fillId="0" borderId="37" xfId="0" applyNumberFormat="1" applyFont="1" applyBorder="1" applyAlignment="1">
      <alignment/>
    </xf>
    <xf numFmtId="0" fontId="11" fillId="32" borderId="38" xfId="0" applyFont="1" applyFill="1" applyBorder="1" applyAlignment="1">
      <alignment/>
    </xf>
    <xf numFmtId="165" fontId="11" fillId="32" borderId="17" xfId="61" applyFont="1" applyFill="1" applyBorder="1" applyAlignment="1">
      <alignment/>
    </xf>
    <xf numFmtId="0" fontId="19" fillId="32" borderId="39" xfId="0" applyFont="1" applyFill="1" applyBorder="1" applyAlignment="1">
      <alignment horizontal="right"/>
    </xf>
    <xf numFmtId="165" fontId="11" fillId="32" borderId="40" xfId="61" applyFont="1" applyFill="1" applyBorder="1" applyAlignment="1">
      <alignment horizontal="right"/>
    </xf>
    <xf numFmtId="165" fontId="18" fillId="32" borderId="41" xfId="61" applyFont="1" applyFill="1" applyBorder="1" applyAlignment="1">
      <alignment horizontal="left" wrapText="1"/>
    </xf>
    <xf numFmtId="165" fontId="20" fillId="32" borderId="41" xfId="61" applyFont="1" applyFill="1" applyBorder="1" applyAlignment="1">
      <alignment wrapText="1"/>
    </xf>
    <xf numFmtId="0" fontId="11" fillId="32" borderId="0" xfId="0" applyFont="1" applyFill="1" applyAlignment="1">
      <alignment/>
    </xf>
    <xf numFmtId="0" fontId="11" fillId="32" borderId="0" xfId="0" applyFont="1" applyFill="1" applyAlignment="1">
      <alignment horizontal="right"/>
    </xf>
    <xf numFmtId="165" fontId="11" fillId="32" borderId="0" xfId="61" applyFont="1" applyFill="1" applyAlignment="1">
      <alignment horizontal="right"/>
    </xf>
    <xf numFmtId="165" fontId="11" fillId="32" borderId="0" xfId="61" applyFont="1" applyFill="1" applyAlignment="1">
      <alignment/>
    </xf>
    <xf numFmtId="165" fontId="21" fillId="0" borderId="42" xfId="0" applyNumberFormat="1" applyFont="1" applyBorder="1" applyAlignment="1">
      <alignment horizontal="center"/>
    </xf>
    <xf numFmtId="165" fontId="6" fillId="32" borderId="17" xfId="61" applyFont="1" applyFill="1" applyBorder="1" applyAlignment="1">
      <alignment/>
    </xf>
    <xf numFmtId="165" fontId="6" fillId="32" borderId="18" xfId="61" applyFont="1" applyFill="1" applyBorder="1" applyAlignment="1">
      <alignment/>
    </xf>
    <xf numFmtId="165" fontId="22" fillId="32" borderId="20" xfId="61" applyFont="1" applyFill="1" applyBorder="1" applyAlignment="1">
      <alignment wrapText="1"/>
    </xf>
    <xf numFmtId="165" fontId="72" fillId="32" borderId="14" xfId="61" applyFont="1" applyFill="1" applyBorder="1" applyAlignment="1">
      <alignment wrapText="1"/>
    </xf>
    <xf numFmtId="0" fontId="73" fillId="32" borderId="15" xfId="0" applyFont="1" applyFill="1" applyBorder="1" applyAlignment="1">
      <alignment horizontal="right"/>
    </xf>
    <xf numFmtId="165" fontId="73" fillId="32" borderId="13" xfId="61" applyFont="1" applyFill="1" applyBorder="1" applyAlignment="1">
      <alignment horizontal="right"/>
    </xf>
    <xf numFmtId="165" fontId="73" fillId="32" borderId="10" xfId="61" applyFont="1" applyFill="1" applyBorder="1" applyAlignment="1">
      <alignment horizontal="left" wrapText="1"/>
    </xf>
    <xf numFmtId="165" fontId="73" fillId="32" borderId="10" xfId="61" applyFont="1" applyFill="1" applyBorder="1" applyAlignment="1">
      <alignment wrapText="1"/>
    </xf>
    <xf numFmtId="0" fontId="73" fillId="32" borderId="35" xfId="0" applyFont="1" applyFill="1" applyBorder="1" applyAlignment="1">
      <alignment horizontal="right"/>
    </xf>
    <xf numFmtId="165" fontId="73" fillId="32" borderId="36" xfId="61" applyFont="1" applyFill="1" applyBorder="1" applyAlignment="1">
      <alignment horizontal="right"/>
    </xf>
    <xf numFmtId="165" fontId="73" fillId="32" borderId="37" xfId="61" applyFont="1" applyFill="1" applyBorder="1" applyAlignment="1">
      <alignment horizontal="left" wrapText="1"/>
    </xf>
    <xf numFmtId="165" fontId="73" fillId="32" borderId="37" xfId="61" applyFont="1" applyFill="1" applyBorder="1" applyAlignment="1">
      <alignment wrapText="1"/>
    </xf>
    <xf numFmtId="165" fontId="72" fillId="32" borderId="42" xfId="61" applyFont="1" applyFill="1" applyBorder="1" applyAlignment="1">
      <alignment wrapText="1"/>
    </xf>
    <xf numFmtId="165" fontId="9" fillId="32" borderId="43" xfId="61" applyFont="1" applyFill="1" applyBorder="1" applyAlignment="1">
      <alignment horizontal="left" wrapText="1"/>
    </xf>
    <xf numFmtId="0" fontId="9" fillId="32" borderId="43" xfId="0" applyFont="1" applyFill="1" applyBorder="1" applyAlignment="1">
      <alignment horizontal="center"/>
    </xf>
    <xf numFmtId="165" fontId="10" fillId="32" borderId="43" xfId="61" applyFont="1" applyFill="1" applyBorder="1" applyAlignment="1">
      <alignment horizontal="right" wrapText="1"/>
    </xf>
    <xf numFmtId="0" fontId="10" fillId="32" borderId="44" xfId="0" applyFont="1" applyFill="1" applyBorder="1" applyAlignment="1">
      <alignment/>
    </xf>
    <xf numFmtId="165" fontId="9" fillId="32" borderId="43" xfId="61" applyFont="1" applyFill="1" applyBorder="1" applyAlignment="1">
      <alignment horizontal="right" wrapText="1"/>
    </xf>
    <xf numFmtId="0" fontId="71" fillId="32" borderId="43" xfId="0" applyFont="1" applyFill="1" applyBorder="1" applyAlignment="1">
      <alignment horizontal="center"/>
    </xf>
    <xf numFmtId="165" fontId="9" fillId="32" borderId="43" xfId="0" applyNumberFormat="1" applyFont="1" applyFill="1" applyBorder="1" applyAlignment="1">
      <alignment/>
    </xf>
    <xf numFmtId="165" fontId="9" fillId="32" borderId="44" xfId="61" applyFont="1" applyFill="1" applyBorder="1" applyAlignment="1">
      <alignment wrapText="1"/>
    </xf>
    <xf numFmtId="165" fontId="9" fillId="32" borderId="43" xfId="61" applyFont="1" applyFill="1" applyBorder="1" applyAlignment="1">
      <alignment wrapText="1"/>
    </xf>
    <xf numFmtId="165" fontId="70" fillId="32" borderId="44" xfId="61" applyFont="1" applyFill="1" applyBorder="1" applyAlignment="1">
      <alignment horizontal="right" wrapText="1"/>
    </xf>
    <xf numFmtId="165" fontId="10" fillId="32" borderId="45" xfId="61" applyFont="1" applyFill="1" applyBorder="1" applyAlignment="1">
      <alignment horizontal="right" wrapText="1"/>
    </xf>
    <xf numFmtId="165" fontId="11" fillId="32" borderId="43" xfId="61" applyFont="1" applyFill="1" applyBorder="1" applyAlignment="1">
      <alignment horizontal="left" wrapText="1"/>
    </xf>
    <xf numFmtId="165" fontId="11" fillId="33" borderId="43" xfId="61" applyFont="1" applyFill="1" applyBorder="1" applyAlignment="1">
      <alignment horizontal="left" wrapText="1"/>
    </xf>
    <xf numFmtId="165" fontId="15" fillId="32" borderId="43" xfId="61" applyFont="1" applyFill="1" applyBorder="1" applyAlignment="1">
      <alignment horizontal="left" wrapText="1"/>
    </xf>
    <xf numFmtId="165" fontId="11" fillId="33" borderId="44" xfId="61" applyFont="1" applyFill="1" applyBorder="1" applyAlignment="1">
      <alignment horizontal="left" wrapText="1"/>
    </xf>
    <xf numFmtId="165" fontId="16" fillId="32" borderId="43" xfId="61" applyFont="1" applyFill="1" applyBorder="1" applyAlignment="1">
      <alignment horizontal="left" wrapText="1"/>
    </xf>
    <xf numFmtId="165" fontId="22" fillId="32" borderId="46" xfId="61" applyFont="1" applyFill="1" applyBorder="1" applyAlignment="1">
      <alignment wrapText="1"/>
    </xf>
    <xf numFmtId="165" fontId="72" fillId="32" borderId="43" xfId="61" applyFont="1" applyFill="1" applyBorder="1" applyAlignment="1">
      <alignment wrapText="1"/>
    </xf>
    <xf numFmtId="165" fontId="72" fillId="32" borderId="47" xfId="61" applyFont="1" applyFill="1" applyBorder="1" applyAlignment="1">
      <alignment wrapText="1"/>
    </xf>
    <xf numFmtId="165" fontId="21" fillId="0" borderId="47" xfId="0" applyNumberFormat="1" applyFont="1" applyBorder="1" applyAlignment="1">
      <alignment/>
    </xf>
    <xf numFmtId="165" fontId="9" fillId="32" borderId="48" xfId="61" applyFont="1" applyFill="1" applyBorder="1" applyAlignment="1">
      <alignment horizontal="center" wrapText="1"/>
    </xf>
    <xf numFmtId="165" fontId="11" fillId="32" borderId="48" xfId="61" applyFont="1" applyFill="1" applyBorder="1" applyAlignment="1">
      <alignment horizontal="center" wrapText="1"/>
    </xf>
    <xf numFmtId="165" fontId="11" fillId="32" borderId="49" xfId="61" applyFont="1" applyFill="1" applyBorder="1" applyAlignment="1">
      <alignment wrapText="1"/>
    </xf>
    <xf numFmtId="0" fontId="14" fillId="32" borderId="50" xfId="0" applyFont="1" applyFill="1" applyBorder="1" applyAlignment="1">
      <alignment horizontal="right"/>
    </xf>
    <xf numFmtId="165" fontId="14" fillId="32" borderId="27" xfId="61" applyFont="1" applyFill="1" applyBorder="1" applyAlignment="1">
      <alignment horizontal="left" wrapText="1"/>
    </xf>
    <xf numFmtId="165" fontId="14" fillId="32" borderId="28" xfId="61" applyFont="1" applyFill="1" applyBorder="1" applyAlignment="1">
      <alignment horizontal="left" wrapText="1"/>
    </xf>
    <xf numFmtId="165" fontId="9" fillId="32" borderId="51" xfId="61" applyFont="1" applyFill="1" applyBorder="1" applyAlignment="1">
      <alignment horizontal="left" wrapText="1"/>
    </xf>
    <xf numFmtId="0" fontId="11" fillId="32" borderId="16" xfId="0" applyFont="1" applyFill="1" applyBorder="1" applyAlignment="1">
      <alignment horizontal="center"/>
    </xf>
    <xf numFmtId="0" fontId="74" fillId="32" borderId="52" xfId="0" applyFont="1" applyFill="1" applyBorder="1" applyAlignment="1">
      <alignment horizontal="right"/>
    </xf>
    <xf numFmtId="0" fontId="74" fillId="32" borderId="53" xfId="0" applyFont="1" applyFill="1" applyBorder="1" applyAlignment="1">
      <alignment horizontal="right"/>
    </xf>
    <xf numFmtId="165" fontId="75" fillId="32" borderId="52" xfId="61" applyFont="1" applyFill="1" applyBorder="1" applyAlignment="1">
      <alignment horizontal="left" wrapText="1"/>
    </xf>
    <xf numFmtId="165" fontId="75" fillId="32" borderId="17" xfId="61" applyFont="1" applyFill="1" applyBorder="1" applyAlignment="1">
      <alignment horizontal="left" wrapText="1"/>
    </xf>
    <xf numFmtId="165" fontId="75" fillId="32" borderId="18" xfId="61" applyFont="1" applyFill="1" applyBorder="1" applyAlignment="1">
      <alignment horizontal="left" wrapText="1"/>
    </xf>
    <xf numFmtId="0" fontId="7" fillId="0" borderId="54" xfId="0" applyFont="1" applyBorder="1" applyAlignment="1">
      <alignment horizontal="left"/>
    </xf>
    <xf numFmtId="0" fontId="23" fillId="0" borderId="0" xfId="0" applyFont="1" applyBorder="1" applyAlignment="1">
      <alignment horizontal="center"/>
    </xf>
    <xf numFmtId="0" fontId="76" fillId="0" borderId="0" xfId="0" applyFont="1" applyBorder="1" applyAlignment="1">
      <alignment horizontal="center"/>
    </xf>
    <xf numFmtId="0" fontId="7" fillId="0" borderId="55" xfId="0" applyFont="1" applyBorder="1" applyAlignment="1">
      <alignment horizontal="left"/>
    </xf>
    <xf numFmtId="165" fontId="77" fillId="32" borderId="0" xfId="61" applyFont="1" applyFill="1" applyBorder="1" applyAlignment="1">
      <alignment horizontal="right"/>
    </xf>
    <xf numFmtId="0" fontId="7" fillId="0" borderId="0" xfId="0" applyFont="1" applyBorder="1" applyAlignment="1">
      <alignment horizontal="left"/>
    </xf>
    <xf numFmtId="0" fontId="8" fillId="0" borderId="0" xfId="0" applyFont="1" applyBorder="1" applyAlignment="1">
      <alignment horizontal="center"/>
    </xf>
    <xf numFmtId="165" fontId="4" fillId="32" borderId="0" xfId="61" applyFont="1" applyFill="1" applyBorder="1" applyAlignment="1">
      <alignment horizontal="right"/>
    </xf>
    <xf numFmtId="0" fontId="8" fillId="0" borderId="0" xfId="0" applyFont="1" applyBorder="1" applyAlignment="1">
      <alignment horizontal="left"/>
    </xf>
    <xf numFmtId="0" fontId="7" fillId="0" borderId="54" xfId="0" applyFont="1" applyBorder="1" applyAlignment="1">
      <alignment/>
    </xf>
    <xf numFmtId="0" fontId="7" fillId="0" borderId="54" xfId="0" applyFont="1" applyBorder="1" applyAlignment="1">
      <alignment horizontal="center"/>
    </xf>
    <xf numFmtId="0" fontId="7" fillId="0" borderId="55" xfId="0" applyFont="1" applyBorder="1" applyAlignment="1">
      <alignment/>
    </xf>
    <xf numFmtId="0" fontId="7" fillId="0" borderId="55" xfId="0" applyFont="1" applyBorder="1" applyAlignment="1">
      <alignment horizontal="center"/>
    </xf>
    <xf numFmtId="0" fontId="11" fillId="32" borderId="56" xfId="0" applyFont="1" applyFill="1" applyBorder="1" applyAlignment="1">
      <alignment/>
    </xf>
    <xf numFmtId="0" fontId="71" fillId="32" borderId="19" xfId="0" applyFont="1" applyFill="1" applyBorder="1" applyAlignment="1">
      <alignment/>
    </xf>
    <xf numFmtId="0" fontId="12" fillId="32" borderId="22" xfId="0" applyFont="1" applyFill="1" applyBorder="1" applyAlignment="1">
      <alignment/>
    </xf>
    <xf numFmtId="0" fontId="11" fillId="32" borderId="38" xfId="0" applyFont="1" applyFill="1" applyBorder="1" applyAlignment="1">
      <alignment horizontal="center"/>
    </xf>
    <xf numFmtId="0" fontId="74" fillId="32" borderId="57" xfId="0" applyFont="1" applyFill="1" applyBorder="1" applyAlignment="1">
      <alignment horizontal="left"/>
    </xf>
    <xf numFmtId="0" fontId="11" fillId="32" borderId="58" xfId="0" applyFont="1" applyFill="1" applyBorder="1" applyAlignment="1">
      <alignment horizontal="left"/>
    </xf>
    <xf numFmtId="165" fontId="74" fillId="32" borderId="58" xfId="61" applyFont="1" applyFill="1" applyBorder="1" applyAlignment="1">
      <alignment horizontal="center"/>
    </xf>
    <xf numFmtId="165" fontId="11" fillId="32" borderId="59" xfId="61" applyFont="1" applyFill="1" applyBorder="1" applyAlignment="1">
      <alignment horizontal="center"/>
    </xf>
    <xf numFmtId="0" fontId="11" fillId="32" borderId="60" xfId="0" applyFont="1" applyFill="1" applyBorder="1" applyAlignment="1">
      <alignment horizontal="left"/>
    </xf>
    <xf numFmtId="0" fontId="11" fillId="32" borderId="29" xfId="0" applyFont="1" applyFill="1" applyBorder="1" applyAlignment="1">
      <alignment horizontal="left"/>
    </xf>
    <xf numFmtId="165" fontId="11" fillId="32" borderId="29" xfId="61" applyFont="1" applyFill="1" applyBorder="1" applyAlignment="1">
      <alignment wrapText="1"/>
    </xf>
    <xf numFmtId="165" fontId="11" fillId="32" borderId="61" xfId="61" applyFont="1" applyFill="1" applyBorder="1" applyAlignment="1">
      <alignment wrapText="1"/>
    </xf>
    <xf numFmtId="0" fontId="12" fillId="32" borderId="52" xfId="0" applyFont="1" applyFill="1" applyBorder="1" applyAlignment="1">
      <alignment horizontal="left"/>
    </xf>
    <xf numFmtId="0" fontId="11" fillId="32" borderId="17" xfId="0" applyFont="1" applyFill="1" applyBorder="1" applyAlignment="1">
      <alignment horizontal="left"/>
    </xf>
    <xf numFmtId="165" fontId="11" fillId="32" borderId="17" xfId="61" applyFont="1" applyFill="1" applyBorder="1" applyAlignment="1">
      <alignment horizontal="center"/>
    </xf>
    <xf numFmtId="165" fontId="11" fillId="32" borderId="62" xfId="61" applyFont="1" applyFill="1" applyBorder="1" applyAlignment="1">
      <alignment horizontal="center"/>
    </xf>
    <xf numFmtId="165" fontId="78" fillId="32" borderId="18" xfId="61" applyFont="1" applyFill="1" applyBorder="1" applyAlignment="1">
      <alignment horizontal="left" wrapText="1"/>
    </xf>
    <xf numFmtId="0" fontId="9" fillId="33" borderId="12" xfId="0" applyFont="1" applyFill="1" applyBorder="1" applyAlignment="1">
      <alignment horizontal="left"/>
    </xf>
    <xf numFmtId="0" fontId="5" fillId="0" borderId="63" xfId="0" applyFont="1" applyBorder="1" applyAlignment="1">
      <alignment horizontal="left" wrapText="1"/>
    </xf>
    <xf numFmtId="0" fontId="8" fillId="0" borderId="64" xfId="0" applyFont="1" applyBorder="1" applyAlignment="1">
      <alignment horizontal="center"/>
    </xf>
    <xf numFmtId="0" fontId="8" fillId="0" borderId="65" xfId="0" applyFont="1" applyBorder="1" applyAlignment="1">
      <alignment horizontal="center"/>
    </xf>
    <xf numFmtId="0" fontId="7" fillId="0" borderId="66" xfId="0" applyFont="1" applyBorder="1" applyAlignment="1">
      <alignment horizontal="left" vertical="center" wrapText="1"/>
    </xf>
    <xf numFmtId="0" fontId="7" fillId="0" borderId="67" xfId="0" applyFont="1" applyBorder="1" applyAlignment="1">
      <alignment horizontal="left" vertical="center" wrapText="1"/>
    </xf>
    <xf numFmtId="0" fontId="7" fillId="0" borderId="68" xfId="0" applyFont="1" applyBorder="1" applyAlignment="1">
      <alignment horizontal="left" vertical="center" wrapText="1"/>
    </xf>
    <xf numFmtId="0" fontId="7" fillId="0" borderId="69" xfId="0" applyFont="1" applyBorder="1" applyAlignment="1">
      <alignment/>
    </xf>
    <xf numFmtId="165" fontId="11" fillId="33" borderId="10" xfId="61" applyFont="1" applyFill="1" applyBorder="1" applyAlignment="1">
      <alignment horizontal="center" wrapText="1"/>
    </xf>
    <xf numFmtId="165" fontId="11" fillId="32" borderId="26" xfId="61" applyFont="1" applyFill="1" applyBorder="1" applyAlignment="1">
      <alignment horizontal="center" wrapText="1"/>
    </xf>
    <xf numFmtId="0" fontId="2" fillId="0" borderId="18" xfId="0" applyFont="1" applyBorder="1" applyAlignment="1">
      <alignment/>
    </xf>
    <xf numFmtId="0" fontId="0" fillId="0" borderId="21" xfId="0" applyBorder="1" applyAlignment="1">
      <alignment/>
    </xf>
    <xf numFmtId="0" fontId="0" fillId="0" borderId="70" xfId="0" applyBorder="1" applyAlignment="1">
      <alignment/>
    </xf>
    <xf numFmtId="0" fontId="0" fillId="0" borderId="18" xfId="0" applyBorder="1" applyAlignment="1">
      <alignment/>
    </xf>
    <xf numFmtId="0" fontId="10" fillId="32" borderId="27" xfId="0" applyFont="1" applyFill="1" applyBorder="1" applyAlignment="1">
      <alignment horizontal="right"/>
    </xf>
    <xf numFmtId="165" fontId="9" fillId="33" borderId="14" xfId="61" applyFont="1" applyFill="1" applyBorder="1" applyAlignment="1">
      <alignment horizontal="left" wrapText="1"/>
    </xf>
    <xf numFmtId="165" fontId="10" fillId="33" borderId="14" xfId="61" applyFont="1" applyFill="1" applyBorder="1" applyAlignment="1">
      <alignment horizontal="left" wrapText="1"/>
    </xf>
    <xf numFmtId="165" fontId="11" fillId="33" borderId="14" xfId="61" applyFont="1" applyFill="1" applyBorder="1" applyAlignment="1">
      <alignment horizontal="left" wrapText="1"/>
    </xf>
    <xf numFmtId="165" fontId="9" fillId="33" borderId="14" xfId="61" applyFont="1" applyFill="1" applyBorder="1" applyAlignment="1">
      <alignment horizontal="center" wrapText="1"/>
    </xf>
    <xf numFmtId="0" fontId="1" fillId="0" borderId="0" xfId="0" applyFont="1" applyAlignment="1">
      <alignment horizontal="right"/>
    </xf>
    <xf numFmtId="165" fontId="0" fillId="0" borderId="0" xfId="0" applyNumberFormat="1" applyAlignment="1">
      <alignment/>
    </xf>
    <xf numFmtId="0" fontId="10" fillId="33" borderId="21" xfId="0" applyFont="1" applyFill="1" applyBorder="1" applyAlignment="1">
      <alignment/>
    </xf>
    <xf numFmtId="165" fontId="11" fillId="33" borderId="14" xfId="61" applyFont="1" applyFill="1" applyBorder="1" applyAlignment="1">
      <alignment wrapText="1"/>
    </xf>
    <xf numFmtId="0" fontId="10" fillId="33" borderId="14" xfId="0" applyFont="1" applyFill="1" applyBorder="1" applyAlignment="1">
      <alignment/>
    </xf>
    <xf numFmtId="0" fontId="10" fillId="0" borderId="13" xfId="0" applyFont="1" applyBorder="1" applyAlignment="1">
      <alignment/>
    </xf>
    <xf numFmtId="0" fontId="9" fillId="32" borderId="14" xfId="0" applyFont="1" applyFill="1" applyBorder="1" applyAlignment="1">
      <alignment horizontal="center"/>
    </xf>
    <xf numFmtId="0" fontId="9" fillId="32" borderId="71" xfId="0" applyFont="1" applyFill="1" applyBorder="1" applyAlignment="1">
      <alignment horizontal="center"/>
    </xf>
    <xf numFmtId="0" fontId="9" fillId="32" borderId="0" xfId="0" applyFont="1" applyFill="1" applyBorder="1" applyAlignment="1">
      <alignment horizontal="center"/>
    </xf>
    <xf numFmtId="0" fontId="9" fillId="32" borderId="29" xfId="0" applyFont="1" applyFill="1" applyBorder="1" applyAlignment="1">
      <alignment horizontal="center"/>
    </xf>
    <xf numFmtId="0" fontId="9" fillId="32" borderId="30" xfId="0" applyFont="1" applyFill="1" applyBorder="1" applyAlignment="1">
      <alignment horizontal="center"/>
    </xf>
    <xf numFmtId="165" fontId="11" fillId="32" borderId="13" xfId="61" applyFont="1" applyFill="1" applyBorder="1" applyAlignment="1">
      <alignment horizontal="center" wrapText="1"/>
    </xf>
    <xf numFmtId="165" fontId="11" fillId="32" borderId="15" xfId="61" applyFont="1" applyFill="1" applyBorder="1" applyAlignment="1">
      <alignment horizontal="center" wrapText="1"/>
    </xf>
    <xf numFmtId="0" fontId="10" fillId="32" borderId="13" xfId="0" applyFont="1" applyFill="1" applyBorder="1" applyAlignment="1">
      <alignment horizontal="center"/>
    </xf>
    <xf numFmtId="0" fontId="10" fillId="32" borderId="10" xfId="0" applyFont="1" applyFill="1" applyBorder="1" applyAlignment="1">
      <alignment horizontal="center"/>
    </xf>
    <xf numFmtId="0" fontId="10" fillId="32" borderId="26" xfId="0" applyFont="1" applyFill="1" applyBorder="1" applyAlignment="1">
      <alignment horizontal="center"/>
    </xf>
    <xf numFmtId="0" fontId="13" fillId="32" borderId="13" xfId="0" applyFont="1" applyFill="1" applyBorder="1" applyAlignment="1">
      <alignment horizontal="right"/>
    </xf>
    <xf numFmtId="0" fontId="13" fillId="32" borderId="15" xfId="0" applyFont="1" applyFill="1" applyBorder="1" applyAlignment="1">
      <alignment horizontal="right"/>
    </xf>
    <xf numFmtId="0" fontId="10" fillId="32" borderId="13" xfId="0" applyFont="1" applyFill="1" applyBorder="1" applyAlignment="1">
      <alignment horizontal="left"/>
    </xf>
    <xf numFmtId="0" fontId="10" fillId="32" borderId="10" xfId="0" applyFont="1" applyFill="1" applyBorder="1" applyAlignment="1">
      <alignment horizontal="left"/>
    </xf>
    <xf numFmtId="0" fontId="10" fillId="32" borderId="26" xfId="0" applyFont="1" applyFill="1" applyBorder="1" applyAlignment="1">
      <alignment horizontal="left"/>
    </xf>
    <xf numFmtId="165" fontId="71" fillId="32" borderId="10" xfId="61" applyFont="1" applyFill="1" applyBorder="1" applyAlignment="1">
      <alignment horizontal="left" wrapText="1"/>
    </xf>
    <xf numFmtId="0" fontId="7" fillId="0" borderId="24" xfId="0" applyFont="1" applyBorder="1" applyAlignment="1">
      <alignment horizontal="left" vertical="center" wrapText="1"/>
    </xf>
    <xf numFmtId="0" fontId="7" fillId="0" borderId="0" xfId="0" applyFont="1" applyBorder="1" applyAlignment="1">
      <alignment horizontal="left" vertical="center" wrapText="1"/>
    </xf>
    <xf numFmtId="0" fontId="7" fillId="0" borderId="69" xfId="0" applyFont="1" applyBorder="1" applyAlignment="1">
      <alignment horizontal="left" vertical="center" wrapText="1"/>
    </xf>
    <xf numFmtId="0" fontId="15" fillId="32" borderId="13" xfId="0" applyFont="1" applyFill="1" applyBorder="1" applyAlignment="1">
      <alignment horizontal="center"/>
    </xf>
    <xf numFmtId="0" fontId="15" fillId="32" borderId="10" xfId="0" applyFont="1" applyFill="1" applyBorder="1" applyAlignment="1">
      <alignment horizontal="center"/>
    </xf>
    <xf numFmtId="0" fontId="15" fillId="32" borderId="13" xfId="0" applyFont="1" applyFill="1" applyBorder="1" applyAlignment="1">
      <alignment horizontal="right"/>
    </xf>
    <xf numFmtId="0" fontId="15" fillId="32" borderId="15" xfId="0" applyFont="1" applyFill="1" applyBorder="1" applyAlignment="1">
      <alignment horizontal="right"/>
    </xf>
    <xf numFmtId="0" fontId="16" fillId="32" borderId="40" xfId="0" applyFont="1" applyFill="1" applyBorder="1" applyAlignment="1">
      <alignment horizontal="left"/>
    </xf>
    <xf numFmtId="0" fontId="16" fillId="32" borderId="41" xfId="0" applyFont="1" applyFill="1" applyBorder="1" applyAlignment="1">
      <alignment horizontal="left"/>
    </xf>
    <xf numFmtId="165" fontId="74" fillId="32" borderId="18" xfId="61" applyFont="1" applyFill="1" applyBorder="1" applyAlignment="1">
      <alignment horizontal="center" wrapText="1"/>
    </xf>
    <xf numFmtId="0" fontId="7" fillId="0" borderId="0" xfId="0" applyFont="1" applyBorder="1" applyAlignment="1">
      <alignment horizontal="left"/>
    </xf>
    <xf numFmtId="0" fontId="7" fillId="0" borderId="63" xfId="0" applyFont="1" applyBorder="1" applyAlignment="1">
      <alignment horizontal="left"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62" xfId="0" applyFont="1" applyFill="1" applyBorder="1" applyAlignment="1">
      <alignment horizontal="center" vertical="center" wrapText="1"/>
    </xf>
    <xf numFmtId="165" fontId="9" fillId="32" borderId="13" xfId="61" applyFont="1" applyFill="1" applyBorder="1" applyAlignment="1">
      <alignment horizontal="center" wrapText="1"/>
    </xf>
    <xf numFmtId="165" fontId="9" fillId="32" borderId="10" xfId="61" applyFont="1" applyFill="1" applyBorder="1" applyAlignment="1">
      <alignment horizontal="center" wrapText="1"/>
    </xf>
    <xf numFmtId="165" fontId="16" fillId="32" borderId="10" xfId="61" applyFont="1" applyFill="1" applyBorder="1" applyAlignment="1">
      <alignment horizontal="right" wrapText="1"/>
    </xf>
    <xf numFmtId="165" fontId="16" fillId="32" borderId="26" xfId="61" applyFont="1" applyFill="1" applyBorder="1" applyAlignment="1">
      <alignment horizontal="right" wrapText="1"/>
    </xf>
    <xf numFmtId="0" fontId="11" fillId="32" borderId="13" xfId="0" applyFont="1" applyFill="1" applyBorder="1" applyAlignment="1">
      <alignment horizontal="center"/>
    </xf>
    <xf numFmtId="0" fontId="11" fillId="32" borderId="10" xfId="0" applyFont="1" applyFill="1" applyBorder="1" applyAlignment="1">
      <alignment horizontal="center"/>
    </xf>
    <xf numFmtId="0" fontId="11" fillId="32" borderId="26" xfId="0" applyFont="1" applyFill="1" applyBorder="1" applyAlignment="1">
      <alignment horizontal="center"/>
    </xf>
    <xf numFmtId="165" fontId="11" fillId="33" borderId="10" xfId="61" applyFont="1" applyFill="1" applyBorder="1" applyAlignment="1">
      <alignment horizontal="center" wrapText="1"/>
    </xf>
    <xf numFmtId="165" fontId="16" fillId="32" borderId="10" xfId="61" applyFont="1" applyFill="1" applyBorder="1" applyAlignment="1">
      <alignment horizontal="left" wrapText="1"/>
    </xf>
    <xf numFmtId="0" fontId="15" fillId="33" borderId="13" xfId="0" applyFont="1" applyFill="1" applyBorder="1" applyAlignment="1">
      <alignment horizontal="left"/>
    </xf>
    <xf numFmtId="0" fontId="15" fillId="33" borderId="10" xfId="0" applyFont="1" applyFill="1" applyBorder="1" applyAlignment="1">
      <alignment horizontal="left"/>
    </xf>
    <xf numFmtId="0" fontId="15" fillId="33" borderId="26" xfId="0" applyFont="1" applyFill="1" applyBorder="1" applyAlignment="1">
      <alignment horizontal="left"/>
    </xf>
    <xf numFmtId="0" fontId="15" fillId="32" borderId="13" xfId="0" applyFont="1" applyFill="1" applyBorder="1" applyAlignment="1">
      <alignment/>
    </xf>
    <xf numFmtId="0" fontId="15" fillId="32" borderId="10" xfId="0" applyFont="1" applyFill="1" applyBorder="1" applyAlignment="1">
      <alignment/>
    </xf>
    <xf numFmtId="0" fontId="15" fillId="32" borderId="26" xfId="0" applyFont="1" applyFill="1" applyBorder="1" applyAlignment="1">
      <alignment/>
    </xf>
    <xf numFmtId="0" fontId="11" fillId="32" borderId="13" xfId="0" applyFont="1" applyFill="1" applyBorder="1" applyAlignment="1">
      <alignment horizontal="left"/>
    </xf>
    <xf numFmtId="0" fontId="11" fillId="33" borderId="10" xfId="0" applyFont="1" applyFill="1" applyBorder="1" applyAlignment="1">
      <alignment horizontal="left"/>
    </xf>
    <xf numFmtId="0" fontId="10" fillId="32" borderId="33" xfId="0" applyFont="1" applyFill="1" applyBorder="1" applyAlignment="1">
      <alignment horizontal="right" vertical="center" wrapText="1"/>
    </xf>
    <xf numFmtId="0" fontId="10" fillId="32" borderId="60" xfId="0" applyFont="1" applyFill="1" applyBorder="1" applyAlignment="1">
      <alignment horizontal="right" vertical="center" wrapText="1"/>
    </xf>
    <xf numFmtId="0" fontId="16" fillId="32" borderId="10" xfId="0" applyFont="1" applyFill="1" applyBorder="1" applyAlignment="1">
      <alignment horizontal="left"/>
    </xf>
    <xf numFmtId="165" fontId="11" fillId="32" borderId="26" xfId="61" applyFont="1" applyFill="1" applyBorder="1" applyAlignment="1">
      <alignment horizontal="center" wrapText="1"/>
    </xf>
    <xf numFmtId="0" fontId="14" fillId="32" borderId="13" xfId="0" applyFont="1" applyFill="1" applyBorder="1" applyAlignment="1">
      <alignment horizontal="center"/>
    </xf>
    <xf numFmtId="0" fontId="14" fillId="32" borderId="10" xfId="0" applyFont="1" applyFill="1" applyBorder="1" applyAlignment="1">
      <alignment horizontal="center"/>
    </xf>
    <xf numFmtId="0" fontId="14" fillId="32" borderId="26" xfId="0" applyFont="1" applyFill="1" applyBorder="1" applyAlignment="1">
      <alignment horizontal="center"/>
    </xf>
    <xf numFmtId="0" fontId="11" fillId="32" borderId="26" xfId="0" applyFont="1" applyFill="1" applyBorder="1" applyAlignment="1">
      <alignment horizontal="left"/>
    </xf>
    <xf numFmtId="165" fontId="10" fillId="32" borderId="26" xfId="61" applyFont="1" applyFill="1" applyBorder="1" applyAlignment="1">
      <alignment horizontal="left" wrapText="1"/>
    </xf>
    <xf numFmtId="0" fontId="10" fillId="32" borderId="10" xfId="0" applyFont="1" applyFill="1" applyBorder="1" applyAlignment="1">
      <alignment horizontal="left" vertical="center"/>
    </xf>
    <xf numFmtId="0" fontId="14" fillId="32" borderId="12" xfId="0" applyFont="1" applyFill="1" applyBorder="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5"/>
  <sheetViews>
    <sheetView tabSelected="1" workbookViewId="0" topLeftCell="A238">
      <selection activeCell="J295" sqref="J295"/>
    </sheetView>
  </sheetViews>
  <sheetFormatPr defaultColWidth="9.140625" defaultRowHeight="12.75"/>
  <cols>
    <col min="1" max="1" width="3.00390625" style="174" customWidth="1"/>
    <col min="2" max="2" width="33.28125" style="175" customWidth="1"/>
    <col min="3" max="3" width="8.57421875" style="175" customWidth="1"/>
    <col min="4" max="4" width="9.421875" style="176" customWidth="1"/>
    <col min="5" max="5" width="9.421875" style="177" customWidth="1"/>
    <col min="6" max="6" width="12.140625" style="176" customWidth="1"/>
    <col min="7" max="7" width="12.140625" style="5" customWidth="1"/>
    <col min="8" max="8" width="11.7109375" style="0" customWidth="1"/>
    <col min="9" max="9" width="14.00390625" style="0" bestFit="1" customWidth="1"/>
    <col min="10" max="10" width="11.8515625" style="0" bestFit="1" customWidth="1"/>
    <col min="11" max="11" width="11.00390625" style="0" bestFit="1" customWidth="1"/>
    <col min="14" max="14" width="11.8515625" style="0" bestFit="1" customWidth="1"/>
  </cols>
  <sheetData>
    <row r="1" spans="1:7" ht="12.75">
      <c r="A1" s="226"/>
      <c r="B1" s="226"/>
      <c r="C1" s="226"/>
      <c r="D1" s="226"/>
      <c r="E1" s="226"/>
      <c r="F1" s="226"/>
      <c r="G1" s="227"/>
    </row>
    <row r="2" spans="1:7" ht="21" customHeight="1">
      <c r="A2" s="225" t="s">
        <v>212</v>
      </c>
      <c r="B2" s="234"/>
      <c r="C2" s="235"/>
      <c r="D2" s="230"/>
      <c r="E2" s="231"/>
      <c r="F2" s="226"/>
      <c r="G2" s="227"/>
    </row>
    <row r="3" spans="1:7" ht="21" customHeight="1">
      <c r="A3" s="228" t="s">
        <v>213</v>
      </c>
      <c r="B3" s="236"/>
      <c r="C3" s="237"/>
      <c r="D3" s="230"/>
      <c r="E3" s="231"/>
      <c r="F3" s="226"/>
      <c r="G3" s="227"/>
    </row>
    <row r="4" spans="1:7" ht="21" customHeight="1">
      <c r="A4" s="228" t="s">
        <v>214</v>
      </c>
      <c r="B4" s="236"/>
      <c r="C4" s="237"/>
      <c r="D4" s="230"/>
      <c r="E4" s="231"/>
      <c r="F4" s="226"/>
      <c r="G4" s="229"/>
    </row>
    <row r="5" spans="1:7" ht="21" customHeight="1">
      <c r="A5" s="228" t="s">
        <v>215</v>
      </c>
      <c r="B5" s="236"/>
      <c r="C5" s="236"/>
      <c r="D5" s="230"/>
      <c r="E5" s="231"/>
      <c r="F5" s="226"/>
      <c r="G5" s="227"/>
    </row>
    <row r="6" spans="1:7" ht="21" customHeight="1">
      <c r="A6" s="228" t="s">
        <v>211</v>
      </c>
      <c r="B6" s="237"/>
      <c r="C6" s="237"/>
      <c r="D6" s="230"/>
      <c r="E6" s="232"/>
      <c r="F6" s="226"/>
      <c r="G6" s="229"/>
    </row>
    <row r="7" spans="1:7" ht="21" customHeight="1">
      <c r="A7" s="228" t="s">
        <v>216</v>
      </c>
      <c r="B7" s="236"/>
      <c r="C7" s="237"/>
      <c r="D7" s="306"/>
      <c r="E7" s="306"/>
      <c r="F7" s="226"/>
      <c r="G7" s="227"/>
    </row>
    <row r="8" spans="1:7" ht="21" customHeight="1">
      <c r="A8" s="228" t="s">
        <v>217</v>
      </c>
      <c r="B8" s="236"/>
      <c r="C8" s="236"/>
      <c r="D8" s="230"/>
      <c r="E8" s="233"/>
      <c r="F8" s="226"/>
      <c r="G8" s="229"/>
    </row>
    <row r="9" spans="1:7" ht="21" customHeight="1">
      <c r="A9" s="228" t="s">
        <v>218</v>
      </c>
      <c r="B9" s="236"/>
      <c r="C9" s="237"/>
      <c r="D9" s="306"/>
      <c r="E9" s="306"/>
      <c r="F9" s="226"/>
      <c r="G9" s="227"/>
    </row>
    <row r="10" spans="1:7" ht="21" customHeight="1">
      <c r="A10" s="228" t="s">
        <v>219</v>
      </c>
      <c r="B10" s="236"/>
      <c r="C10" s="236"/>
      <c r="D10" s="230"/>
      <c r="E10" s="233"/>
      <c r="F10" s="226"/>
      <c r="G10" s="227"/>
    </row>
    <row r="11" spans="1:7" ht="21" customHeight="1">
      <c r="A11" s="307" t="s">
        <v>220</v>
      </c>
      <c r="B11" s="307"/>
      <c r="C11" s="307"/>
      <c r="D11" s="230"/>
      <c r="E11" s="226"/>
      <c r="F11" s="226"/>
      <c r="G11" s="227"/>
    </row>
    <row r="12" spans="1:7" ht="21" customHeight="1" thickBot="1">
      <c r="A12" s="256"/>
      <c r="B12" s="256"/>
      <c r="C12" s="256"/>
      <c r="D12" s="230"/>
      <c r="E12" s="226"/>
      <c r="F12" s="226"/>
      <c r="G12" s="229"/>
    </row>
    <row r="13" spans="1:8" ht="27.75" customHeight="1" thickBot="1">
      <c r="A13" s="308" t="s">
        <v>257</v>
      </c>
      <c r="B13" s="309"/>
      <c r="C13" s="309"/>
      <c r="D13" s="309"/>
      <c r="E13" s="309"/>
      <c r="F13" s="309"/>
      <c r="G13" s="310"/>
      <c r="H13" s="268"/>
    </row>
    <row r="14" spans="1:8" ht="12.75">
      <c r="A14" s="257"/>
      <c r="B14" s="258"/>
      <c r="C14" s="258"/>
      <c r="D14" s="258"/>
      <c r="E14" s="258"/>
      <c r="F14" s="258"/>
      <c r="G14" s="262"/>
      <c r="H14" s="266"/>
    </row>
    <row r="15" spans="1:8" ht="33" customHeight="1">
      <c r="A15" s="296" t="s">
        <v>139</v>
      </c>
      <c r="B15" s="297"/>
      <c r="C15" s="297"/>
      <c r="D15" s="297"/>
      <c r="E15" s="297"/>
      <c r="F15" s="297"/>
      <c r="G15" s="298"/>
      <c r="H15" s="266"/>
    </row>
    <row r="16" spans="1:8" ht="54" customHeight="1">
      <c r="A16" s="296" t="s">
        <v>254</v>
      </c>
      <c r="B16" s="297"/>
      <c r="C16" s="297"/>
      <c r="D16" s="297"/>
      <c r="E16" s="297"/>
      <c r="F16" s="297"/>
      <c r="G16" s="298"/>
      <c r="H16" s="266"/>
    </row>
    <row r="17" spans="1:8" ht="81.75" customHeight="1">
      <c r="A17" s="296" t="s">
        <v>255</v>
      </c>
      <c r="B17" s="297"/>
      <c r="C17" s="297"/>
      <c r="D17" s="297"/>
      <c r="E17" s="297"/>
      <c r="F17" s="297"/>
      <c r="G17" s="298"/>
      <c r="H17" s="266"/>
    </row>
    <row r="18" spans="1:8" ht="68.25" customHeight="1">
      <c r="A18" s="296" t="s">
        <v>221</v>
      </c>
      <c r="B18" s="297"/>
      <c r="C18" s="297"/>
      <c r="D18" s="297"/>
      <c r="E18" s="297"/>
      <c r="F18" s="297"/>
      <c r="G18" s="298"/>
      <c r="H18" s="266"/>
    </row>
    <row r="19" spans="1:8" ht="21" customHeight="1" thickBot="1">
      <c r="A19" s="259"/>
      <c r="B19" s="260"/>
      <c r="C19" s="260"/>
      <c r="D19" s="260"/>
      <c r="E19" s="260"/>
      <c r="F19" s="260"/>
      <c r="G19" s="261"/>
      <c r="H19" s="267"/>
    </row>
    <row r="20" spans="1:8" s="1" customFormat="1" ht="24" customHeight="1" thickBot="1">
      <c r="A20" s="241" t="s">
        <v>61</v>
      </c>
      <c r="B20" s="242" t="s">
        <v>24</v>
      </c>
      <c r="C20" s="243"/>
      <c r="D20" s="244"/>
      <c r="E20" s="245"/>
      <c r="F20" s="212" t="s">
        <v>184</v>
      </c>
      <c r="G20" s="213" t="s">
        <v>222</v>
      </c>
      <c r="H20" s="213" t="s">
        <v>256</v>
      </c>
    </row>
    <row r="21" spans="1:8" s="1" customFormat="1" ht="24" customHeight="1" thickBot="1">
      <c r="A21" s="219"/>
      <c r="B21" s="250"/>
      <c r="C21" s="251"/>
      <c r="D21" s="252"/>
      <c r="E21" s="253"/>
      <c r="F21" s="305"/>
      <c r="G21" s="305"/>
      <c r="H21" s="265"/>
    </row>
    <row r="22" spans="1:8" s="1" customFormat="1" ht="16.5" customHeight="1">
      <c r="A22" s="104" t="s">
        <v>25</v>
      </c>
      <c r="B22" s="246" t="s">
        <v>0</v>
      </c>
      <c r="C22" s="247"/>
      <c r="D22" s="248"/>
      <c r="E22" s="249"/>
      <c r="F22" s="214">
        <v>1900000</v>
      </c>
      <c r="G22" s="214">
        <v>261200</v>
      </c>
      <c r="H22" s="214">
        <v>273000</v>
      </c>
    </row>
    <row r="23" spans="1:8" s="1" customFormat="1" ht="16.5" customHeight="1">
      <c r="A23" s="6"/>
      <c r="B23" s="290" t="s">
        <v>1</v>
      </c>
      <c r="C23" s="291"/>
      <c r="D23" s="12">
        <v>5.31</v>
      </c>
      <c r="E23" s="12">
        <v>36000</v>
      </c>
      <c r="F23" s="13"/>
      <c r="G23" s="13">
        <v>185850</v>
      </c>
      <c r="H23" s="13">
        <v>191160</v>
      </c>
    </row>
    <row r="24" spans="1:8" s="1" customFormat="1" ht="16.5" customHeight="1">
      <c r="A24" s="6"/>
      <c r="B24" s="290" t="s">
        <v>2</v>
      </c>
      <c r="C24" s="291"/>
      <c r="D24" s="12">
        <v>1.06</v>
      </c>
      <c r="E24" s="12">
        <v>42000</v>
      </c>
      <c r="F24" s="13"/>
      <c r="G24" s="13">
        <v>44520</v>
      </c>
      <c r="H24" s="13">
        <v>44520</v>
      </c>
    </row>
    <row r="25" spans="1:8" s="1" customFormat="1" ht="16.5" customHeight="1">
      <c r="A25" s="6"/>
      <c r="B25" s="290" t="s">
        <v>167</v>
      </c>
      <c r="C25" s="291"/>
      <c r="D25" s="12">
        <v>2.66</v>
      </c>
      <c r="E25" s="12">
        <v>1000</v>
      </c>
      <c r="F25" s="13"/>
      <c r="G25" s="13">
        <v>26660</v>
      </c>
      <c r="H25" s="13">
        <v>26660</v>
      </c>
    </row>
    <row r="26" spans="1:8" s="1" customFormat="1" ht="16.5" customHeight="1">
      <c r="A26" s="6"/>
      <c r="B26" s="10"/>
      <c r="C26" s="11" t="s">
        <v>168</v>
      </c>
      <c r="D26" s="12">
        <v>3.72</v>
      </c>
      <c r="E26" s="12">
        <v>1000</v>
      </c>
      <c r="F26" s="13"/>
      <c r="G26" s="13">
        <v>3750</v>
      </c>
      <c r="H26" s="13">
        <v>3750</v>
      </c>
    </row>
    <row r="27" spans="1:8" s="1" customFormat="1" ht="16.5" customHeight="1">
      <c r="A27" s="6"/>
      <c r="B27" s="14"/>
      <c r="C27" s="15"/>
      <c r="D27" s="16"/>
      <c r="E27" s="16"/>
      <c r="F27" s="17"/>
      <c r="G27" s="17"/>
      <c r="H27" s="17"/>
    </row>
    <row r="28" spans="1:8" s="1" customFormat="1" ht="16.5" customHeight="1">
      <c r="A28" s="6" t="s">
        <v>26</v>
      </c>
      <c r="B28" s="8" t="s">
        <v>27</v>
      </c>
      <c r="C28" s="18"/>
      <c r="D28" s="285"/>
      <c r="E28" s="286"/>
      <c r="F28" s="19">
        <v>192000</v>
      </c>
      <c r="G28" s="19">
        <v>38200</v>
      </c>
      <c r="H28" s="19">
        <v>39200</v>
      </c>
    </row>
    <row r="29" spans="1:8" s="1" customFormat="1" ht="16.5" customHeight="1">
      <c r="A29" s="6"/>
      <c r="B29" s="290" t="s">
        <v>3</v>
      </c>
      <c r="C29" s="291"/>
      <c r="D29" s="12">
        <v>1</v>
      </c>
      <c r="E29" s="12">
        <v>39000</v>
      </c>
      <c r="F29" s="13"/>
      <c r="G29" s="13">
        <v>38000</v>
      </c>
      <c r="H29" s="13">
        <v>39000</v>
      </c>
    </row>
    <row r="30" spans="1:8" s="1" customFormat="1" ht="16.5" customHeight="1">
      <c r="A30" s="6"/>
      <c r="B30" s="290" t="s">
        <v>3</v>
      </c>
      <c r="C30" s="291"/>
      <c r="D30" s="12">
        <v>0.1</v>
      </c>
      <c r="E30" s="12">
        <v>2000</v>
      </c>
      <c r="F30" s="13"/>
      <c r="G30" s="13">
        <v>200</v>
      </c>
      <c r="H30" s="13">
        <v>200</v>
      </c>
    </row>
    <row r="31" spans="1:8" s="1" customFormat="1" ht="16.5" customHeight="1">
      <c r="A31" s="6"/>
      <c r="B31" s="10"/>
      <c r="C31" s="11"/>
      <c r="D31" s="20"/>
      <c r="E31" s="20"/>
      <c r="F31" s="21"/>
      <c r="G31" s="21"/>
      <c r="H31" s="21"/>
    </row>
    <row r="32" spans="1:8" s="1" customFormat="1" ht="16.5" customHeight="1">
      <c r="A32" s="6" t="s">
        <v>28</v>
      </c>
      <c r="B32" s="8" t="s">
        <v>29</v>
      </c>
      <c r="C32" s="18"/>
      <c r="D32" s="16"/>
      <c r="E32" s="22"/>
      <c r="F32" s="19">
        <v>450000</v>
      </c>
      <c r="G32" s="19">
        <v>63700</v>
      </c>
      <c r="H32" s="19">
        <v>63700</v>
      </c>
    </row>
    <row r="33" spans="1:8" s="1" customFormat="1" ht="16.5" customHeight="1">
      <c r="A33" s="6" t="s">
        <v>30</v>
      </c>
      <c r="B33" s="8" t="s">
        <v>31</v>
      </c>
      <c r="C33" s="18"/>
      <c r="D33" s="16"/>
      <c r="E33" s="22"/>
      <c r="F33" s="23">
        <v>153507</v>
      </c>
      <c r="G33" s="23">
        <v>20373</v>
      </c>
      <c r="H33" s="23">
        <v>21322.56</v>
      </c>
    </row>
    <row r="34" spans="1:8" s="1" customFormat="1" ht="16.5" customHeight="1">
      <c r="A34" s="6" t="s">
        <v>32</v>
      </c>
      <c r="B34" s="8" t="s">
        <v>33</v>
      </c>
      <c r="C34" s="18"/>
      <c r="D34" s="16"/>
      <c r="E34" s="22"/>
      <c r="F34" s="19">
        <v>420000</v>
      </c>
      <c r="G34" s="19">
        <v>55743</v>
      </c>
      <c r="H34" s="19">
        <v>55743</v>
      </c>
    </row>
    <row r="35" spans="1:8" s="1" customFormat="1" ht="16.5" customHeight="1">
      <c r="A35" s="6"/>
      <c r="B35" s="24" t="s">
        <v>141</v>
      </c>
      <c r="C35" s="25"/>
      <c r="D35" s="16"/>
      <c r="E35" s="22"/>
      <c r="F35" s="19">
        <v>50000</v>
      </c>
      <c r="G35" s="19">
        <v>6636</v>
      </c>
      <c r="H35" s="19">
        <v>6636</v>
      </c>
    </row>
    <row r="36" spans="1:8" s="1" customFormat="1" ht="16.5" customHeight="1">
      <c r="A36" s="6" t="s">
        <v>34</v>
      </c>
      <c r="B36" s="8" t="s">
        <v>210</v>
      </c>
      <c r="C36" s="25"/>
      <c r="D36" s="16"/>
      <c r="E36" s="22"/>
      <c r="F36" s="19">
        <v>50485.08</v>
      </c>
      <c r="G36" s="19">
        <v>6700</v>
      </c>
      <c r="H36" s="19">
        <v>6700</v>
      </c>
    </row>
    <row r="37" spans="1:8" s="1" customFormat="1" ht="16.5" customHeight="1">
      <c r="A37" s="6" t="s">
        <v>34</v>
      </c>
      <c r="B37" s="8" t="s">
        <v>35</v>
      </c>
      <c r="C37" s="18"/>
      <c r="D37" s="16"/>
      <c r="E37" s="22"/>
      <c r="F37" s="23">
        <v>52000</v>
      </c>
      <c r="G37" s="23">
        <v>5707.41</v>
      </c>
      <c r="H37" s="23">
        <v>6753.05</v>
      </c>
    </row>
    <row r="38" spans="1:8" s="1" customFormat="1" ht="16.5" customHeight="1" thickBot="1">
      <c r="A38" s="79" t="s">
        <v>36</v>
      </c>
      <c r="B38" s="121" t="s">
        <v>98</v>
      </c>
      <c r="C38" s="215"/>
      <c r="D38" s="216"/>
      <c r="E38" s="217"/>
      <c r="F38" s="218">
        <v>39553.75</v>
      </c>
      <c r="G38" s="218">
        <v>5000</v>
      </c>
      <c r="H38" s="218">
        <v>12000</v>
      </c>
    </row>
    <row r="39" spans="1:8" s="1" customFormat="1" ht="16.5" customHeight="1" thickBot="1">
      <c r="A39" s="219"/>
      <c r="B39" s="220" t="s">
        <v>37</v>
      </c>
      <c r="C39" s="221"/>
      <c r="D39" s="222"/>
      <c r="E39" s="223"/>
      <c r="F39" s="224">
        <f>F22+F28+F32+F33+F34+F35+F36+F37+F38</f>
        <v>3307545.83</v>
      </c>
      <c r="G39" s="254">
        <f>G22+G28+G32+G33+G34+G35+G36+G37+G38</f>
        <v>463259.41</v>
      </c>
      <c r="H39" s="254">
        <f>H22+H28+H32+H33+H34+H35+H36+H37+H38</f>
        <v>485054.61</v>
      </c>
    </row>
    <row r="40" spans="1:8" s="1" customFormat="1" ht="16.5" customHeight="1" thickBot="1">
      <c r="A40" s="27"/>
      <c r="B40" s="28"/>
      <c r="C40" s="28"/>
      <c r="D40" s="28"/>
      <c r="E40" s="28"/>
      <c r="F40" s="28"/>
      <c r="G40" s="29"/>
      <c r="H40" s="29"/>
    </row>
    <row r="41" spans="1:8" s="1" customFormat="1" ht="16.5" customHeight="1">
      <c r="A41" s="30"/>
      <c r="B41" s="303" t="s">
        <v>279</v>
      </c>
      <c r="C41" s="304"/>
      <c r="D41" s="304"/>
      <c r="E41" s="304"/>
      <c r="F41" s="304"/>
      <c r="G41" s="31"/>
      <c r="H41" s="31"/>
    </row>
    <row r="42" spans="1:8" s="1" customFormat="1" ht="16.5" customHeight="1">
      <c r="A42" s="6"/>
      <c r="B42" s="326" t="s">
        <v>4</v>
      </c>
      <c r="C42" s="327"/>
      <c r="D42" s="327"/>
      <c r="E42" s="327"/>
      <c r="F42" s="327"/>
      <c r="G42" s="33"/>
      <c r="H42" s="33"/>
    </row>
    <row r="43" spans="1:8" s="1" customFormat="1" ht="16.5" customHeight="1">
      <c r="A43" s="6"/>
      <c r="B43" s="301" t="s">
        <v>5</v>
      </c>
      <c r="C43" s="302"/>
      <c r="D43" s="34">
        <v>26.5</v>
      </c>
      <c r="E43" s="35"/>
      <c r="F43" s="35"/>
      <c r="G43" s="33"/>
      <c r="H43" s="33"/>
    </row>
    <row r="44" spans="1:8" s="1" customFormat="1" ht="16.5" customHeight="1">
      <c r="A44" s="36"/>
      <c r="B44" s="301" t="s">
        <v>6</v>
      </c>
      <c r="C44" s="302"/>
      <c r="D44" s="37" t="s">
        <v>223</v>
      </c>
      <c r="E44" s="35"/>
      <c r="F44" s="38"/>
      <c r="G44" s="33"/>
      <c r="H44" s="33"/>
    </row>
    <row r="45" spans="1:8" s="1" customFormat="1" ht="16.5" customHeight="1">
      <c r="A45" s="36"/>
      <c r="B45" s="301" t="s">
        <v>224</v>
      </c>
      <c r="C45" s="302"/>
      <c r="D45" s="39">
        <v>400</v>
      </c>
      <c r="E45" s="40">
        <v>0.35</v>
      </c>
      <c r="F45" s="53">
        <v>140</v>
      </c>
      <c r="G45" s="33"/>
      <c r="H45" s="33"/>
    </row>
    <row r="46" spans="1:8" s="1" customFormat="1" ht="16.5" customHeight="1">
      <c r="A46" s="36"/>
      <c r="B46" s="326" t="s">
        <v>120</v>
      </c>
      <c r="C46" s="327"/>
      <c r="D46" s="327"/>
      <c r="E46" s="327"/>
      <c r="F46" s="327"/>
      <c r="G46" s="41"/>
      <c r="H46" s="41"/>
    </row>
    <row r="47" spans="1:8" s="1" customFormat="1" ht="16.5" customHeight="1">
      <c r="A47" s="6" t="s">
        <v>25</v>
      </c>
      <c r="B47" s="7" t="s">
        <v>7</v>
      </c>
      <c r="C47" s="42" t="s">
        <v>48</v>
      </c>
      <c r="D47" s="43" t="s">
        <v>50</v>
      </c>
      <c r="E47" s="43" t="s">
        <v>8</v>
      </c>
      <c r="F47" s="19" t="s">
        <v>9</v>
      </c>
      <c r="G47" s="19"/>
      <c r="H47" s="19"/>
    </row>
    <row r="48" spans="1:8" s="1" customFormat="1" ht="16.5" customHeight="1">
      <c r="A48" s="6"/>
      <c r="B48" s="7"/>
      <c r="C48" s="39">
        <v>26.5</v>
      </c>
      <c r="D48" s="40">
        <v>140</v>
      </c>
      <c r="E48" s="44">
        <v>46</v>
      </c>
      <c r="F48" s="19">
        <v>68000</v>
      </c>
      <c r="G48" s="19">
        <v>10000</v>
      </c>
      <c r="H48" s="19">
        <v>10000</v>
      </c>
    </row>
    <row r="49" spans="1:8" s="1" customFormat="1" ht="16.5" customHeight="1">
      <c r="A49" s="6"/>
      <c r="B49" s="8"/>
      <c r="C49" s="45"/>
      <c r="D49" s="45"/>
      <c r="E49" s="45"/>
      <c r="F49" s="33"/>
      <c r="G49" s="33"/>
      <c r="H49" s="33"/>
    </row>
    <row r="50" spans="1:8" s="1" customFormat="1" ht="16.5" customHeight="1">
      <c r="A50" s="6" t="s">
        <v>26</v>
      </c>
      <c r="B50" s="7" t="s">
        <v>10</v>
      </c>
      <c r="C50" s="42" t="s">
        <v>48</v>
      </c>
      <c r="D50" s="43" t="s">
        <v>50</v>
      </c>
      <c r="E50" s="43" t="s">
        <v>8</v>
      </c>
      <c r="F50" s="19" t="s">
        <v>9</v>
      </c>
      <c r="G50" s="19"/>
      <c r="H50" s="19"/>
    </row>
    <row r="51" spans="1:8" s="1" customFormat="1" ht="16.5" customHeight="1">
      <c r="A51" s="6"/>
      <c r="B51" s="8" t="s">
        <v>61</v>
      </c>
      <c r="C51" s="39">
        <v>26.5</v>
      </c>
      <c r="D51" s="40">
        <v>140</v>
      </c>
      <c r="E51" s="44">
        <v>60</v>
      </c>
      <c r="F51" s="19">
        <v>60000</v>
      </c>
      <c r="G51" s="19">
        <v>8400</v>
      </c>
      <c r="H51" s="19">
        <v>8400</v>
      </c>
    </row>
    <row r="52" spans="1:8" s="1" customFormat="1" ht="16.5" customHeight="1">
      <c r="A52" s="6"/>
      <c r="B52" s="8"/>
      <c r="C52" s="46"/>
      <c r="D52" s="47"/>
      <c r="E52" s="47"/>
      <c r="F52" s="19"/>
      <c r="G52" s="19"/>
      <c r="H52" s="19"/>
    </row>
    <row r="53" spans="1:8" s="1" customFormat="1" ht="16.5" customHeight="1">
      <c r="A53" s="6" t="s">
        <v>28</v>
      </c>
      <c r="B53" s="7" t="s">
        <v>158</v>
      </c>
      <c r="C53" s="42" t="s">
        <v>48</v>
      </c>
      <c r="D53" s="43" t="s">
        <v>50</v>
      </c>
      <c r="E53" s="43" t="s">
        <v>8</v>
      </c>
      <c r="F53" s="19" t="s">
        <v>9</v>
      </c>
      <c r="G53" s="19"/>
      <c r="H53" s="19"/>
    </row>
    <row r="54" spans="1:8" s="1" customFormat="1" ht="16.5" customHeight="1">
      <c r="A54" s="6"/>
      <c r="B54" s="7"/>
      <c r="C54" s="39">
        <v>26.5</v>
      </c>
      <c r="D54" s="40">
        <v>140</v>
      </c>
      <c r="E54" s="44">
        <v>9</v>
      </c>
      <c r="F54" s="19">
        <v>10000</v>
      </c>
      <c r="G54" s="19">
        <v>1600</v>
      </c>
      <c r="H54" s="272">
        <v>1600</v>
      </c>
    </row>
    <row r="55" spans="1:8" s="1" customFormat="1" ht="16.5" customHeight="1">
      <c r="A55" s="6"/>
      <c r="B55" s="8"/>
      <c r="C55" s="46"/>
      <c r="D55" s="47"/>
      <c r="E55" s="47"/>
      <c r="F55" s="19"/>
      <c r="G55" s="19"/>
      <c r="H55" s="19"/>
    </row>
    <row r="56" spans="1:8" s="1" customFormat="1" ht="16.5" customHeight="1">
      <c r="A56" s="6" t="s">
        <v>30</v>
      </c>
      <c r="B56" s="7" t="s">
        <v>144</v>
      </c>
      <c r="C56" s="42" t="s">
        <v>48</v>
      </c>
      <c r="D56" s="43" t="s">
        <v>50</v>
      </c>
      <c r="E56" s="43" t="s">
        <v>8</v>
      </c>
      <c r="F56" s="19" t="s">
        <v>9</v>
      </c>
      <c r="G56" s="19"/>
      <c r="H56" s="19"/>
    </row>
    <row r="57" spans="1:8" s="1" customFormat="1" ht="16.5" customHeight="1">
      <c r="A57" s="6"/>
      <c r="B57" s="7"/>
      <c r="C57" s="39">
        <v>26.5</v>
      </c>
      <c r="D57" s="40">
        <v>140</v>
      </c>
      <c r="E57" s="44">
        <v>16</v>
      </c>
      <c r="F57" s="19">
        <v>12000</v>
      </c>
      <c r="G57" s="19">
        <v>1600</v>
      </c>
      <c r="H57" s="19">
        <v>1600</v>
      </c>
    </row>
    <row r="58" spans="1:8" s="1" customFormat="1" ht="16.5" customHeight="1">
      <c r="A58" s="6"/>
      <c r="B58" s="49"/>
      <c r="C58" s="46"/>
      <c r="D58" s="47"/>
      <c r="E58" s="47"/>
      <c r="F58" s="19"/>
      <c r="G58" s="19"/>
      <c r="H58" s="19"/>
    </row>
    <row r="59" spans="1:8" s="1" customFormat="1" ht="16.5" customHeight="1">
      <c r="A59" s="6" t="s">
        <v>32</v>
      </c>
      <c r="B59" s="7" t="s">
        <v>145</v>
      </c>
      <c r="C59" s="299"/>
      <c r="D59" s="300"/>
      <c r="E59" s="300"/>
      <c r="F59" s="19" t="s">
        <v>9</v>
      </c>
      <c r="G59" s="19"/>
      <c r="H59" s="19"/>
    </row>
    <row r="60" spans="1:8" s="1" customFormat="1" ht="16.5" customHeight="1">
      <c r="A60" s="6"/>
      <c r="B60" s="7"/>
      <c r="C60" s="42" t="s">
        <v>48</v>
      </c>
      <c r="D60" s="43" t="s">
        <v>50</v>
      </c>
      <c r="E60" s="43" t="s">
        <v>8</v>
      </c>
      <c r="F60" s="23">
        <v>17000</v>
      </c>
      <c r="G60" s="23">
        <v>2400</v>
      </c>
      <c r="H60" s="270">
        <v>2400</v>
      </c>
    </row>
    <row r="61" spans="1:8" s="1" customFormat="1" ht="16.5" customHeight="1">
      <c r="A61" s="6"/>
      <c r="B61" s="50" t="s">
        <v>206</v>
      </c>
      <c r="C61" s="39">
        <v>26.5</v>
      </c>
      <c r="D61" s="40">
        <v>140</v>
      </c>
      <c r="E61" s="44">
        <v>16</v>
      </c>
      <c r="F61" s="19"/>
      <c r="G61" s="23"/>
      <c r="H61" s="23"/>
    </row>
    <row r="62" spans="1:8" s="1" customFormat="1" ht="16.5" customHeight="1">
      <c r="A62" s="6"/>
      <c r="B62" s="50" t="s">
        <v>14</v>
      </c>
      <c r="C62" s="51"/>
      <c r="D62" s="51"/>
      <c r="E62" s="279"/>
      <c r="F62" s="55">
        <v>7393</v>
      </c>
      <c r="G62" s="52"/>
      <c r="H62" s="52"/>
    </row>
    <row r="63" spans="1:8" s="1" customFormat="1" ht="16.5" customHeight="1">
      <c r="A63" s="6"/>
      <c r="B63" s="8"/>
      <c r="C63" s="46"/>
      <c r="D63" s="47"/>
      <c r="E63" s="47"/>
      <c r="F63" s="19"/>
      <c r="G63" s="19"/>
      <c r="H63" s="19"/>
    </row>
    <row r="64" spans="1:8" s="1" customFormat="1" ht="16.5" customHeight="1">
      <c r="A64" s="6" t="s">
        <v>34</v>
      </c>
      <c r="B64" s="7" t="s">
        <v>155</v>
      </c>
      <c r="C64" s="299"/>
      <c r="D64" s="300"/>
      <c r="E64" s="300"/>
      <c r="F64" s="19" t="s">
        <v>9</v>
      </c>
      <c r="G64" s="19"/>
      <c r="H64" s="19"/>
    </row>
    <row r="65" spans="1:8" s="1" customFormat="1" ht="16.5" customHeight="1">
      <c r="A65" s="6"/>
      <c r="B65" s="7"/>
      <c r="C65" s="42" t="s">
        <v>48</v>
      </c>
      <c r="D65" s="43" t="s">
        <v>50</v>
      </c>
      <c r="E65" s="43" t="s">
        <v>8</v>
      </c>
      <c r="F65" s="19">
        <v>12000</v>
      </c>
      <c r="G65" s="19">
        <v>1600</v>
      </c>
      <c r="H65" s="19">
        <v>1600</v>
      </c>
    </row>
    <row r="66" spans="1:8" s="1" customFormat="1" ht="16.5" customHeight="1">
      <c r="A66" s="6"/>
      <c r="B66" s="50"/>
      <c r="C66" s="39">
        <v>26.5</v>
      </c>
      <c r="D66" s="40">
        <v>140</v>
      </c>
      <c r="E66" s="44">
        <v>12</v>
      </c>
      <c r="F66" s="55"/>
      <c r="G66" s="53"/>
      <c r="H66" s="53"/>
    </row>
    <row r="67" spans="1:8" s="1" customFormat="1" ht="16.5" customHeight="1">
      <c r="A67" s="6"/>
      <c r="B67" s="50"/>
      <c r="C67" s="39"/>
      <c r="D67" s="47"/>
      <c r="E67" s="54"/>
      <c r="F67" s="55"/>
      <c r="G67" s="55"/>
      <c r="H67" s="55"/>
    </row>
    <row r="68" spans="1:8" s="1" customFormat="1" ht="16.5" customHeight="1">
      <c r="A68" s="56"/>
      <c r="B68" s="50"/>
      <c r="C68" s="24"/>
      <c r="D68" s="47"/>
      <c r="E68" s="57"/>
      <c r="F68" s="55"/>
      <c r="G68" s="55"/>
      <c r="H68" s="55"/>
    </row>
    <row r="69" spans="1:8" s="1" customFormat="1" ht="16.5" customHeight="1">
      <c r="A69" s="6" t="s">
        <v>36</v>
      </c>
      <c r="B69" s="7" t="s">
        <v>146</v>
      </c>
      <c r="C69" s="42" t="s">
        <v>48</v>
      </c>
      <c r="D69" s="43" t="s">
        <v>50</v>
      </c>
      <c r="E69" s="43" t="s">
        <v>8</v>
      </c>
      <c r="F69" s="19" t="s">
        <v>9</v>
      </c>
      <c r="G69" s="19"/>
      <c r="H69" s="19"/>
    </row>
    <row r="70" spans="1:8" s="1" customFormat="1" ht="16.5" customHeight="1">
      <c r="A70" s="6"/>
      <c r="B70" s="7"/>
      <c r="C70" s="39">
        <v>26.5</v>
      </c>
      <c r="D70" s="40">
        <v>140</v>
      </c>
      <c r="E70" s="44">
        <v>10</v>
      </c>
      <c r="F70" s="19">
        <v>10000</v>
      </c>
      <c r="G70" s="19">
        <v>1600</v>
      </c>
      <c r="H70" s="272">
        <v>1600</v>
      </c>
    </row>
    <row r="71" spans="1:8" s="1" customFormat="1" ht="16.5" customHeight="1">
      <c r="A71" s="6"/>
      <c r="B71" s="8"/>
      <c r="C71" s="46"/>
      <c r="D71" s="47"/>
      <c r="E71" s="47"/>
      <c r="F71" s="19"/>
      <c r="G71" s="19"/>
      <c r="H71" s="19"/>
    </row>
    <row r="72" spans="1:8" s="1" customFormat="1" ht="16.5" customHeight="1">
      <c r="A72" s="6" t="s">
        <v>38</v>
      </c>
      <c r="B72" s="7" t="s">
        <v>200</v>
      </c>
      <c r="C72" s="24"/>
      <c r="D72" s="40"/>
      <c r="E72" s="40"/>
      <c r="F72" s="19" t="s">
        <v>9</v>
      </c>
      <c r="G72" s="19"/>
      <c r="H72" s="19"/>
    </row>
    <row r="73" spans="1:8" s="1" customFormat="1" ht="16.5" customHeight="1">
      <c r="A73" s="6"/>
      <c r="B73" s="7"/>
      <c r="C73" s="42" t="s">
        <v>48</v>
      </c>
      <c r="D73" s="43" t="s">
        <v>50</v>
      </c>
      <c r="E73" s="43" t="s">
        <v>8</v>
      </c>
      <c r="F73" s="19">
        <v>8000</v>
      </c>
      <c r="G73" s="19">
        <v>1600</v>
      </c>
      <c r="H73" s="19">
        <v>1600</v>
      </c>
    </row>
    <row r="74" spans="1:8" s="1" customFormat="1" ht="16.5" customHeight="1">
      <c r="A74" s="6"/>
      <c r="B74" s="7"/>
      <c r="C74" s="39">
        <v>26.5</v>
      </c>
      <c r="D74" s="40">
        <v>140</v>
      </c>
      <c r="E74" s="44">
        <v>8</v>
      </c>
      <c r="F74" s="55"/>
      <c r="G74" s="53"/>
      <c r="H74" s="53"/>
    </row>
    <row r="75" spans="1:8" s="1" customFormat="1" ht="16.5" customHeight="1">
      <c r="A75" s="56"/>
      <c r="B75" s="51"/>
      <c r="C75" s="51"/>
      <c r="D75" s="51"/>
      <c r="E75" s="279"/>
      <c r="F75" s="161"/>
      <c r="G75" s="55"/>
      <c r="H75" s="55"/>
    </row>
    <row r="76" spans="1:8" s="1" customFormat="1" ht="16.5" customHeight="1">
      <c r="A76" s="6"/>
      <c r="B76" s="8"/>
      <c r="C76" s="58"/>
      <c r="D76" s="48"/>
      <c r="E76" s="59"/>
      <c r="F76" s="60"/>
      <c r="G76" s="60"/>
      <c r="H76" s="60"/>
    </row>
    <row r="77" spans="1:8" s="1" customFormat="1" ht="16.5" customHeight="1">
      <c r="A77" s="6" t="s">
        <v>39</v>
      </c>
      <c r="B77" s="7" t="s">
        <v>15</v>
      </c>
      <c r="C77" s="42" t="s">
        <v>48</v>
      </c>
      <c r="D77" s="43" t="s">
        <v>50</v>
      </c>
      <c r="E77" s="43" t="s">
        <v>8</v>
      </c>
      <c r="F77" s="19" t="s">
        <v>9</v>
      </c>
      <c r="G77" s="19"/>
      <c r="H77" s="19"/>
    </row>
    <row r="78" spans="1:8" s="1" customFormat="1" ht="16.5" customHeight="1">
      <c r="A78" s="6"/>
      <c r="B78" s="7"/>
      <c r="C78" s="39">
        <v>26.5</v>
      </c>
      <c r="D78" s="40">
        <v>140</v>
      </c>
      <c r="E78" s="44">
        <v>75</v>
      </c>
      <c r="F78" s="19">
        <v>75000</v>
      </c>
      <c r="G78" s="19">
        <v>9970</v>
      </c>
      <c r="H78" s="19">
        <v>9970</v>
      </c>
    </row>
    <row r="79" spans="1:8" s="1" customFormat="1" ht="16.5" customHeight="1">
      <c r="A79" s="6"/>
      <c r="B79" s="7"/>
      <c r="C79" s="39"/>
      <c r="D79" s="47"/>
      <c r="E79" s="54"/>
      <c r="F79" s="19"/>
      <c r="G79" s="19"/>
      <c r="H79" s="19"/>
    </row>
    <row r="80" spans="1:8" s="1" customFormat="1" ht="16.5" customHeight="1">
      <c r="A80" s="6" t="s">
        <v>147</v>
      </c>
      <c r="B80" s="61" t="s">
        <v>201</v>
      </c>
      <c r="C80" s="42" t="s">
        <v>48</v>
      </c>
      <c r="D80" s="43" t="s">
        <v>50</v>
      </c>
      <c r="E80" s="43" t="s">
        <v>8</v>
      </c>
      <c r="F80" s="19" t="s">
        <v>9</v>
      </c>
      <c r="G80" s="19"/>
      <c r="H80" s="19"/>
    </row>
    <row r="81" spans="1:8" s="1" customFormat="1" ht="16.5" customHeight="1">
      <c r="A81" s="6"/>
      <c r="B81" s="7"/>
      <c r="C81" s="39">
        <v>26.5</v>
      </c>
      <c r="D81" s="40">
        <v>140</v>
      </c>
      <c r="E81" s="44">
        <v>20</v>
      </c>
      <c r="F81" s="19">
        <v>20000</v>
      </c>
      <c r="G81" s="19">
        <v>2800</v>
      </c>
      <c r="H81" s="19">
        <v>2800</v>
      </c>
    </row>
    <row r="82" spans="1:8" s="1" customFormat="1" ht="16.5" customHeight="1">
      <c r="A82" s="6"/>
      <c r="B82" s="7"/>
      <c r="C82" s="24"/>
      <c r="D82" s="47"/>
      <c r="E82" s="47"/>
      <c r="F82" s="19"/>
      <c r="G82" s="19"/>
      <c r="H82" s="19"/>
    </row>
    <row r="83" spans="1:8" s="1" customFormat="1" ht="16.5" customHeight="1">
      <c r="A83" s="6" t="s">
        <v>40</v>
      </c>
      <c r="B83" s="7" t="s">
        <v>16</v>
      </c>
      <c r="C83" s="42" t="s">
        <v>48</v>
      </c>
      <c r="D83" s="43" t="s">
        <v>50</v>
      </c>
      <c r="E83" s="43" t="s">
        <v>8</v>
      </c>
      <c r="F83" s="19" t="s">
        <v>9</v>
      </c>
      <c r="G83" s="19"/>
      <c r="H83" s="19"/>
    </row>
    <row r="84" spans="1:8" s="1" customFormat="1" ht="16.5" customHeight="1">
      <c r="A84" s="6"/>
      <c r="B84" s="50" t="s">
        <v>247</v>
      </c>
      <c r="C84" s="39">
        <v>720</v>
      </c>
      <c r="D84" s="40">
        <v>160</v>
      </c>
      <c r="E84" s="44">
        <v>12</v>
      </c>
      <c r="F84" s="19">
        <v>19872</v>
      </c>
      <c r="G84" s="19">
        <v>2640</v>
      </c>
      <c r="H84" s="19">
        <v>2640</v>
      </c>
    </row>
    <row r="85" spans="1:8" s="1" customFormat="1" ht="16.5" customHeight="1">
      <c r="A85" s="6"/>
      <c r="B85" s="62"/>
      <c r="C85" s="8"/>
      <c r="D85" s="48"/>
      <c r="E85" s="48"/>
      <c r="F85" s="19"/>
      <c r="G85" s="19"/>
      <c r="H85" s="19"/>
    </row>
    <row r="86" spans="1:8" s="1" customFormat="1" ht="16.5" customHeight="1">
      <c r="A86" s="6" t="s">
        <v>41</v>
      </c>
      <c r="B86" s="7" t="s">
        <v>17</v>
      </c>
      <c r="C86" s="8"/>
      <c r="D86" s="48"/>
      <c r="E86" s="48"/>
      <c r="F86" s="19">
        <f>F87+F88</f>
        <v>35000</v>
      </c>
      <c r="G86" s="19">
        <v>4645</v>
      </c>
      <c r="H86" s="19">
        <v>4645</v>
      </c>
    </row>
    <row r="87" spans="1:8" s="1" customFormat="1" ht="16.5" customHeight="1">
      <c r="A87" s="6"/>
      <c r="B87" s="50" t="s">
        <v>151</v>
      </c>
      <c r="C87" s="8"/>
      <c r="D87" s="48"/>
      <c r="E87" s="48"/>
      <c r="F87" s="53">
        <v>20000</v>
      </c>
      <c r="G87" s="53"/>
      <c r="H87" s="53"/>
    </row>
    <row r="88" spans="1:8" s="1" customFormat="1" ht="16.5" customHeight="1">
      <c r="A88" s="6"/>
      <c r="B88" s="50" t="s">
        <v>150</v>
      </c>
      <c r="C88" s="8"/>
      <c r="D88" s="48"/>
      <c r="E88" s="48"/>
      <c r="F88" s="53">
        <v>15000</v>
      </c>
      <c r="G88" s="53"/>
      <c r="H88" s="53"/>
    </row>
    <row r="89" spans="1:8" s="1" customFormat="1" ht="16.5" customHeight="1">
      <c r="A89" s="6"/>
      <c r="B89" s="7"/>
      <c r="C89" s="8"/>
      <c r="D89" s="48"/>
      <c r="E89" s="48"/>
      <c r="F89" s="48"/>
      <c r="G89" s="19"/>
      <c r="H89" s="19"/>
    </row>
    <row r="90" spans="1:8" s="1" customFormat="1" ht="16.5" customHeight="1">
      <c r="A90" s="6" t="s">
        <v>42</v>
      </c>
      <c r="B90" s="61" t="s">
        <v>18</v>
      </c>
      <c r="C90" s="26"/>
      <c r="D90" s="63"/>
      <c r="E90" s="63"/>
      <c r="F90" s="23">
        <f>F91+F92+F93</f>
        <v>66400</v>
      </c>
      <c r="G90" s="23">
        <f>G91+G92+G93</f>
        <v>8813.57</v>
      </c>
      <c r="H90" s="23">
        <f>H91+H92+H93</f>
        <v>8813.57</v>
      </c>
    </row>
    <row r="91" spans="1:8" s="1" customFormat="1" ht="16.5" customHeight="1">
      <c r="A91" s="6"/>
      <c r="B91" s="64" t="s">
        <v>225</v>
      </c>
      <c r="C91" s="65">
        <v>79.5</v>
      </c>
      <c r="D91" s="66">
        <v>133</v>
      </c>
      <c r="E91" s="67">
        <v>4</v>
      </c>
      <c r="F91" s="68">
        <v>6400</v>
      </c>
      <c r="G91" s="68">
        <v>850</v>
      </c>
      <c r="H91" s="68">
        <v>850</v>
      </c>
    </row>
    <row r="92" spans="1:8" s="1" customFormat="1" ht="16.5" customHeight="1">
      <c r="A92" s="6"/>
      <c r="B92" s="64" t="s">
        <v>140</v>
      </c>
      <c r="C92" s="69"/>
      <c r="D92" s="70"/>
      <c r="E92" s="70"/>
      <c r="F92" s="68">
        <v>45000</v>
      </c>
      <c r="G92" s="68">
        <v>5972.73</v>
      </c>
      <c r="H92" s="68">
        <v>5972.73</v>
      </c>
    </row>
    <row r="93" spans="1:8" s="1" customFormat="1" ht="16.5" customHeight="1">
      <c r="A93" s="6"/>
      <c r="B93" s="64" t="s">
        <v>197</v>
      </c>
      <c r="C93" s="71"/>
      <c r="D93" s="70"/>
      <c r="E93" s="70"/>
      <c r="F93" s="68">
        <v>15000</v>
      </c>
      <c r="G93" s="68">
        <v>1990.84</v>
      </c>
      <c r="H93" s="68">
        <v>1990.84</v>
      </c>
    </row>
    <row r="94" spans="1:8" s="1" customFormat="1" ht="16.5" customHeight="1">
      <c r="A94" s="6"/>
      <c r="B94" s="73"/>
      <c r="C94" s="71"/>
      <c r="D94" s="70"/>
      <c r="E94" s="70"/>
      <c r="F94" s="72"/>
      <c r="G94" s="68"/>
      <c r="H94" s="68"/>
    </row>
    <row r="95" spans="1:8" s="1" customFormat="1" ht="16.5" customHeight="1">
      <c r="A95" s="6"/>
      <c r="B95" s="74"/>
      <c r="C95" s="295" t="s">
        <v>120</v>
      </c>
      <c r="D95" s="295"/>
      <c r="E95" s="75"/>
      <c r="F95" s="76">
        <f>F48+F51+F54+F57+F60+F65+F70+F73+F78+F81+F84+F86+F90</f>
        <v>413272</v>
      </c>
      <c r="G95" s="76">
        <f>G48+G51+G54+G57+G60+G65+G70+G73+G78+G81+G84+G86+G90</f>
        <v>57668.57</v>
      </c>
      <c r="H95" s="76">
        <f>H48+H51+H54+H57+H60+H65+H70+H73+H78+H81+H84+H86+H90</f>
        <v>57668.57</v>
      </c>
    </row>
    <row r="96" spans="1:8" s="1" customFormat="1" ht="16.5" customHeight="1">
      <c r="A96" s="6"/>
      <c r="B96" s="26" t="s">
        <v>121</v>
      </c>
      <c r="C96" s="77"/>
      <c r="D96" s="63"/>
      <c r="E96" s="63"/>
      <c r="F96" s="23"/>
      <c r="G96" s="78"/>
      <c r="H96" s="78"/>
    </row>
    <row r="97" spans="1:8" s="1" customFormat="1" ht="16.5" customHeight="1">
      <c r="A97" s="6" t="s">
        <v>43</v>
      </c>
      <c r="B97" s="61" t="s">
        <v>19</v>
      </c>
      <c r="C97" s="26"/>
      <c r="D97" s="63"/>
      <c r="E97" s="63"/>
      <c r="F97" s="23">
        <v>65000</v>
      </c>
      <c r="G97" s="23">
        <f>G98+G99</f>
        <v>8627</v>
      </c>
      <c r="H97" s="23">
        <v>9518</v>
      </c>
    </row>
    <row r="98" spans="1:8" s="1" customFormat="1" ht="16.5" customHeight="1">
      <c r="A98" s="79"/>
      <c r="B98" s="64" t="s">
        <v>83</v>
      </c>
      <c r="C98" s="80"/>
      <c r="D98" s="81"/>
      <c r="E98" s="72"/>
      <c r="F98" s="82">
        <v>25000</v>
      </c>
      <c r="G98" s="82">
        <v>3318</v>
      </c>
      <c r="H98" s="82">
        <v>3318</v>
      </c>
    </row>
    <row r="99" spans="1:8" s="1" customFormat="1" ht="16.5" customHeight="1">
      <c r="A99" s="83"/>
      <c r="B99" s="64" t="s">
        <v>193</v>
      </c>
      <c r="C99" s="81"/>
      <c r="D99" s="72"/>
      <c r="E99" s="81"/>
      <c r="F99" s="82">
        <v>40000</v>
      </c>
      <c r="G99" s="82">
        <v>5309</v>
      </c>
      <c r="H99" s="82">
        <v>6200</v>
      </c>
    </row>
    <row r="100" spans="1:8" s="1" customFormat="1" ht="16.5" customHeight="1">
      <c r="A100" s="84"/>
      <c r="B100" s="85"/>
      <c r="C100" s="85"/>
      <c r="D100" s="85"/>
      <c r="E100" s="85"/>
      <c r="F100" s="280"/>
      <c r="G100" s="82"/>
      <c r="H100" s="82"/>
    </row>
    <row r="101" spans="1:8" s="1" customFormat="1" ht="16.5" customHeight="1">
      <c r="A101" s="6" t="s">
        <v>45</v>
      </c>
      <c r="B101" s="61" t="s">
        <v>20</v>
      </c>
      <c r="C101" s="26"/>
      <c r="D101" s="63"/>
      <c r="E101" s="63"/>
      <c r="F101" s="23">
        <v>90000</v>
      </c>
      <c r="G101" s="23">
        <f>G102+G103+G104+G105</f>
        <v>11945.5</v>
      </c>
      <c r="H101" s="23">
        <f>H102+H103+H104+H105</f>
        <v>13767</v>
      </c>
    </row>
    <row r="102" spans="1:8" s="1" customFormat="1" ht="16.5" customHeight="1">
      <c r="A102" s="6"/>
      <c r="B102" s="64" t="s">
        <v>192</v>
      </c>
      <c r="C102" s="80"/>
      <c r="D102" s="81"/>
      <c r="E102" s="72"/>
      <c r="F102" s="68">
        <v>25000</v>
      </c>
      <c r="G102" s="68">
        <v>3318</v>
      </c>
      <c r="H102" s="68">
        <v>4955</v>
      </c>
    </row>
    <row r="103" spans="1:8" s="1" customFormat="1" ht="16.5" customHeight="1">
      <c r="A103" s="6"/>
      <c r="B103" s="64" t="s">
        <v>84</v>
      </c>
      <c r="C103" s="80"/>
      <c r="D103" s="81"/>
      <c r="E103" s="72"/>
      <c r="F103" s="68">
        <v>2000</v>
      </c>
      <c r="G103" s="68">
        <v>265.5</v>
      </c>
      <c r="H103" s="68">
        <v>450</v>
      </c>
    </row>
    <row r="104" spans="1:8" s="1" customFormat="1" ht="16.5" customHeight="1">
      <c r="A104" s="6"/>
      <c r="B104" s="64" t="s">
        <v>248</v>
      </c>
      <c r="C104" s="80"/>
      <c r="D104" s="81"/>
      <c r="E104" s="72"/>
      <c r="F104" s="68">
        <v>33000</v>
      </c>
      <c r="G104" s="68">
        <v>4380</v>
      </c>
      <c r="H104" s="68">
        <v>4380</v>
      </c>
    </row>
    <row r="105" spans="1:8" s="1" customFormat="1" ht="16.5" customHeight="1">
      <c r="A105" s="6"/>
      <c r="B105" s="64" t="s">
        <v>83</v>
      </c>
      <c r="C105" s="80"/>
      <c r="D105" s="81"/>
      <c r="E105" s="72"/>
      <c r="F105" s="68">
        <v>30000</v>
      </c>
      <c r="G105" s="68">
        <v>3982</v>
      </c>
      <c r="H105" s="68">
        <v>3982</v>
      </c>
    </row>
    <row r="106" spans="1:8" s="1" customFormat="1" ht="16.5" customHeight="1">
      <c r="A106" s="6"/>
      <c r="B106" s="287"/>
      <c r="C106" s="288"/>
      <c r="D106" s="288"/>
      <c r="E106" s="288"/>
      <c r="F106" s="289"/>
      <c r="G106" s="68"/>
      <c r="H106" s="68"/>
    </row>
    <row r="107" spans="1:8" s="1" customFormat="1" ht="16.5" customHeight="1">
      <c r="A107" s="79" t="s">
        <v>46</v>
      </c>
      <c r="B107" s="61" t="s">
        <v>21</v>
      </c>
      <c r="C107" s="311"/>
      <c r="D107" s="312"/>
      <c r="E107" s="312"/>
      <c r="F107" s="88">
        <v>450000</v>
      </c>
      <c r="G107" s="88">
        <v>63700</v>
      </c>
      <c r="H107" s="88">
        <v>63700</v>
      </c>
    </row>
    <row r="108" spans="1:8" s="1" customFormat="1" ht="16.5" customHeight="1">
      <c r="A108" s="83"/>
      <c r="B108" s="328" t="s">
        <v>86</v>
      </c>
      <c r="C108" s="281"/>
      <c r="D108" s="282"/>
      <c r="E108" s="282"/>
      <c r="F108" s="282"/>
      <c r="G108" s="68"/>
      <c r="H108" s="68"/>
    </row>
    <row r="109" spans="1:8" s="1" customFormat="1" ht="16.5" customHeight="1">
      <c r="A109" s="83"/>
      <c r="B109" s="329"/>
      <c r="C109" s="283"/>
      <c r="D109" s="284"/>
      <c r="E109" s="284"/>
      <c r="F109" s="284"/>
      <c r="G109" s="68"/>
      <c r="H109" s="68"/>
    </row>
    <row r="110" spans="1:8" s="1" customFormat="1" ht="16.5" customHeight="1">
      <c r="A110" s="56"/>
      <c r="B110" s="85"/>
      <c r="C110" s="85"/>
      <c r="D110" s="85"/>
      <c r="E110" s="85"/>
      <c r="F110" s="86"/>
      <c r="G110" s="68"/>
      <c r="H110" s="68"/>
    </row>
    <row r="111" spans="1:8" s="1" customFormat="1" ht="16.5" customHeight="1">
      <c r="A111" s="6" t="s">
        <v>47</v>
      </c>
      <c r="B111" s="61" t="s">
        <v>97</v>
      </c>
      <c r="C111" s="26"/>
      <c r="D111" s="63"/>
      <c r="E111" s="63"/>
      <c r="F111" s="88">
        <v>17000</v>
      </c>
      <c r="G111" s="88">
        <v>2256</v>
      </c>
      <c r="H111" s="88">
        <v>2256</v>
      </c>
    </row>
    <row r="112" spans="1:8" s="1" customFormat="1" ht="16.5" customHeight="1">
      <c r="A112" s="6"/>
      <c r="B112" s="64" t="s">
        <v>191</v>
      </c>
      <c r="C112" s="77"/>
      <c r="D112" s="63"/>
      <c r="E112" s="63"/>
      <c r="F112" s="87"/>
      <c r="G112" s="88"/>
      <c r="H112" s="88"/>
    </row>
    <row r="113" spans="1:8" s="1" customFormat="1" ht="16.5" customHeight="1">
      <c r="A113" s="6"/>
      <c r="B113" s="89"/>
      <c r="C113" s="89"/>
      <c r="D113" s="89"/>
      <c r="E113" s="89"/>
      <c r="F113" s="90"/>
      <c r="G113" s="91"/>
      <c r="H113" s="91"/>
    </row>
    <row r="114" spans="1:8" s="1" customFormat="1" ht="16.5" customHeight="1">
      <c r="A114" s="6" t="s">
        <v>136</v>
      </c>
      <c r="B114" s="61" t="s">
        <v>127</v>
      </c>
      <c r="C114" s="92"/>
      <c r="D114" s="93"/>
      <c r="E114" s="93"/>
      <c r="F114" s="195"/>
      <c r="G114" s="68"/>
      <c r="H114" s="68"/>
    </row>
    <row r="115" spans="1:8" s="1" customFormat="1" ht="16.5" customHeight="1">
      <c r="A115" s="6" t="s">
        <v>128</v>
      </c>
      <c r="B115" s="255" t="s">
        <v>233</v>
      </c>
      <c r="C115" s="92"/>
      <c r="D115" s="93"/>
      <c r="E115" s="93"/>
      <c r="F115" s="195"/>
      <c r="G115" s="68"/>
      <c r="H115" s="68"/>
    </row>
    <row r="116" spans="1:8" s="1" customFormat="1" ht="16.5" customHeight="1">
      <c r="A116" s="6"/>
      <c r="B116" s="61" t="s">
        <v>188</v>
      </c>
      <c r="C116" s="94"/>
      <c r="D116" s="95"/>
      <c r="E116" s="95"/>
      <c r="F116" s="88">
        <f>F117+F118+F119+F120+F121+F122</f>
        <v>81761.75</v>
      </c>
      <c r="G116" s="88">
        <f>G117+G118+G119+G120+G121+G122</f>
        <v>12485</v>
      </c>
      <c r="H116" s="88">
        <f>H117+H118+H119+H120+H121+H122</f>
        <v>12485</v>
      </c>
    </row>
    <row r="117" spans="1:8" s="1" customFormat="1" ht="16.5" customHeight="1">
      <c r="A117" s="96" t="s">
        <v>88</v>
      </c>
      <c r="B117" s="64" t="s">
        <v>234</v>
      </c>
      <c r="C117" s="80"/>
      <c r="D117" s="81"/>
      <c r="E117" s="72"/>
      <c r="F117" s="68">
        <v>29700</v>
      </c>
      <c r="G117" s="68">
        <v>5040</v>
      </c>
      <c r="H117" s="68">
        <v>5040</v>
      </c>
    </row>
    <row r="118" spans="1:8" s="1" customFormat="1" ht="16.5" customHeight="1">
      <c r="A118" s="96" t="s">
        <v>89</v>
      </c>
      <c r="B118" s="64" t="s">
        <v>235</v>
      </c>
      <c r="C118" s="80"/>
      <c r="D118" s="81"/>
      <c r="E118" s="72"/>
      <c r="F118" s="68">
        <v>11301.75</v>
      </c>
      <c r="G118" s="68">
        <v>2100</v>
      </c>
      <c r="H118" s="68">
        <v>2100</v>
      </c>
    </row>
    <row r="119" spans="1:8" s="1" customFormat="1" ht="16.5" customHeight="1">
      <c r="A119" s="96" t="s">
        <v>90</v>
      </c>
      <c r="B119" s="64" t="s">
        <v>94</v>
      </c>
      <c r="C119" s="80"/>
      <c r="D119" s="81"/>
      <c r="E119" s="72"/>
      <c r="F119" s="68">
        <v>10260</v>
      </c>
      <c r="G119" s="68">
        <v>1350</v>
      </c>
      <c r="H119" s="68">
        <v>1350</v>
      </c>
    </row>
    <row r="120" spans="1:8" s="1" customFormat="1" ht="16.5" customHeight="1">
      <c r="A120" s="96" t="s">
        <v>91</v>
      </c>
      <c r="B120" s="64" t="s">
        <v>236</v>
      </c>
      <c r="C120" s="80"/>
      <c r="D120" s="81"/>
      <c r="E120" s="72"/>
      <c r="F120" s="68">
        <v>25000</v>
      </c>
      <c r="G120" s="68">
        <v>3264</v>
      </c>
      <c r="H120" s="68">
        <v>3264</v>
      </c>
    </row>
    <row r="121" spans="1:8" s="1" customFormat="1" ht="16.5" customHeight="1">
      <c r="A121" s="96" t="s">
        <v>92</v>
      </c>
      <c r="B121" s="64" t="s">
        <v>87</v>
      </c>
      <c r="C121" s="80"/>
      <c r="D121" s="81"/>
      <c r="E121" s="72"/>
      <c r="F121" s="68">
        <v>4500</v>
      </c>
      <c r="G121" s="68">
        <v>598</v>
      </c>
      <c r="H121" s="68">
        <v>598</v>
      </c>
    </row>
    <row r="122" spans="1:8" s="1" customFormat="1" ht="16.5" customHeight="1">
      <c r="A122" s="96" t="s">
        <v>92</v>
      </c>
      <c r="B122" s="64" t="s">
        <v>44</v>
      </c>
      <c r="C122" s="80"/>
      <c r="D122" s="81"/>
      <c r="E122" s="72"/>
      <c r="F122" s="68">
        <v>1000</v>
      </c>
      <c r="G122" s="68">
        <v>133</v>
      </c>
      <c r="H122" s="68">
        <v>133</v>
      </c>
    </row>
    <row r="123" spans="1:8" s="1" customFormat="1" ht="16.5" customHeight="1">
      <c r="A123" s="96" t="s">
        <v>93</v>
      </c>
      <c r="B123" s="80" t="s">
        <v>207</v>
      </c>
      <c r="C123" s="26"/>
      <c r="D123" s="63"/>
      <c r="E123" s="63"/>
      <c r="F123" s="196"/>
      <c r="G123" s="23"/>
      <c r="H123" s="23"/>
    </row>
    <row r="124" spans="1:8" s="1" customFormat="1" ht="16.5" customHeight="1">
      <c r="A124" s="6"/>
      <c r="B124" s="89"/>
      <c r="C124" s="89"/>
      <c r="D124" s="89"/>
      <c r="E124" s="89"/>
      <c r="F124" s="197"/>
      <c r="G124" s="97"/>
      <c r="H124" s="97"/>
    </row>
    <row r="125" spans="1:8" s="1" customFormat="1" ht="16.5" customHeight="1">
      <c r="A125" s="98" t="s">
        <v>130</v>
      </c>
      <c r="B125" s="61" t="s">
        <v>226</v>
      </c>
      <c r="C125" s="92"/>
      <c r="D125" s="93"/>
      <c r="E125" s="93"/>
      <c r="F125" s="23">
        <v>15000</v>
      </c>
      <c r="G125" s="23">
        <v>1991</v>
      </c>
      <c r="H125" s="23">
        <v>0</v>
      </c>
    </row>
    <row r="126" spans="1:8" s="1" customFormat="1" ht="16.5" customHeight="1">
      <c r="A126" s="6"/>
      <c r="B126" s="85"/>
      <c r="C126" s="85"/>
      <c r="D126" s="85"/>
      <c r="E126" s="85"/>
      <c r="F126" s="86"/>
      <c r="G126" s="23"/>
      <c r="H126" s="23"/>
    </row>
    <row r="127" spans="1:8" s="1" customFormat="1" ht="16.5" customHeight="1">
      <c r="A127" s="6" t="s">
        <v>137</v>
      </c>
      <c r="B127" s="255" t="s">
        <v>227</v>
      </c>
      <c r="C127" s="26"/>
      <c r="D127" s="63"/>
      <c r="E127" s="63"/>
      <c r="F127" s="23">
        <f>F129+F130+F131+F132+F133+F134</f>
        <v>254700</v>
      </c>
      <c r="G127" s="23">
        <f>G129+G130+G131+G132+G133+G134</f>
        <v>17822</v>
      </c>
      <c r="H127" s="23">
        <f>H129+H130+H131+H132+H133+H134</f>
        <v>17822</v>
      </c>
    </row>
    <row r="128" spans="1:8" s="1" customFormat="1" ht="16.5" customHeight="1">
      <c r="A128" s="6" t="s">
        <v>49</v>
      </c>
      <c r="B128" s="61" t="s">
        <v>249</v>
      </c>
      <c r="C128" s="26"/>
      <c r="D128" s="63"/>
      <c r="E128" s="63"/>
      <c r="F128" s="192"/>
      <c r="G128" s="23"/>
      <c r="H128" s="23"/>
    </row>
    <row r="129" spans="1:8" s="1" customFormat="1" ht="16.5" customHeight="1">
      <c r="A129" s="96" t="s">
        <v>88</v>
      </c>
      <c r="B129" s="64" t="s">
        <v>250</v>
      </c>
      <c r="C129" s="80"/>
      <c r="D129" s="81"/>
      <c r="E129" s="72"/>
      <c r="F129" s="99">
        <v>79200</v>
      </c>
      <c r="G129" s="99">
        <v>7200</v>
      </c>
      <c r="H129" s="99">
        <v>7200</v>
      </c>
    </row>
    <row r="130" spans="1:8" s="1" customFormat="1" ht="16.5" customHeight="1">
      <c r="A130" s="96" t="s">
        <v>89</v>
      </c>
      <c r="B130" s="64" t="s">
        <v>237</v>
      </c>
      <c r="C130" s="80"/>
      <c r="D130" s="81"/>
      <c r="E130" s="72"/>
      <c r="F130" s="99">
        <v>36480</v>
      </c>
      <c r="G130" s="99">
        <v>3600</v>
      </c>
      <c r="H130" s="99">
        <v>3600</v>
      </c>
    </row>
    <row r="131" spans="1:8" s="1" customFormat="1" ht="16.5" customHeight="1">
      <c r="A131" s="96" t="s">
        <v>90</v>
      </c>
      <c r="B131" s="64" t="s">
        <v>95</v>
      </c>
      <c r="C131" s="80"/>
      <c r="D131" s="81"/>
      <c r="E131" s="72"/>
      <c r="F131" s="99">
        <v>11020</v>
      </c>
      <c r="G131" s="99">
        <v>1450</v>
      </c>
      <c r="H131" s="99">
        <v>1450</v>
      </c>
    </row>
    <row r="132" spans="1:8" s="1" customFormat="1" ht="16.5" customHeight="1">
      <c r="A132" s="96" t="s">
        <v>91</v>
      </c>
      <c r="B132" s="64" t="s">
        <v>251</v>
      </c>
      <c r="C132" s="80"/>
      <c r="D132" s="81"/>
      <c r="E132" s="72"/>
      <c r="F132" s="99">
        <v>114000</v>
      </c>
      <c r="G132" s="99">
        <v>3672</v>
      </c>
      <c r="H132" s="99">
        <v>3672</v>
      </c>
    </row>
    <row r="133" spans="1:8" s="1" customFormat="1" ht="16.5" customHeight="1">
      <c r="A133" s="96" t="s">
        <v>92</v>
      </c>
      <c r="B133" s="64" t="s">
        <v>96</v>
      </c>
      <c r="C133" s="80"/>
      <c r="D133" s="81"/>
      <c r="E133" s="72"/>
      <c r="F133" s="99">
        <v>11000</v>
      </c>
      <c r="G133" s="99">
        <v>1500</v>
      </c>
      <c r="H133" s="99">
        <v>1500</v>
      </c>
    </row>
    <row r="134" spans="1:8" s="1" customFormat="1" ht="16.5" customHeight="1">
      <c r="A134" s="96" t="s">
        <v>93</v>
      </c>
      <c r="B134" s="64" t="s">
        <v>44</v>
      </c>
      <c r="C134" s="80"/>
      <c r="D134" s="81"/>
      <c r="E134" s="72"/>
      <c r="F134" s="99">
        <v>3000</v>
      </c>
      <c r="G134" s="99">
        <v>400</v>
      </c>
      <c r="H134" s="99">
        <v>400</v>
      </c>
    </row>
    <row r="135" spans="1:8" s="1" customFormat="1" ht="16.5" customHeight="1">
      <c r="A135" s="100" t="s">
        <v>154</v>
      </c>
      <c r="B135" s="64"/>
      <c r="C135" s="73"/>
      <c r="D135" s="81"/>
      <c r="E135" s="72"/>
      <c r="F135" s="194"/>
      <c r="G135" s="23"/>
      <c r="H135" s="23"/>
    </row>
    <row r="136" spans="1:8" s="2" customFormat="1" ht="16.5" customHeight="1">
      <c r="A136" s="101"/>
      <c r="B136" s="89"/>
      <c r="C136" s="89"/>
      <c r="D136" s="89"/>
      <c r="E136" s="89"/>
      <c r="F136" s="90"/>
      <c r="G136" s="97"/>
      <c r="H136" s="97"/>
    </row>
    <row r="137" spans="1:8" s="1" customFormat="1" ht="16.5" customHeight="1">
      <c r="A137" s="6" t="s">
        <v>138</v>
      </c>
      <c r="B137" s="255" t="s">
        <v>238</v>
      </c>
      <c r="C137" s="102"/>
      <c r="D137" s="103"/>
      <c r="E137" s="103"/>
      <c r="F137" s="23">
        <f>F139+F140+F141+F142+F143+F144</f>
        <v>87910</v>
      </c>
      <c r="G137" s="23">
        <f>G139+G140+G141+G142+G143+G144</f>
        <v>10217</v>
      </c>
      <c r="H137" s="23">
        <f>H139+H140+H141+H142+H143+H144</f>
        <v>10217</v>
      </c>
    </row>
    <row r="138" spans="1:8" s="1" customFormat="1" ht="16.5" customHeight="1">
      <c r="A138" s="6"/>
      <c r="B138" s="61" t="s">
        <v>181</v>
      </c>
      <c r="C138" s="102"/>
      <c r="D138" s="103"/>
      <c r="E138" s="103"/>
      <c r="F138" s="198"/>
      <c r="G138" s="23"/>
      <c r="H138" s="23"/>
    </row>
    <row r="139" spans="1:8" s="1" customFormat="1" ht="16.5" customHeight="1">
      <c r="A139" s="96" t="s">
        <v>88</v>
      </c>
      <c r="B139" s="64" t="s">
        <v>239</v>
      </c>
      <c r="C139" s="80"/>
      <c r="D139" s="81"/>
      <c r="E139" s="72"/>
      <c r="F139" s="99">
        <v>42000</v>
      </c>
      <c r="G139" s="99">
        <v>3200</v>
      </c>
      <c r="H139" s="99">
        <v>3200</v>
      </c>
    </row>
    <row r="140" spans="1:8" s="1" customFormat="1" ht="16.5" customHeight="1">
      <c r="A140" s="96" t="s">
        <v>89</v>
      </c>
      <c r="B140" s="64" t="s">
        <v>240</v>
      </c>
      <c r="C140" s="80"/>
      <c r="D140" s="81"/>
      <c r="E140" s="72"/>
      <c r="F140" s="99">
        <v>12650</v>
      </c>
      <c r="G140" s="99">
        <v>1200</v>
      </c>
      <c r="H140" s="99">
        <v>1200</v>
      </c>
    </row>
    <row r="141" spans="1:8" s="1" customFormat="1" ht="16.5" customHeight="1">
      <c r="A141" s="96" t="s">
        <v>90</v>
      </c>
      <c r="B141" s="64" t="s">
        <v>94</v>
      </c>
      <c r="C141" s="80"/>
      <c r="D141" s="81"/>
      <c r="E141" s="72"/>
      <c r="F141" s="99">
        <v>10260</v>
      </c>
      <c r="G141" s="99">
        <v>1350</v>
      </c>
      <c r="H141" s="99">
        <v>1350</v>
      </c>
    </row>
    <row r="142" spans="1:8" s="1" customFormat="1" ht="16.5" customHeight="1">
      <c r="A142" s="96" t="s">
        <v>91</v>
      </c>
      <c r="B142" s="64" t="s">
        <v>252</v>
      </c>
      <c r="C142" s="80"/>
      <c r="D142" s="81"/>
      <c r="E142" s="72"/>
      <c r="F142" s="99">
        <v>17000</v>
      </c>
      <c r="G142" s="99">
        <v>3672</v>
      </c>
      <c r="H142" s="99">
        <v>3672</v>
      </c>
    </row>
    <row r="143" spans="1:8" s="1" customFormat="1" ht="16.5" customHeight="1">
      <c r="A143" s="96" t="s">
        <v>92</v>
      </c>
      <c r="B143" s="64" t="s">
        <v>22</v>
      </c>
      <c r="C143" s="80"/>
      <c r="D143" s="81"/>
      <c r="E143" s="72"/>
      <c r="F143" s="99">
        <v>5000</v>
      </c>
      <c r="G143" s="99">
        <v>663</v>
      </c>
      <c r="H143" s="99">
        <v>663</v>
      </c>
    </row>
    <row r="144" spans="1:8" s="1" customFormat="1" ht="16.5" customHeight="1">
      <c r="A144" s="96" t="s">
        <v>93</v>
      </c>
      <c r="B144" s="64" t="s">
        <v>44</v>
      </c>
      <c r="C144" s="80"/>
      <c r="D144" s="81"/>
      <c r="E144" s="72"/>
      <c r="F144" s="99">
        <v>1000</v>
      </c>
      <c r="G144" s="99">
        <v>132</v>
      </c>
      <c r="H144" s="99">
        <v>132</v>
      </c>
    </row>
    <row r="145" spans="1:8" s="1" customFormat="1" ht="16.5" customHeight="1">
      <c r="A145" s="101"/>
      <c r="B145" s="292" t="s">
        <v>274</v>
      </c>
      <c r="C145" s="293"/>
      <c r="D145" s="293"/>
      <c r="E145" s="293"/>
      <c r="F145" s="294"/>
      <c r="G145" s="23"/>
      <c r="H145" s="23"/>
    </row>
    <row r="146" spans="1:8" s="1" customFormat="1" ht="16.5" customHeight="1">
      <c r="A146" s="104"/>
      <c r="B146" s="89"/>
      <c r="C146" s="89"/>
      <c r="D146" s="89"/>
      <c r="E146" s="89"/>
      <c r="F146" s="90"/>
      <c r="G146" s="97"/>
      <c r="H146" s="97"/>
    </row>
    <row r="147" spans="1:8" s="1" customFormat="1" ht="16.5" customHeight="1">
      <c r="A147" s="6" t="s">
        <v>99</v>
      </c>
      <c r="B147" s="255" t="s">
        <v>258</v>
      </c>
      <c r="C147" s="105"/>
      <c r="D147" s="106"/>
      <c r="E147" s="106"/>
      <c r="F147" s="199"/>
      <c r="G147" s="23"/>
      <c r="H147" s="23"/>
    </row>
    <row r="148" spans="1:8" s="1" customFormat="1" ht="16.5" customHeight="1">
      <c r="A148" s="6"/>
      <c r="B148" s="61" t="s">
        <v>189</v>
      </c>
      <c r="C148" s="107"/>
      <c r="D148" s="108"/>
      <c r="E148" s="108"/>
      <c r="F148" s="23">
        <f>F149+F150+F151+F152+F153+F154</f>
        <v>86260</v>
      </c>
      <c r="G148" s="23">
        <f>G149+G150+G151+G152+G153+G154</f>
        <v>17594</v>
      </c>
      <c r="H148" s="270">
        <f>H149+H150+H151+H152+H153+H154</f>
        <v>8146</v>
      </c>
    </row>
    <row r="149" spans="1:8" s="1" customFormat="1" ht="16.5" customHeight="1">
      <c r="A149" s="96" t="s">
        <v>88</v>
      </c>
      <c r="B149" s="64" t="s">
        <v>268</v>
      </c>
      <c r="C149" s="80"/>
      <c r="D149" s="81"/>
      <c r="E149" s="72"/>
      <c r="F149" s="99">
        <v>30000</v>
      </c>
      <c r="G149" s="99">
        <v>4800</v>
      </c>
      <c r="H149" s="99">
        <v>2120</v>
      </c>
    </row>
    <row r="150" spans="1:8" s="1" customFormat="1" ht="16.5" customHeight="1">
      <c r="A150" s="96" t="s">
        <v>89</v>
      </c>
      <c r="B150" s="64" t="s">
        <v>269</v>
      </c>
      <c r="C150" s="80"/>
      <c r="D150" s="81"/>
      <c r="E150" s="72"/>
      <c r="F150" s="99">
        <v>16800</v>
      </c>
      <c r="G150" s="99">
        <v>1920</v>
      </c>
      <c r="H150" s="99">
        <v>1920</v>
      </c>
    </row>
    <row r="151" spans="1:8" s="1" customFormat="1" ht="16.5" customHeight="1">
      <c r="A151" s="96" t="s">
        <v>90</v>
      </c>
      <c r="B151" s="64" t="s">
        <v>94</v>
      </c>
      <c r="C151" s="80"/>
      <c r="D151" s="81"/>
      <c r="E151" s="72"/>
      <c r="F151" s="99">
        <v>10260</v>
      </c>
      <c r="G151" s="99">
        <v>1350</v>
      </c>
      <c r="H151" s="99">
        <v>1350</v>
      </c>
    </row>
    <row r="152" spans="1:8" s="1" customFormat="1" ht="16.5" customHeight="1">
      <c r="A152" s="96" t="s">
        <v>91</v>
      </c>
      <c r="B152" s="64" t="s">
        <v>277</v>
      </c>
      <c r="C152" s="80"/>
      <c r="D152" s="81"/>
      <c r="E152" s="72"/>
      <c r="F152" s="99">
        <v>22000</v>
      </c>
      <c r="G152" s="99">
        <v>8568</v>
      </c>
      <c r="H152" s="99">
        <v>1800</v>
      </c>
    </row>
    <row r="153" spans="1:8" s="1" customFormat="1" ht="16.5" customHeight="1">
      <c r="A153" s="96" t="s">
        <v>92</v>
      </c>
      <c r="B153" s="64" t="s">
        <v>11</v>
      </c>
      <c r="C153" s="80"/>
      <c r="D153" s="81"/>
      <c r="E153" s="72"/>
      <c r="F153" s="99">
        <v>6000</v>
      </c>
      <c r="G153" s="99">
        <v>796</v>
      </c>
      <c r="H153" s="99">
        <v>796</v>
      </c>
    </row>
    <row r="154" spans="1:8" s="1" customFormat="1" ht="16.5" customHeight="1">
      <c r="A154" s="96" t="s">
        <v>93</v>
      </c>
      <c r="B154" s="64" t="s">
        <v>44</v>
      </c>
      <c r="C154" s="80"/>
      <c r="D154" s="81"/>
      <c r="E154" s="72"/>
      <c r="F154" s="99">
        <v>1200</v>
      </c>
      <c r="G154" s="99">
        <v>160</v>
      </c>
      <c r="H154" s="99">
        <v>160</v>
      </c>
    </row>
    <row r="155" spans="1:8" s="1" customFormat="1" ht="16.5" customHeight="1">
      <c r="A155" s="338"/>
      <c r="B155" s="337" t="s">
        <v>282</v>
      </c>
      <c r="C155" s="73"/>
      <c r="D155" s="81"/>
      <c r="E155" s="72"/>
      <c r="F155" s="336"/>
      <c r="G155" s="99"/>
      <c r="H155" s="99"/>
    </row>
    <row r="156" spans="1:8" s="1" customFormat="1" ht="16.5" customHeight="1">
      <c r="A156" s="101"/>
      <c r="B156" s="89"/>
      <c r="C156" s="89"/>
      <c r="D156" s="89"/>
      <c r="E156" s="89"/>
      <c r="F156" s="197"/>
      <c r="G156" s="97"/>
      <c r="H156" s="97"/>
    </row>
    <row r="157" spans="1:8" s="1" customFormat="1" ht="16.5" customHeight="1">
      <c r="A157" s="6" t="s">
        <v>51</v>
      </c>
      <c r="B157" s="255" t="s">
        <v>259</v>
      </c>
      <c r="C157" s="105"/>
      <c r="D157" s="106"/>
      <c r="E157" s="106"/>
      <c r="F157" s="199"/>
      <c r="G157" s="23"/>
      <c r="H157" s="23"/>
    </row>
    <row r="158" spans="1:8" s="1" customFormat="1" ht="16.5" customHeight="1">
      <c r="A158" s="6"/>
      <c r="B158" s="61" t="s">
        <v>152</v>
      </c>
      <c r="C158" s="107"/>
      <c r="D158" s="108"/>
      <c r="E158" s="108"/>
      <c r="F158" s="23">
        <f>F159+F160+F161+F162+F163+F164</f>
        <v>46400</v>
      </c>
      <c r="G158" s="23">
        <f>G159+G160+G161+G162+G163+G164</f>
        <v>2889</v>
      </c>
      <c r="H158" s="23">
        <f>H159+H160+H161+H162+H163+H164</f>
        <v>8495</v>
      </c>
    </row>
    <row r="159" spans="1:8" s="1" customFormat="1" ht="16.5" customHeight="1">
      <c r="A159" s="96" t="s">
        <v>88</v>
      </c>
      <c r="B159" s="64" t="s">
        <v>261</v>
      </c>
      <c r="C159" s="80"/>
      <c r="D159" s="81"/>
      <c r="E159" s="72"/>
      <c r="F159" s="99">
        <v>16800</v>
      </c>
      <c r="G159" s="99">
        <v>848</v>
      </c>
      <c r="H159" s="99">
        <v>960</v>
      </c>
    </row>
    <row r="160" spans="1:8" s="1" customFormat="1" ht="16.5" customHeight="1">
      <c r="A160" s="96" t="s">
        <v>89</v>
      </c>
      <c r="B160" s="64" t="s">
        <v>253</v>
      </c>
      <c r="C160" s="80"/>
      <c r="D160" s="81"/>
      <c r="E160" s="72"/>
      <c r="F160" s="99">
        <v>3800</v>
      </c>
      <c r="G160" s="99">
        <v>500</v>
      </c>
      <c r="H160" s="99">
        <v>500</v>
      </c>
    </row>
    <row r="161" spans="1:8" s="1" customFormat="1" ht="16.5" customHeight="1">
      <c r="A161" s="96" t="s">
        <v>90</v>
      </c>
      <c r="B161" s="64" t="s">
        <v>12</v>
      </c>
      <c r="C161" s="80"/>
      <c r="D161" s="81"/>
      <c r="E161" s="72"/>
      <c r="F161" s="99">
        <v>13200</v>
      </c>
      <c r="G161" s="99">
        <v>900</v>
      </c>
      <c r="H161" s="99">
        <v>5100</v>
      </c>
    </row>
    <row r="162" spans="1:8" s="1" customFormat="1" ht="16.5" customHeight="1">
      <c r="A162" s="96" t="s">
        <v>91</v>
      </c>
      <c r="B162" s="64" t="s">
        <v>260</v>
      </c>
      <c r="C162" s="80"/>
      <c r="D162" s="81"/>
      <c r="E162" s="72"/>
      <c r="F162" s="99">
        <v>7600</v>
      </c>
      <c r="G162" s="99">
        <v>306</v>
      </c>
      <c r="H162" s="99">
        <v>1600</v>
      </c>
    </row>
    <row r="163" spans="1:8" s="1" customFormat="1" ht="16.5" customHeight="1">
      <c r="A163" s="96" t="s">
        <v>92</v>
      </c>
      <c r="B163" s="64" t="s">
        <v>246</v>
      </c>
      <c r="C163" s="80"/>
      <c r="D163" s="81"/>
      <c r="E163" s="72"/>
      <c r="F163" s="99">
        <v>4000</v>
      </c>
      <c r="G163" s="99">
        <v>265</v>
      </c>
      <c r="H163" s="99">
        <v>265</v>
      </c>
    </row>
    <row r="164" spans="1:8" s="1" customFormat="1" ht="16.5" customHeight="1">
      <c r="A164" s="96" t="s">
        <v>93</v>
      </c>
      <c r="B164" s="64" t="s">
        <v>44</v>
      </c>
      <c r="C164" s="80"/>
      <c r="D164" s="81"/>
      <c r="E164" s="72"/>
      <c r="F164" s="99">
        <v>1000</v>
      </c>
      <c r="G164" s="99">
        <v>70</v>
      </c>
      <c r="H164" s="99">
        <v>70</v>
      </c>
    </row>
    <row r="165" spans="1:8" s="1" customFormat="1" ht="16.5" customHeight="1">
      <c r="A165" s="96"/>
      <c r="B165" s="73"/>
      <c r="C165" s="73"/>
      <c r="D165" s="81"/>
      <c r="E165" s="72"/>
      <c r="F165" s="194"/>
      <c r="G165" s="99"/>
      <c r="H165" s="99"/>
    </row>
    <row r="166" spans="1:8" s="1" customFormat="1" ht="16.5" customHeight="1">
      <c r="A166" s="56" t="s">
        <v>52</v>
      </c>
      <c r="B166" s="255" t="s">
        <v>262</v>
      </c>
      <c r="C166" s="73"/>
      <c r="D166" s="81"/>
      <c r="E166" s="72"/>
      <c r="F166" s="23">
        <f>F167+F168+F169+F170+F171+F172</f>
        <v>25660</v>
      </c>
      <c r="G166" s="23">
        <f>G167+G168+G169+G170+G171+G172</f>
        <v>3747</v>
      </c>
      <c r="H166" s="270">
        <v>0</v>
      </c>
    </row>
    <row r="167" spans="1:8" s="1" customFormat="1" ht="16.5" customHeight="1">
      <c r="A167" s="96" t="s">
        <v>88</v>
      </c>
      <c r="B167" s="64" t="s">
        <v>263</v>
      </c>
      <c r="C167" s="80"/>
      <c r="D167" s="81"/>
      <c r="E167" s="72"/>
      <c r="F167" s="99">
        <v>9600</v>
      </c>
      <c r="G167" s="99">
        <v>1600</v>
      </c>
      <c r="H167" s="99"/>
    </row>
    <row r="168" spans="1:8" s="1" customFormat="1" ht="16.5" customHeight="1">
      <c r="A168" s="96" t="s">
        <v>89</v>
      </c>
      <c r="B168" s="64" t="s">
        <v>196</v>
      </c>
      <c r="C168" s="80"/>
      <c r="D168" s="81"/>
      <c r="E168" s="72"/>
      <c r="F168" s="99">
        <v>3000</v>
      </c>
      <c r="G168" s="99">
        <v>400</v>
      </c>
      <c r="H168" s="99"/>
    </row>
    <row r="169" spans="1:8" s="1" customFormat="1" ht="16.5" customHeight="1">
      <c r="A169" s="96" t="s">
        <v>90</v>
      </c>
      <c r="B169" s="64" t="s">
        <v>12</v>
      </c>
      <c r="C169" s="80"/>
      <c r="D169" s="81"/>
      <c r="E169" s="72"/>
      <c r="F169" s="99">
        <v>6000</v>
      </c>
      <c r="G169" s="99">
        <v>800</v>
      </c>
      <c r="H169" s="99"/>
    </row>
    <row r="170" spans="1:8" s="1" customFormat="1" ht="16.5" customHeight="1">
      <c r="A170" s="96" t="s">
        <v>91</v>
      </c>
      <c r="B170" s="64" t="s">
        <v>260</v>
      </c>
      <c r="C170" s="80"/>
      <c r="D170" s="81"/>
      <c r="E170" s="72"/>
      <c r="F170" s="99">
        <v>4560</v>
      </c>
      <c r="G170" s="99">
        <v>612</v>
      </c>
      <c r="H170" s="99"/>
    </row>
    <row r="171" spans="1:8" s="1" customFormat="1" ht="16.5" customHeight="1">
      <c r="A171" s="96" t="s">
        <v>92</v>
      </c>
      <c r="B171" s="64" t="s">
        <v>246</v>
      </c>
      <c r="C171" s="80"/>
      <c r="D171" s="81"/>
      <c r="E171" s="72"/>
      <c r="F171" s="99">
        <v>2000</v>
      </c>
      <c r="G171" s="99">
        <v>265</v>
      </c>
      <c r="H171" s="99"/>
    </row>
    <row r="172" spans="1:8" s="1" customFormat="1" ht="16.5" customHeight="1">
      <c r="A172" s="96" t="s">
        <v>93</v>
      </c>
      <c r="B172" s="64" t="s">
        <v>44</v>
      </c>
      <c r="C172" s="80"/>
      <c r="D172" s="81"/>
      <c r="E172" s="72"/>
      <c r="F172" s="99">
        <v>500</v>
      </c>
      <c r="G172" s="99">
        <v>70</v>
      </c>
      <c r="H172" s="99"/>
    </row>
    <row r="173" spans="1:8" s="1" customFormat="1" ht="16.5" customHeight="1">
      <c r="A173" s="109"/>
      <c r="B173" s="85"/>
      <c r="C173" s="85"/>
      <c r="D173" s="85"/>
      <c r="E173" s="85"/>
      <c r="F173" s="193"/>
      <c r="G173" s="99"/>
      <c r="H173" s="99"/>
    </row>
    <row r="174" spans="1:8" s="1" customFormat="1" ht="16.5" customHeight="1">
      <c r="A174" s="6" t="s">
        <v>133</v>
      </c>
      <c r="B174" s="255" t="s">
        <v>241</v>
      </c>
      <c r="C174" s="110"/>
      <c r="D174" s="103"/>
      <c r="E174" s="103"/>
      <c r="F174" s="200"/>
      <c r="G174" s="111"/>
      <c r="H174" s="111"/>
    </row>
    <row r="175" spans="1:8" s="1" customFormat="1" ht="16.5" customHeight="1">
      <c r="A175" s="6"/>
      <c r="B175" s="61" t="s">
        <v>185</v>
      </c>
      <c r="C175" s="102"/>
      <c r="D175" s="103"/>
      <c r="E175" s="103"/>
      <c r="F175" s="111">
        <f>F176+F177+F178+F179+F180+F181</f>
        <v>47580</v>
      </c>
      <c r="G175" s="111">
        <f>G176+G177+G178+G179+G180+G181</f>
        <v>14204</v>
      </c>
      <c r="H175" s="111">
        <f>H176+H177+H178+H179+H180+H181</f>
        <v>14202</v>
      </c>
    </row>
    <row r="176" spans="1:8" s="1" customFormat="1" ht="16.5" customHeight="1">
      <c r="A176" s="96" t="s">
        <v>88</v>
      </c>
      <c r="B176" s="64" t="s">
        <v>242</v>
      </c>
      <c r="C176" s="80"/>
      <c r="D176" s="81"/>
      <c r="E176" s="72"/>
      <c r="F176" s="112">
        <v>18000</v>
      </c>
      <c r="G176" s="112">
        <v>4800</v>
      </c>
      <c r="H176" s="112">
        <v>4800</v>
      </c>
    </row>
    <row r="177" spans="1:8" s="1" customFormat="1" ht="16.5" customHeight="1">
      <c r="A177" s="96" t="s">
        <v>89</v>
      </c>
      <c r="B177" s="64" t="s">
        <v>243</v>
      </c>
      <c r="C177" s="80"/>
      <c r="D177" s="81"/>
      <c r="E177" s="72"/>
      <c r="F177" s="112">
        <v>9000</v>
      </c>
      <c r="G177" s="112">
        <v>1680</v>
      </c>
      <c r="H177" s="112">
        <v>1680</v>
      </c>
    </row>
    <row r="178" spans="1:8" s="1" customFormat="1" ht="16.5" customHeight="1">
      <c r="A178" s="96" t="s">
        <v>90</v>
      </c>
      <c r="B178" s="64" t="s">
        <v>244</v>
      </c>
      <c r="C178" s="80"/>
      <c r="D178" s="81"/>
      <c r="E178" s="72"/>
      <c r="F178" s="112">
        <v>5320</v>
      </c>
      <c r="G178" s="112">
        <v>5712</v>
      </c>
      <c r="H178" s="112">
        <v>5712</v>
      </c>
    </row>
    <row r="179" spans="1:8" s="1" customFormat="1" ht="16.5" customHeight="1">
      <c r="A179" s="96" t="s">
        <v>91</v>
      </c>
      <c r="B179" s="64" t="s">
        <v>13</v>
      </c>
      <c r="C179" s="80"/>
      <c r="D179" s="81"/>
      <c r="E179" s="72"/>
      <c r="F179" s="112">
        <v>10260</v>
      </c>
      <c r="G179" s="112">
        <v>1350</v>
      </c>
      <c r="H179" s="112">
        <v>1350</v>
      </c>
    </row>
    <row r="180" spans="1:8" s="1" customFormat="1" ht="16.5" customHeight="1">
      <c r="A180" s="96" t="s">
        <v>92</v>
      </c>
      <c r="B180" s="64" t="s">
        <v>273</v>
      </c>
      <c r="C180" s="80"/>
      <c r="D180" s="81"/>
      <c r="E180" s="72"/>
      <c r="F180" s="112">
        <v>4000</v>
      </c>
      <c r="G180" s="112">
        <v>530</v>
      </c>
      <c r="H180" s="112">
        <v>528</v>
      </c>
    </row>
    <row r="181" spans="1:8" s="1" customFormat="1" ht="16.5" customHeight="1">
      <c r="A181" s="96" t="s">
        <v>93</v>
      </c>
      <c r="B181" s="64" t="s">
        <v>44</v>
      </c>
      <c r="C181" s="80"/>
      <c r="D181" s="81"/>
      <c r="E181" s="72"/>
      <c r="F181" s="112">
        <v>1000</v>
      </c>
      <c r="G181" s="112">
        <v>132</v>
      </c>
      <c r="H181" s="112">
        <v>132</v>
      </c>
    </row>
    <row r="182" spans="1:8" s="1" customFormat="1" ht="16.5" customHeight="1">
      <c r="A182" s="101"/>
      <c r="B182" s="113"/>
      <c r="C182" s="114"/>
      <c r="D182" s="115"/>
      <c r="E182" s="116"/>
      <c r="F182" s="201"/>
      <c r="G182" s="76"/>
      <c r="H182" s="76"/>
    </row>
    <row r="183" spans="1:8" s="1" customFormat="1" ht="16.5" customHeight="1">
      <c r="A183" s="98" t="s">
        <v>53</v>
      </c>
      <c r="B183" s="26" t="s">
        <v>228</v>
      </c>
      <c r="C183" s="117"/>
      <c r="D183" s="103"/>
      <c r="E183" s="103"/>
      <c r="F183" s="111">
        <v>15000</v>
      </c>
      <c r="G183" s="111">
        <v>1991</v>
      </c>
      <c r="H183" s="111">
        <v>1991</v>
      </c>
    </row>
    <row r="184" spans="1:8" s="1" customFormat="1" ht="16.5" customHeight="1">
      <c r="A184" s="6"/>
      <c r="B184" s="80"/>
      <c r="C184" s="118"/>
      <c r="D184" s="119"/>
      <c r="E184" s="120"/>
      <c r="F184" s="202"/>
      <c r="G184" s="111"/>
      <c r="H184" s="111"/>
    </row>
    <row r="185" spans="1:25" s="3" customFormat="1" ht="16.5" customHeight="1">
      <c r="A185" s="98" t="s">
        <v>54</v>
      </c>
      <c r="B185" s="255" t="s">
        <v>245</v>
      </c>
      <c r="C185" s="26"/>
      <c r="D185" s="63"/>
      <c r="E185" s="63"/>
      <c r="F185" s="111">
        <v>15000</v>
      </c>
      <c r="G185" s="111">
        <v>1991</v>
      </c>
      <c r="H185" s="111">
        <v>1991</v>
      </c>
      <c r="I185" s="1"/>
      <c r="J185" s="1"/>
      <c r="K185" s="1"/>
      <c r="L185" s="1"/>
      <c r="M185" s="1"/>
      <c r="N185" s="1"/>
      <c r="O185" s="1"/>
      <c r="P185" s="1"/>
      <c r="Q185" s="1"/>
      <c r="R185" s="1"/>
      <c r="S185" s="1"/>
      <c r="T185" s="1"/>
      <c r="U185" s="1"/>
      <c r="V185" s="1"/>
      <c r="W185" s="1"/>
      <c r="X185" s="1"/>
      <c r="Y185" s="1"/>
    </row>
    <row r="186" spans="1:25" s="4" customFormat="1" ht="16.5" customHeight="1">
      <c r="A186" s="6"/>
      <c r="B186" s="80"/>
      <c r="C186" s="73"/>
      <c r="D186" s="81"/>
      <c r="E186" s="72"/>
      <c r="F186" s="194"/>
      <c r="G186" s="111"/>
      <c r="H186" s="111"/>
      <c r="I186" s="1"/>
      <c r="J186" s="1"/>
      <c r="K186" s="1"/>
      <c r="L186" s="1"/>
      <c r="M186" s="1"/>
      <c r="N186" s="1"/>
      <c r="O186" s="1"/>
      <c r="P186" s="1"/>
      <c r="Q186" s="1"/>
      <c r="R186" s="1"/>
      <c r="S186" s="1"/>
      <c r="T186" s="1"/>
      <c r="U186" s="1"/>
      <c r="V186" s="1"/>
      <c r="W186" s="1"/>
      <c r="X186" s="1"/>
      <c r="Y186" s="1"/>
    </row>
    <row r="187" spans="1:8" s="1" customFormat="1" ht="16.5" customHeight="1">
      <c r="A187" s="6" t="s">
        <v>55</v>
      </c>
      <c r="B187" s="61" t="s">
        <v>229</v>
      </c>
      <c r="C187" s="26"/>
      <c r="D187" s="63"/>
      <c r="E187" s="63"/>
      <c r="F187" s="111">
        <v>15000</v>
      </c>
      <c r="G187" s="111">
        <v>1991</v>
      </c>
      <c r="H187" s="111">
        <v>1991</v>
      </c>
    </row>
    <row r="188" spans="1:25" s="2" customFormat="1" ht="16.5" customHeight="1">
      <c r="A188" s="6"/>
      <c r="B188" s="80"/>
      <c r="C188" s="77"/>
      <c r="D188" s="63"/>
      <c r="E188" s="63"/>
      <c r="F188" s="23">
        <v>20000</v>
      </c>
      <c r="G188" s="23"/>
      <c r="H188" s="23"/>
      <c r="I188" s="1"/>
      <c r="J188" s="1"/>
      <c r="K188" s="1"/>
      <c r="L188" s="1"/>
      <c r="M188" s="1"/>
      <c r="N188" s="1"/>
      <c r="O188" s="1"/>
      <c r="P188" s="1"/>
      <c r="Q188" s="1"/>
      <c r="R188" s="1"/>
      <c r="S188" s="1"/>
      <c r="T188" s="1"/>
      <c r="U188" s="1"/>
      <c r="V188" s="1"/>
      <c r="W188" s="1"/>
      <c r="X188" s="1"/>
      <c r="Y188" s="1"/>
    </row>
    <row r="189" spans="1:25" s="2" customFormat="1" ht="16.5" customHeight="1">
      <c r="A189" s="6"/>
      <c r="B189" s="80"/>
      <c r="C189" s="73"/>
      <c r="D189" s="81"/>
      <c r="E189" s="72"/>
      <c r="F189" s="194"/>
      <c r="G189" s="68"/>
      <c r="H189" s="68"/>
      <c r="I189" s="1"/>
      <c r="J189" s="1"/>
      <c r="K189" s="1"/>
      <c r="L189" s="1"/>
      <c r="M189" s="1"/>
      <c r="N189" s="1"/>
      <c r="O189" s="1"/>
      <c r="P189" s="1"/>
      <c r="Q189" s="1"/>
      <c r="R189" s="1"/>
      <c r="S189" s="1"/>
      <c r="T189" s="1"/>
      <c r="U189" s="1"/>
      <c r="V189" s="1"/>
      <c r="W189" s="1"/>
      <c r="X189" s="1"/>
      <c r="Y189" s="1"/>
    </row>
    <row r="190" spans="1:8" s="1" customFormat="1" ht="16.5" customHeight="1">
      <c r="A190" s="6" t="s">
        <v>56</v>
      </c>
      <c r="B190" s="61" t="s">
        <v>270</v>
      </c>
      <c r="C190" s="26"/>
      <c r="D190" s="63"/>
      <c r="E190" s="63"/>
      <c r="F190" s="23">
        <v>15000</v>
      </c>
      <c r="G190" s="23">
        <v>1991</v>
      </c>
      <c r="H190" s="23">
        <f>H191+H192+H193+H194+H195+H196</f>
        <v>10930</v>
      </c>
    </row>
    <row r="191" spans="1:8" s="1" customFormat="1" ht="16.5" customHeight="1">
      <c r="A191" s="6"/>
      <c r="B191" s="64" t="s">
        <v>271</v>
      </c>
      <c r="C191" s="80"/>
      <c r="D191" s="81"/>
      <c r="E191" s="72"/>
      <c r="F191" s="194"/>
      <c r="G191" s="23"/>
      <c r="H191" s="271">
        <v>1470</v>
      </c>
    </row>
    <row r="192" spans="1:8" s="1" customFormat="1" ht="16.5" customHeight="1">
      <c r="A192" s="6"/>
      <c r="B192" s="80" t="s">
        <v>253</v>
      </c>
      <c r="C192" s="80"/>
      <c r="D192" s="81"/>
      <c r="E192" s="72"/>
      <c r="F192" s="194"/>
      <c r="G192" s="23"/>
      <c r="H192" s="271">
        <v>500</v>
      </c>
    </row>
    <row r="193" spans="1:8" s="1" customFormat="1" ht="16.5" customHeight="1">
      <c r="A193" s="6"/>
      <c r="B193" s="80" t="s">
        <v>12</v>
      </c>
      <c r="C193" s="80"/>
      <c r="D193" s="81"/>
      <c r="E193" s="72"/>
      <c r="F193" s="194"/>
      <c r="G193" s="23"/>
      <c r="H193" s="271">
        <v>7500</v>
      </c>
    </row>
    <row r="194" spans="1:8" s="1" customFormat="1" ht="16.5" customHeight="1">
      <c r="A194" s="6"/>
      <c r="B194" s="80" t="s">
        <v>272</v>
      </c>
      <c r="C194" s="80"/>
      <c r="D194" s="81"/>
      <c r="E194" s="72"/>
      <c r="F194" s="194"/>
      <c r="G194" s="23"/>
      <c r="H194" s="271">
        <v>800</v>
      </c>
    </row>
    <row r="195" spans="1:8" s="1" customFormat="1" ht="16.5" customHeight="1">
      <c r="A195" s="6"/>
      <c r="B195" s="80" t="s">
        <v>273</v>
      </c>
      <c r="C195" s="80"/>
      <c r="D195" s="81"/>
      <c r="E195" s="72"/>
      <c r="F195" s="194"/>
      <c r="G195" s="23"/>
      <c r="H195" s="271">
        <v>528</v>
      </c>
    </row>
    <row r="196" spans="1:8" s="1" customFormat="1" ht="16.5" customHeight="1">
      <c r="A196" s="6"/>
      <c r="B196" s="80" t="s">
        <v>44</v>
      </c>
      <c r="C196" s="80"/>
      <c r="D196" s="81"/>
      <c r="E196" s="72"/>
      <c r="F196" s="194"/>
      <c r="G196" s="23"/>
      <c r="H196" s="271">
        <v>132</v>
      </c>
    </row>
    <row r="197" spans="1:8" s="1" customFormat="1" ht="16.5" customHeight="1">
      <c r="A197" s="6"/>
      <c r="B197" s="80"/>
      <c r="C197" s="80"/>
      <c r="D197" s="81"/>
      <c r="E197" s="72"/>
      <c r="F197" s="194"/>
      <c r="G197" s="23"/>
      <c r="H197" s="23"/>
    </row>
    <row r="198" spans="1:8" s="1" customFormat="1" ht="16.5" customHeight="1">
      <c r="A198" s="6" t="s">
        <v>202</v>
      </c>
      <c r="B198" s="61" t="s">
        <v>280</v>
      </c>
      <c r="C198" s="26"/>
      <c r="D198" s="63"/>
      <c r="E198" s="63"/>
      <c r="F198" s="192">
        <v>15000</v>
      </c>
      <c r="G198" s="23">
        <v>1991</v>
      </c>
      <c r="H198" s="270">
        <v>1991</v>
      </c>
    </row>
    <row r="199" spans="1:8" s="1" customFormat="1" ht="16.5" customHeight="1">
      <c r="A199" s="6"/>
      <c r="B199" s="26"/>
      <c r="C199" s="26"/>
      <c r="D199" s="63"/>
      <c r="E199" s="63"/>
      <c r="F199" s="192"/>
      <c r="G199" s="23"/>
      <c r="H199" s="23"/>
    </row>
    <row r="200" spans="1:8" s="1" customFormat="1" ht="16.5" customHeight="1">
      <c r="A200" s="6" t="s">
        <v>57</v>
      </c>
      <c r="B200" s="26" t="s">
        <v>230</v>
      </c>
      <c r="C200" s="26"/>
      <c r="D200" s="63"/>
      <c r="E200" s="63"/>
      <c r="F200" s="23">
        <v>15000</v>
      </c>
      <c r="G200" s="23">
        <v>1991</v>
      </c>
      <c r="H200" s="23">
        <v>1991</v>
      </c>
    </row>
    <row r="201" spans="1:8" s="1" customFormat="1" ht="16.5" customHeight="1">
      <c r="A201" s="6"/>
      <c r="B201" s="26"/>
      <c r="C201" s="77"/>
      <c r="D201" s="63"/>
      <c r="E201" s="63"/>
      <c r="F201" s="192"/>
      <c r="G201" s="23"/>
      <c r="H201" s="23"/>
    </row>
    <row r="202" spans="1:8" s="1" customFormat="1" ht="16.5" customHeight="1">
      <c r="A202" s="6" t="s">
        <v>58</v>
      </c>
      <c r="B202" s="26" t="s">
        <v>281</v>
      </c>
      <c r="C202" s="77"/>
      <c r="D202" s="63"/>
      <c r="E202" s="63"/>
      <c r="F202" s="23">
        <v>0</v>
      </c>
      <c r="G202" s="23">
        <v>0</v>
      </c>
      <c r="H202" s="270">
        <v>1991</v>
      </c>
    </row>
    <row r="203" spans="1:8" s="1" customFormat="1" ht="16.5" customHeight="1">
      <c r="A203" s="6"/>
      <c r="B203" s="80"/>
      <c r="C203" s="73"/>
      <c r="D203" s="81"/>
      <c r="E203" s="72"/>
      <c r="F203" s="194"/>
      <c r="G203" s="23"/>
      <c r="H203" s="23"/>
    </row>
    <row r="204" spans="1:8" s="1" customFormat="1" ht="16.5" customHeight="1">
      <c r="A204" s="6" t="s">
        <v>59</v>
      </c>
      <c r="B204" s="121" t="s">
        <v>265</v>
      </c>
      <c r="C204" s="121"/>
      <c r="D204" s="122"/>
      <c r="E204" s="63"/>
      <c r="F204" s="23">
        <v>15000</v>
      </c>
      <c r="G204" s="23">
        <v>1991</v>
      </c>
      <c r="H204" s="270">
        <f>H205+H206+H207+H208+H209+H210</f>
        <v>6465</v>
      </c>
    </row>
    <row r="205" spans="1:8" s="1" customFormat="1" ht="16.5" customHeight="1">
      <c r="A205" s="6"/>
      <c r="B205" s="64" t="s">
        <v>266</v>
      </c>
      <c r="C205" s="121"/>
      <c r="D205" s="122"/>
      <c r="E205" s="63"/>
      <c r="F205" s="23"/>
      <c r="G205" s="23"/>
      <c r="H205" s="271">
        <v>1920</v>
      </c>
    </row>
    <row r="206" spans="1:8" s="1" customFormat="1" ht="16.5" customHeight="1">
      <c r="A206" s="6"/>
      <c r="B206" s="64" t="s">
        <v>240</v>
      </c>
      <c r="C206" s="121"/>
      <c r="D206" s="122"/>
      <c r="E206" s="63"/>
      <c r="F206" s="23"/>
      <c r="G206" s="23"/>
      <c r="H206" s="271">
        <v>1200</v>
      </c>
    </row>
    <row r="207" spans="1:8" s="1" customFormat="1" ht="16.5" customHeight="1">
      <c r="A207" s="6"/>
      <c r="B207" s="64" t="s">
        <v>94</v>
      </c>
      <c r="C207" s="121"/>
      <c r="D207" s="122"/>
      <c r="E207" s="63"/>
      <c r="F207" s="23"/>
      <c r="G207" s="23"/>
      <c r="H207" s="271">
        <v>1350</v>
      </c>
    </row>
    <row r="208" spans="1:8" s="1" customFormat="1" ht="16.5" customHeight="1">
      <c r="A208" s="6"/>
      <c r="B208" s="64" t="s">
        <v>267</v>
      </c>
      <c r="C208" s="121"/>
      <c r="D208" s="122"/>
      <c r="E208" s="63"/>
      <c r="F208" s="23"/>
      <c r="G208" s="23"/>
      <c r="H208" s="271">
        <v>1200</v>
      </c>
    </row>
    <row r="209" spans="1:8" s="1" customFormat="1" ht="16.5" customHeight="1">
      <c r="A209" s="6"/>
      <c r="B209" s="269" t="s">
        <v>22</v>
      </c>
      <c r="C209" s="121"/>
      <c r="D209" s="122"/>
      <c r="E209" s="63"/>
      <c r="F209" s="23"/>
      <c r="G209" s="23"/>
      <c r="H209" s="271">
        <v>663</v>
      </c>
    </row>
    <row r="210" spans="1:8" s="1" customFormat="1" ht="16.5" customHeight="1">
      <c r="A210" s="6"/>
      <c r="B210" s="269" t="s">
        <v>44</v>
      </c>
      <c r="C210" s="121"/>
      <c r="D210" s="122"/>
      <c r="E210" s="63"/>
      <c r="F210" s="23"/>
      <c r="G210" s="23"/>
      <c r="H210" s="271">
        <v>132</v>
      </c>
    </row>
    <row r="211" spans="1:8" s="1" customFormat="1" ht="16.5" customHeight="1">
      <c r="A211" s="6"/>
      <c r="B211" s="121"/>
      <c r="C211" s="121"/>
      <c r="D211" s="122"/>
      <c r="E211" s="63"/>
      <c r="F211" s="23"/>
      <c r="G211" s="23"/>
      <c r="H211" s="270"/>
    </row>
    <row r="212" spans="1:8" s="1" customFormat="1" ht="16.5" customHeight="1">
      <c r="A212" s="6" t="s">
        <v>60</v>
      </c>
      <c r="B212" s="121" t="s">
        <v>231</v>
      </c>
      <c r="C212" s="121"/>
      <c r="D212" s="122"/>
      <c r="E212" s="63"/>
      <c r="F212" s="23">
        <v>15000</v>
      </c>
      <c r="G212" s="23">
        <v>1991</v>
      </c>
      <c r="H212" s="23">
        <v>1991</v>
      </c>
    </row>
    <row r="213" spans="1:8" s="1" customFormat="1" ht="16.5" customHeight="1">
      <c r="A213" s="6"/>
      <c r="B213" s="121"/>
      <c r="C213" s="123"/>
      <c r="D213" s="122"/>
      <c r="E213" s="63"/>
      <c r="F213" s="192"/>
      <c r="G213" s="23"/>
      <c r="H213" s="23"/>
    </row>
    <row r="214" spans="1:8" s="1" customFormat="1" ht="16.5" customHeight="1">
      <c r="A214" s="6" t="s">
        <v>100</v>
      </c>
      <c r="B214" s="61" t="s">
        <v>232</v>
      </c>
      <c r="C214" s="123"/>
      <c r="D214" s="122"/>
      <c r="E214" s="63"/>
      <c r="F214" s="23">
        <v>15000</v>
      </c>
      <c r="G214" s="23">
        <v>1991</v>
      </c>
      <c r="H214" s="23">
        <v>1991</v>
      </c>
    </row>
    <row r="215" spans="1:8" s="1" customFormat="1" ht="16.5" customHeight="1">
      <c r="A215" s="6"/>
      <c r="B215" s="80"/>
      <c r="C215" s="73"/>
      <c r="D215" s="81"/>
      <c r="E215" s="72"/>
      <c r="F215" s="194"/>
      <c r="G215" s="23"/>
      <c r="H215" s="23"/>
    </row>
    <row r="216" spans="1:8" s="1" customFormat="1" ht="16.5" customHeight="1">
      <c r="A216" s="6" t="s">
        <v>203</v>
      </c>
      <c r="B216" s="61" t="s">
        <v>194</v>
      </c>
      <c r="C216" s="26"/>
      <c r="D216" s="63"/>
      <c r="E216" s="63"/>
      <c r="F216" s="23">
        <v>50000</v>
      </c>
      <c r="G216" s="23">
        <v>6636</v>
      </c>
      <c r="H216" s="23">
        <v>6200</v>
      </c>
    </row>
    <row r="217" spans="1:8" s="1" customFormat="1" ht="16.5" customHeight="1">
      <c r="A217" s="6"/>
      <c r="B217" s="80"/>
      <c r="C217" s="73"/>
      <c r="D217" s="81"/>
      <c r="E217" s="72"/>
      <c r="F217" s="194"/>
      <c r="G217" s="23"/>
      <c r="H217" s="23"/>
    </row>
    <row r="218" spans="1:8" s="1" customFormat="1" ht="16.5" customHeight="1">
      <c r="A218" s="6" t="s">
        <v>102</v>
      </c>
      <c r="B218" s="61" t="s">
        <v>23</v>
      </c>
      <c r="C218" s="26"/>
      <c r="D218" s="63"/>
      <c r="E218" s="63"/>
      <c r="F218" s="23">
        <v>30400</v>
      </c>
      <c r="G218" s="23">
        <v>4035</v>
      </c>
      <c r="H218" s="23">
        <v>4035</v>
      </c>
    </row>
    <row r="219" spans="1:8" s="1" customFormat="1" ht="16.5" customHeight="1">
      <c r="A219" s="6"/>
      <c r="B219" s="80"/>
      <c r="C219" s="73"/>
      <c r="D219" s="81"/>
      <c r="E219" s="72"/>
      <c r="F219" s="194"/>
      <c r="G219" s="68"/>
      <c r="H219" s="68"/>
    </row>
    <row r="220" spans="1:8" s="1" customFormat="1" ht="16.5" customHeight="1">
      <c r="A220" s="56" t="s">
        <v>103</v>
      </c>
      <c r="B220" s="61" t="s">
        <v>156</v>
      </c>
      <c r="C220" s="124"/>
      <c r="D220" s="125"/>
      <c r="E220" s="63"/>
      <c r="F220" s="23">
        <v>20000</v>
      </c>
      <c r="G220" s="23">
        <v>2654</v>
      </c>
      <c r="H220" s="23">
        <v>4654</v>
      </c>
    </row>
    <row r="221" spans="1:8" s="1" customFormat="1" ht="16.5" customHeight="1">
      <c r="A221" s="79"/>
      <c r="B221" s="123"/>
      <c r="C221" s="124"/>
      <c r="D221" s="125"/>
      <c r="E221" s="63"/>
      <c r="F221" s="192"/>
      <c r="G221" s="23"/>
      <c r="H221" s="23"/>
    </row>
    <row r="222" spans="1:8" s="1" customFormat="1" ht="16.5" customHeight="1">
      <c r="A222" s="104"/>
      <c r="B222" s="32"/>
      <c r="C222" s="319" t="s">
        <v>121</v>
      </c>
      <c r="D222" s="319"/>
      <c r="E222" s="313">
        <f>+F97+F101+F107+F111+F116+F123+F125+F127+F137+F148+F158+F166+F175+F183+F185+F187+F188+F190+F198+F200+F202+F204+F212+F214+F216+F218+F220</f>
        <v>1522671.75</v>
      </c>
      <c r="F222" s="314"/>
      <c r="G222" s="127">
        <f>G97+G101+G107+G111+G116+G125+G127+G137+G148+G158+G166+G175+G183+G185+G187+G188+G190+G198+G200+G202+G204+G212+G214+G216+G218+G220</f>
        <v>198721.5</v>
      </c>
      <c r="H222" s="127">
        <f>H97+H101+H107+H111+H116+H125+H127+H137+H151+H158+H166+H175+H183+H185+H187+H190+H198+H202+H204+H212+H214+H216+H218+H220</f>
        <v>200033</v>
      </c>
    </row>
    <row r="223" spans="1:8" s="1" customFormat="1" ht="16.5" customHeight="1">
      <c r="A223" s="6"/>
      <c r="B223" s="128" t="s">
        <v>122</v>
      </c>
      <c r="C223" s="129"/>
      <c r="D223" s="130"/>
      <c r="E223" s="131"/>
      <c r="F223" s="131"/>
      <c r="G223" s="13"/>
      <c r="H223" s="13"/>
    </row>
    <row r="224" spans="1:8" s="1" customFormat="1" ht="16.5" customHeight="1">
      <c r="A224" s="6" t="s">
        <v>101</v>
      </c>
      <c r="B224" s="7" t="s">
        <v>62</v>
      </c>
      <c r="C224" s="8"/>
      <c r="D224" s="48"/>
      <c r="E224" s="48"/>
      <c r="F224" s="88">
        <v>28000</v>
      </c>
      <c r="G224" s="88">
        <v>3716</v>
      </c>
      <c r="H224" s="88">
        <v>5000</v>
      </c>
    </row>
    <row r="225" spans="1:8" s="1" customFormat="1" ht="16.5" customHeight="1">
      <c r="A225" s="6"/>
      <c r="B225" s="132"/>
      <c r="C225" s="133"/>
      <c r="D225" s="134"/>
      <c r="E225" s="131"/>
      <c r="F225" s="88"/>
      <c r="G225" s="88"/>
      <c r="H225" s="88"/>
    </row>
    <row r="226" spans="1:8" s="1" customFormat="1" ht="16.5" customHeight="1">
      <c r="A226" s="6" t="s">
        <v>135</v>
      </c>
      <c r="B226" s="7" t="s">
        <v>264</v>
      </c>
      <c r="C226" s="8"/>
      <c r="D226" s="48"/>
      <c r="E226" s="48"/>
      <c r="F226" s="88">
        <v>80000</v>
      </c>
      <c r="G226" s="88">
        <v>13272</v>
      </c>
      <c r="H226" s="273">
        <v>14732.31</v>
      </c>
    </row>
    <row r="227" spans="1:8" s="1" customFormat="1" ht="16.5" customHeight="1">
      <c r="A227" s="6"/>
      <c r="B227" s="132"/>
      <c r="C227" s="133"/>
      <c r="D227" s="134"/>
      <c r="E227" s="131"/>
      <c r="F227" s="88"/>
      <c r="G227" s="88"/>
      <c r="H227" s="88"/>
    </row>
    <row r="228" spans="1:8" s="1" customFormat="1" ht="16.5" customHeight="1">
      <c r="A228" s="6" t="s">
        <v>104</v>
      </c>
      <c r="B228" s="7" t="s">
        <v>63</v>
      </c>
      <c r="C228" s="8"/>
      <c r="D228" s="48"/>
      <c r="E228" s="48"/>
      <c r="F228" s="88">
        <v>45000</v>
      </c>
      <c r="G228" s="88">
        <v>6100</v>
      </c>
      <c r="H228" s="88">
        <v>6100</v>
      </c>
    </row>
    <row r="229" spans="1:8" s="1" customFormat="1" ht="16.5" customHeight="1">
      <c r="A229" s="6"/>
      <c r="B229" s="132"/>
      <c r="C229" s="133"/>
      <c r="D229" s="134"/>
      <c r="E229" s="131"/>
      <c r="F229" s="88"/>
      <c r="G229" s="88"/>
      <c r="H229" s="88"/>
    </row>
    <row r="230" spans="1:8" s="1" customFormat="1" ht="16.5" customHeight="1">
      <c r="A230" s="6" t="s">
        <v>105</v>
      </c>
      <c r="B230" s="7" t="s">
        <v>169</v>
      </c>
      <c r="C230" s="8"/>
      <c r="D230" s="48"/>
      <c r="E230" s="48"/>
      <c r="F230" s="88">
        <v>40000</v>
      </c>
      <c r="G230" s="88">
        <v>5309</v>
      </c>
      <c r="H230" s="273">
        <v>5309</v>
      </c>
    </row>
    <row r="231" spans="1:8" s="1" customFormat="1" ht="16.5" customHeight="1">
      <c r="A231" s="6"/>
      <c r="B231" s="132"/>
      <c r="C231" s="133"/>
      <c r="D231" s="134"/>
      <c r="E231" s="131"/>
      <c r="F231" s="88"/>
      <c r="G231" s="88"/>
      <c r="H231" s="88"/>
    </row>
    <row r="232" spans="1:8" s="1" customFormat="1" ht="16.5" customHeight="1">
      <c r="A232" s="6" t="s">
        <v>106</v>
      </c>
      <c r="B232" s="7" t="s">
        <v>64</v>
      </c>
      <c r="C232" s="8"/>
      <c r="D232" s="48"/>
      <c r="E232" s="48"/>
      <c r="F232" s="88">
        <v>20000</v>
      </c>
      <c r="G232" s="88">
        <v>2655</v>
      </c>
      <c r="H232" s="88">
        <v>2655</v>
      </c>
    </row>
    <row r="233" spans="1:8" s="1" customFormat="1" ht="16.5" customHeight="1">
      <c r="A233" s="6"/>
      <c r="B233" s="132"/>
      <c r="C233" s="133"/>
      <c r="D233" s="134"/>
      <c r="E233" s="131"/>
      <c r="F233" s="88"/>
      <c r="G233" s="88"/>
      <c r="H233" s="88"/>
    </row>
    <row r="234" spans="1:8" s="1" customFormat="1" ht="16.5" customHeight="1">
      <c r="A234" s="6" t="s">
        <v>107</v>
      </c>
      <c r="B234" s="7" t="s">
        <v>65</v>
      </c>
      <c r="C234" s="8"/>
      <c r="D234" s="48"/>
      <c r="E234" s="48"/>
      <c r="F234" s="88">
        <v>8000</v>
      </c>
      <c r="G234" s="88">
        <v>1062</v>
      </c>
      <c r="H234" s="88">
        <v>1062</v>
      </c>
    </row>
    <row r="235" spans="1:8" s="1" customFormat="1" ht="16.5" customHeight="1">
      <c r="A235" s="6"/>
      <c r="B235" s="132"/>
      <c r="C235" s="133"/>
      <c r="D235" s="134"/>
      <c r="E235" s="131"/>
      <c r="F235" s="88"/>
      <c r="G235" s="88"/>
      <c r="H235" s="88"/>
    </row>
    <row r="236" spans="1:8" s="1" customFormat="1" ht="16.5" customHeight="1">
      <c r="A236" s="6" t="s">
        <v>108</v>
      </c>
      <c r="B236" s="7" t="s">
        <v>66</v>
      </c>
      <c r="C236" s="8"/>
      <c r="D236" s="48"/>
      <c r="E236" s="48"/>
      <c r="F236" s="88">
        <v>20000</v>
      </c>
      <c r="G236" s="88">
        <v>2654</v>
      </c>
      <c r="H236" s="88">
        <v>2654</v>
      </c>
    </row>
    <row r="237" spans="1:8" s="1" customFormat="1" ht="16.5" customHeight="1">
      <c r="A237" s="6"/>
      <c r="B237" s="132"/>
      <c r="C237" s="133"/>
      <c r="D237" s="134"/>
      <c r="E237" s="131"/>
      <c r="F237" s="88"/>
      <c r="G237" s="88"/>
      <c r="H237" s="88"/>
    </row>
    <row r="238" spans="1:8" s="1" customFormat="1" ht="16.5" customHeight="1">
      <c r="A238" s="6" t="s">
        <v>109</v>
      </c>
      <c r="B238" s="7" t="s">
        <v>67</v>
      </c>
      <c r="C238" s="8"/>
      <c r="D238" s="48"/>
      <c r="E238" s="48"/>
      <c r="F238" s="88">
        <v>8000</v>
      </c>
      <c r="G238" s="88">
        <v>1062</v>
      </c>
      <c r="H238" s="88">
        <v>1062</v>
      </c>
    </row>
    <row r="239" spans="1:8" s="1" customFormat="1" ht="16.5" customHeight="1">
      <c r="A239" s="6"/>
      <c r="B239" s="132"/>
      <c r="C239" s="133"/>
      <c r="D239" s="134"/>
      <c r="E239" s="131"/>
      <c r="F239" s="88"/>
      <c r="G239" s="88"/>
      <c r="H239" s="88"/>
    </row>
    <row r="240" spans="1:8" s="1" customFormat="1" ht="16.5" customHeight="1">
      <c r="A240" s="6" t="s">
        <v>110</v>
      </c>
      <c r="B240" s="7" t="s">
        <v>85</v>
      </c>
      <c r="C240" s="8"/>
      <c r="D240" s="48"/>
      <c r="E240" s="48"/>
      <c r="F240" s="88">
        <v>37000</v>
      </c>
      <c r="G240" s="88">
        <v>4911</v>
      </c>
      <c r="H240" s="88">
        <v>4911</v>
      </c>
    </row>
    <row r="241" spans="1:8" s="1" customFormat="1" ht="16.5" customHeight="1">
      <c r="A241" s="6"/>
      <c r="B241" s="132"/>
      <c r="C241" s="133"/>
      <c r="D241" s="134"/>
      <c r="E241" s="131"/>
      <c r="F241" s="88"/>
      <c r="G241" s="88"/>
      <c r="H241" s="88"/>
    </row>
    <row r="242" spans="1:8" s="1" customFormat="1" ht="16.5" customHeight="1">
      <c r="A242" s="6" t="s">
        <v>111</v>
      </c>
      <c r="B242" s="7" t="s">
        <v>68</v>
      </c>
      <c r="C242" s="8"/>
      <c r="D242" s="48"/>
      <c r="E242" s="48"/>
      <c r="F242" s="88">
        <v>20000</v>
      </c>
      <c r="G242" s="88">
        <v>2654</v>
      </c>
      <c r="H242" s="88">
        <v>3500</v>
      </c>
    </row>
    <row r="243" spans="1:8" s="1" customFormat="1" ht="16.5" customHeight="1">
      <c r="A243" s="6"/>
      <c r="B243" s="132"/>
      <c r="C243" s="133"/>
      <c r="D243" s="134"/>
      <c r="E243" s="131"/>
      <c r="F243" s="88"/>
      <c r="G243" s="88"/>
      <c r="H243" s="88"/>
    </row>
    <row r="244" spans="1:8" s="1" customFormat="1" ht="16.5" customHeight="1">
      <c r="A244" s="6" t="s">
        <v>112</v>
      </c>
      <c r="B244" s="7" t="s">
        <v>69</v>
      </c>
      <c r="C244" s="8"/>
      <c r="D244" s="48"/>
      <c r="E244" s="48"/>
      <c r="F244" s="88">
        <v>10000</v>
      </c>
      <c r="G244" s="88">
        <v>1327</v>
      </c>
      <c r="H244" s="88">
        <v>1327</v>
      </c>
    </row>
    <row r="245" spans="1:8" s="1" customFormat="1" ht="16.5" customHeight="1">
      <c r="A245" s="6"/>
      <c r="B245" s="132"/>
      <c r="C245" s="133"/>
      <c r="D245" s="134"/>
      <c r="E245" s="131"/>
      <c r="F245" s="88"/>
      <c r="G245" s="88"/>
      <c r="H245" s="88"/>
    </row>
    <row r="246" spans="1:8" s="1" customFormat="1" ht="16.5" customHeight="1">
      <c r="A246" s="6" t="s">
        <v>113</v>
      </c>
      <c r="B246" s="7" t="s">
        <v>160</v>
      </c>
      <c r="C246" s="8"/>
      <c r="D246" s="48"/>
      <c r="E246" s="48"/>
      <c r="F246" s="88">
        <v>38000</v>
      </c>
      <c r="G246" s="88">
        <v>5043</v>
      </c>
      <c r="H246" s="88">
        <v>4000</v>
      </c>
    </row>
    <row r="247" spans="1:8" s="1" customFormat="1" ht="16.5" customHeight="1">
      <c r="A247" s="6"/>
      <c r="B247" s="132"/>
      <c r="C247" s="133"/>
      <c r="D247" s="134"/>
      <c r="E247" s="131"/>
      <c r="F247" s="88"/>
      <c r="G247" s="88"/>
      <c r="H247" s="88"/>
    </row>
    <row r="248" spans="1:8" s="1" customFormat="1" ht="16.5" customHeight="1">
      <c r="A248" s="6" t="s">
        <v>114</v>
      </c>
      <c r="B248" s="7" t="s">
        <v>70</v>
      </c>
      <c r="C248" s="8"/>
      <c r="D248" s="48"/>
      <c r="E248" s="48"/>
      <c r="F248" s="88">
        <v>10000</v>
      </c>
      <c r="G248" s="88">
        <v>1327</v>
      </c>
      <c r="H248" s="88">
        <v>500</v>
      </c>
    </row>
    <row r="249" spans="1:8" s="1" customFormat="1" ht="16.5" customHeight="1">
      <c r="A249" s="6"/>
      <c r="B249" s="8"/>
      <c r="C249" s="32"/>
      <c r="D249" s="48"/>
      <c r="E249" s="48"/>
      <c r="F249" s="88"/>
      <c r="G249" s="88"/>
      <c r="H249" s="88"/>
    </row>
    <row r="250" spans="1:8" s="1" customFormat="1" ht="16.5" customHeight="1">
      <c r="A250" s="6" t="s">
        <v>115</v>
      </c>
      <c r="B250" s="7" t="s">
        <v>209</v>
      </c>
      <c r="C250" s="8"/>
      <c r="D250" s="48"/>
      <c r="E250" s="48"/>
      <c r="F250" s="88">
        <v>10000</v>
      </c>
      <c r="G250" s="88">
        <v>1327</v>
      </c>
      <c r="H250" s="88">
        <v>1327</v>
      </c>
    </row>
    <row r="251" spans="1:8" s="1" customFormat="1" ht="16.5" customHeight="1">
      <c r="A251" s="6"/>
      <c r="B251" s="8"/>
      <c r="C251" s="32"/>
      <c r="D251" s="48"/>
      <c r="E251" s="48"/>
      <c r="F251" s="88"/>
      <c r="G251" s="88"/>
      <c r="H251" s="88"/>
    </row>
    <row r="252" spans="1:8" s="1" customFormat="1" ht="16.5" customHeight="1">
      <c r="A252" s="6" t="s">
        <v>124</v>
      </c>
      <c r="B252" s="8" t="s">
        <v>71</v>
      </c>
      <c r="C252" s="8"/>
      <c r="D252" s="48"/>
      <c r="E252" s="48"/>
      <c r="F252" s="88">
        <v>15000</v>
      </c>
      <c r="G252" s="88">
        <v>1991</v>
      </c>
      <c r="H252" s="88">
        <v>1991</v>
      </c>
    </row>
    <row r="253" spans="1:8" s="1" customFormat="1" ht="16.5" customHeight="1">
      <c r="A253" s="6"/>
      <c r="B253" s="8"/>
      <c r="C253" s="32"/>
      <c r="D253" s="48"/>
      <c r="E253" s="48"/>
      <c r="F253" s="203"/>
      <c r="G253" s="88"/>
      <c r="H253" s="88"/>
    </row>
    <row r="254" spans="1:8" s="1" customFormat="1" ht="16.5" customHeight="1">
      <c r="A254" s="135" t="s">
        <v>116</v>
      </c>
      <c r="B254" s="136" t="s">
        <v>142</v>
      </c>
      <c r="C254" s="137"/>
      <c r="D254" s="138"/>
      <c r="E254" s="138"/>
      <c r="F254" s="88">
        <v>0</v>
      </c>
      <c r="G254" s="88">
        <v>2123</v>
      </c>
      <c r="H254" s="273">
        <v>1080</v>
      </c>
    </row>
    <row r="255" spans="1:8" s="1" customFormat="1" ht="16.5" customHeight="1">
      <c r="A255" s="6"/>
      <c r="B255" s="24"/>
      <c r="C255" s="32"/>
      <c r="D255" s="48"/>
      <c r="E255" s="48"/>
      <c r="F255" s="203"/>
      <c r="G255" s="88"/>
      <c r="H255" s="88"/>
    </row>
    <row r="256" spans="1:8" s="1" customFormat="1" ht="16.5" customHeight="1">
      <c r="A256" s="6" t="s">
        <v>174</v>
      </c>
      <c r="B256" s="7" t="s">
        <v>132</v>
      </c>
      <c r="C256" s="315"/>
      <c r="D256" s="316"/>
      <c r="E256" s="316"/>
      <c r="F256" s="88">
        <v>10000</v>
      </c>
      <c r="G256" s="88">
        <v>1327</v>
      </c>
      <c r="H256" s="88">
        <v>1327</v>
      </c>
    </row>
    <row r="257" spans="1:8" s="1" customFormat="1" ht="16.5" customHeight="1">
      <c r="A257" s="139"/>
      <c r="B257" s="140"/>
      <c r="C257" s="8"/>
      <c r="D257" s="48"/>
      <c r="E257" s="48"/>
      <c r="F257" s="205"/>
      <c r="G257" s="88"/>
      <c r="H257" s="88"/>
    </row>
    <row r="258" spans="1:8" s="1" customFormat="1" ht="16.5" customHeight="1">
      <c r="A258" s="104" t="s">
        <v>125</v>
      </c>
      <c r="B258" s="141" t="s">
        <v>170</v>
      </c>
      <c r="C258" s="142"/>
      <c r="D258" s="143"/>
      <c r="E258" s="143"/>
      <c r="F258" s="88">
        <v>54177</v>
      </c>
      <c r="G258" s="88">
        <v>7191</v>
      </c>
      <c r="H258" s="88">
        <v>7191</v>
      </c>
    </row>
    <row r="259" spans="1:8" s="1" customFormat="1" ht="16.5" customHeight="1">
      <c r="A259" s="104"/>
      <c r="B259" s="144" t="s">
        <v>161</v>
      </c>
      <c r="C259" s="142"/>
      <c r="D259" s="143"/>
      <c r="E259" s="143"/>
      <c r="F259" s="145">
        <v>13677</v>
      </c>
      <c r="G259" s="145">
        <v>1815.25</v>
      </c>
      <c r="H259" s="145">
        <v>1815.25</v>
      </c>
    </row>
    <row r="260" spans="1:8" s="1" customFormat="1" ht="16.5" customHeight="1">
      <c r="A260" s="104"/>
      <c r="B260" s="144" t="s">
        <v>163</v>
      </c>
      <c r="C260" s="146"/>
      <c r="D260" s="126"/>
      <c r="E260" s="126"/>
      <c r="F260" s="145">
        <v>29000</v>
      </c>
      <c r="G260" s="145">
        <v>3848.96</v>
      </c>
      <c r="H260" s="145">
        <v>3848.96</v>
      </c>
    </row>
    <row r="261" spans="1:8" s="1" customFormat="1" ht="16.5" customHeight="1">
      <c r="A261" s="6"/>
      <c r="B261" s="323" t="s">
        <v>162</v>
      </c>
      <c r="C261" s="324"/>
      <c r="D261" s="324"/>
      <c r="E261" s="324"/>
      <c r="F261" s="325"/>
      <c r="G261" s="88"/>
      <c r="H261" s="88"/>
    </row>
    <row r="262" spans="1:8" ht="12.75">
      <c r="A262" s="6" t="s">
        <v>117</v>
      </c>
      <c r="B262" s="7" t="s">
        <v>72</v>
      </c>
      <c r="C262" s="285"/>
      <c r="D262" s="318"/>
      <c r="E262" s="318"/>
      <c r="F262" s="88">
        <v>1500</v>
      </c>
      <c r="G262" s="88">
        <v>250</v>
      </c>
      <c r="H262" s="88">
        <v>250</v>
      </c>
    </row>
    <row r="263" spans="1:8" ht="12.75">
      <c r="A263" s="6"/>
      <c r="B263" s="315"/>
      <c r="C263" s="316"/>
      <c r="D263" s="316"/>
      <c r="E263" s="316"/>
      <c r="F263" s="317"/>
      <c r="G263" s="88"/>
      <c r="H263" s="88"/>
    </row>
    <row r="264" spans="1:8" ht="12.75">
      <c r="A264" s="6" t="s">
        <v>118</v>
      </c>
      <c r="B264" s="7" t="s">
        <v>73</v>
      </c>
      <c r="C264" s="285"/>
      <c r="D264" s="318"/>
      <c r="E264" s="318"/>
      <c r="F264" s="88">
        <v>4500</v>
      </c>
      <c r="G264" s="88">
        <v>600</v>
      </c>
      <c r="H264" s="88">
        <v>600</v>
      </c>
    </row>
    <row r="265" spans="1:8" ht="12.75">
      <c r="A265" s="6"/>
      <c r="B265" s="8"/>
      <c r="C265" s="147"/>
      <c r="D265" s="147"/>
      <c r="E265" s="147"/>
      <c r="F265" s="48"/>
      <c r="G265" s="88"/>
      <c r="H265" s="88"/>
    </row>
    <row r="266" spans="1:8" ht="12.75">
      <c r="A266" s="6" t="s">
        <v>119</v>
      </c>
      <c r="B266" s="8" t="s">
        <v>180</v>
      </c>
      <c r="C266" s="285"/>
      <c r="D266" s="318"/>
      <c r="E266" s="318"/>
      <c r="F266" s="88">
        <v>10000</v>
      </c>
      <c r="G266" s="88">
        <v>1327</v>
      </c>
      <c r="H266" s="88">
        <v>2654</v>
      </c>
    </row>
    <row r="267" spans="1:8" ht="12.75">
      <c r="A267" s="6"/>
      <c r="B267" s="320"/>
      <c r="C267" s="321"/>
      <c r="D267" s="321"/>
      <c r="E267" s="321"/>
      <c r="F267" s="322"/>
      <c r="G267" s="88"/>
      <c r="H267" s="88"/>
    </row>
    <row r="268" spans="1:8" ht="12.75">
      <c r="A268" s="6" t="s">
        <v>126</v>
      </c>
      <c r="B268" s="7" t="s">
        <v>74</v>
      </c>
      <c r="C268" s="285"/>
      <c r="D268" s="318"/>
      <c r="E268" s="318"/>
      <c r="F268" s="88">
        <v>5000</v>
      </c>
      <c r="G268" s="88">
        <v>664</v>
      </c>
      <c r="H268" s="88">
        <v>100</v>
      </c>
    </row>
    <row r="269" spans="1:8" ht="12.75">
      <c r="A269" s="6"/>
      <c r="B269" s="8"/>
      <c r="C269" s="147"/>
      <c r="D269" s="147"/>
      <c r="E269" s="147"/>
      <c r="F269" s="48"/>
      <c r="G269" s="88"/>
      <c r="H269" s="88"/>
    </row>
    <row r="270" spans="1:8" ht="12.75">
      <c r="A270" s="6" t="s">
        <v>129</v>
      </c>
      <c r="B270" s="8" t="s">
        <v>131</v>
      </c>
      <c r="C270" s="147"/>
      <c r="D270" s="147"/>
      <c r="E270" s="147"/>
      <c r="F270" s="88">
        <v>120000</v>
      </c>
      <c r="G270" s="88">
        <v>16500</v>
      </c>
      <c r="H270" s="88">
        <v>16500</v>
      </c>
    </row>
    <row r="271" spans="1:8" ht="12.75">
      <c r="A271" s="6"/>
      <c r="B271" s="8"/>
      <c r="C271" s="147"/>
      <c r="D271" s="147"/>
      <c r="E271" s="147"/>
      <c r="F271" s="203"/>
      <c r="G271" s="88"/>
      <c r="H271" s="88"/>
    </row>
    <row r="272" spans="1:8" ht="12.75">
      <c r="A272" s="6" t="s">
        <v>143</v>
      </c>
      <c r="B272" s="7" t="s">
        <v>275</v>
      </c>
      <c r="C272" s="147"/>
      <c r="D272" s="147"/>
      <c r="E272" s="147"/>
      <c r="F272" s="203">
        <v>0</v>
      </c>
      <c r="G272" s="88">
        <v>2000</v>
      </c>
      <c r="H272" s="88">
        <v>2000</v>
      </c>
    </row>
    <row r="273" spans="1:8" ht="12.75">
      <c r="A273" s="135"/>
      <c r="B273" s="148"/>
      <c r="C273" s="149"/>
      <c r="D273" s="149"/>
      <c r="E273" s="149"/>
      <c r="F273" s="204"/>
      <c r="G273" s="150"/>
      <c r="H273" s="150"/>
    </row>
    <row r="274" spans="1:8" ht="12.75">
      <c r="A274" s="6" t="s">
        <v>204</v>
      </c>
      <c r="B274" s="7" t="s">
        <v>134</v>
      </c>
      <c r="C274" s="147"/>
      <c r="D274" s="147"/>
      <c r="E274" s="147"/>
      <c r="F274" s="150">
        <v>15000</v>
      </c>
      <c r="G274" s="150">
        <v>1991</v>
      </c>
      <c r="H274" s="150">
        <v>3091</v>
      </c>
    </row>
    <row r="275" spans="1:8" ht="12.75">
      <c r="A275" s="6"/>
      <c r="B275" s="24" t="s">
        <v>276</v>
      </c>
      <c r="C275" s="263"/>
      <c r="D275" s="263"/>
      <c r="E275" s="263"/>
      <c r="F275" s="264"/>
      <c r="G275" s="150"/>
      <c r="H275" s="152">
        <v>2100</v>
      </c>
    </row>
    <row r="276" spans="1:8" ht="12.75">
      <c r="A276" s="6"/>
      <c r="B276" s="8"/>
      <c r="C276" s="147"/>
      <c r="D276" s="147"/>
      <c r="E276" s="147"/>
      <c r="F276" s="203"/>
      <c r="G276" s="150"/>
      <c r="H276" s="150"/>
    </row>
    <row r="277" spans="1:8" ht="12.75">
      <c r="A277" s="6" t="s">
        <v>148</v>
      </c>
      <c r="B277" s="8" t="s">
        <v>190</v>
      </c>
      <c r="C277" s="147"/>
      <c r="D277" s="147"/>
      <c r="E277" s="147"/>
      <c r="F277" s="150">
        <v>15000</v>
      </c>
      <c r="G277" s="150">
        <v>1991</v>
      </c>
      <c r="H277" s="150">
        <v>1991</v>
      </c>
    </row>
    <row r="278" spans="1:8" ht="12.75">
      <c r="A278" s="6"/>
      <c r="B278" s="8"/>
      <c r="C278" s="147"/>
      <c r="D278" s="147"/>
      <c r="E278" s="147"/>
      <c r="F278" s="48"/>
      <c r="G278" s="150"/>
      <c r="H278" s="150"/>
    </row>
    <row r="279" spans="1:8" ht="12.75">
      <c r="A279" s="6" t="s">
        <v>149</v>
      </c>
      <c r="B279" s="8" t="s">
        <v>166</v>
      </c>
      <c r="C279" s="147"/>
      <c r="D279" s="147"/>
      <c r="E279" s="147"/>
      <c r="F279" s="150">
        <v>70000</v>
      </c>
      <c r="G279" s="150">
        <v>11000</v>
      </c>
      <c r="H279" s="150">
        <v>11000</v>
      </c>
    </row>
    <row r="280" spans="1:8" ht="12.75">
      <c r="A280" s="6"/>
      <c r="B280" s="151" t="s">
        <v>198</v>
      </c>
      <c r="C280" s="147"/>
      <c r="D280" s="147"/>
      <c r="E280" s="147"/>
      <c r="F280" s="152">
        <v>63000</v>
      </c>
      <c r="G280" s="152">
        <v>8362</v>
      </c>
      <c r="H280" s="152">
        <v>8362</v>
      </c>
    </row>
    <row r="281" spans="1:8" ht="12.75">
      <c r="A281" s="6"/>
      <c r="B281" s="151" t="s">
        <v>199</v>
      </c>
      <c r="C281" s="147"/>
      <c r="D281" s="147"/>
      <c r="E281" s="147"/>
      <c r="F281" s="152">
        <v>7000</v>
      </c>
      <c r="G281" s="152">
        <v>929</v>
      </c>
      <c r="H281" s="152">
        <v>929</v>
      </c>
    </row>
    <row r="282" spans="1:8" ht="12.75">
      <c r="A282" s="6"/>
      <c r="B282" s="8"/>
      <c r="C282" s="147"/>
      <c r="D282" s="147"/>
      <c r="E282" s="147"/>
      <c r="F282" s="203"/>
      <c r="G282" s="150"/>
      <c r="H282" s="150"/>
    </row>
    <row r="283" spans="1:8" ht="12.75">
      <c r="A283" s="6" t="s">
        <v>153</v>
      </c>
      <c r="B283" s="8" t="s">
        <v>195</v>
      </c>
      <c r="C283" s="147"/>
      <c r="D283" s="147"/>
      <c r="E283" s="147"/>
      <c r="F283" s="150">
        <f>F284+F285</f>
        <v>70885.08</v>
      </c>
      <c r="G283" s="150">
        <v>9408</v>
      </c>
      <c r="H283" s="150">
        <v>9408</v>
      </c>
    </row>
    <row r="284" spans="1:8" ht="12.75">
      <c r="A284" s="6"/>
      <c r="B284" s="24" t="s">
        <v>182</v>
      </c>
      <c r="C284" s="147"/>
      <c r="D284" s="147"/>
      <c r="E284" s="147"/>
      <c r="F284" s="152">
        <v>20400</v>
      </c>
      <c r="G284" s="152">
        <v>2708</v>
      </c>
      <c r="H284" s="152">
        <v>2708</v>
      </c>
    </row>
    <row r="285" spans="1:8" ht="12.75">
      <c r="A285" s="6"/>
      <c r="B285" s="24" t="s">
        <v>187</v>
      </c>
      <c r="C285" s="147"/>
      <c r="D285" s="147"/>
      <c r="E285" s="147"/>
      <c r="F285" s="152">
        <v>50485.08</v>
      </c>
      <c r="G285" s="152">
        <v>6700</v>
      </c>
      <c r="H285" s="152">
        <v>6700</v>
      </c>
    </row>
    <row r="286" spans="1:8" ht="12.75">
      <c r="A286" s="6"/>
      <c r="B286" s="8"/>
      <c r="C286" s="147"/>
      <c r="D286" s="147"/>
      <c r="E286" s="147"/>
      <c r="F286" s="203"/>
      <c r="G286" s="150"/>
      <c r="H286" s="150"/>
    </row>
    <row r="287" spans="1:8" ht="12.75">
      <c r="A287" s="135" t="s">
        <v>157</v>
      </c>
      <c r="B287" s="136" t="s">
        <v>164</v>
      </c>
      <c r="C287" s="149"/>
      <c r="D287" s="149"/>
      <c r="E287" s="149"/>
      <c r="F287" s="206">
        <v>0</v>
      </c>
      <c r="G287" s="153">
        <v>0</v>
      </c>
      <c r="H287" s="153">
        <v>0</v>
      </c>
    </row>
    <row r="288" spans="1:8" ht="12.75">
      <c r="A288" s="6"/>
      <c r="B288" s="151" t="s">
        <v>165</v>
      </c>
      <c r="C288" s="147"/>
      <c r="D288" s="147"/>
      <c r="E288" s="147"/>
      <c r="F288" s="206"/>
      <c r="G288" s="150"/>
      <c r="H288" s="150"/>
    </row>
    <row r="289" spans="1:8" ht="12.75">
      <c r="A289" s="6"/>
      <c r="B289" s="151" t="s">
        <v>178</v>
      </c>
      <c r="C289" s="147"/>
      <c r="D289" s="147"/>
      <c r="E289" s="147"/>
      <c r="F289" s="206"/>
      <c r="G289" s="150"/>
      <c r="H289" s="150"/>
    </row>
    <row r="290" spans="1:8" ht="12.75">
      <c r="A290" s="6"/>
      <c r="B290" s="24"/>
      <c r="C290" s="147"/>
      <c r="D290" s="147"/>
      <c r="E290" s="147"/>
      <c r="F290" s="206"/>
      <c r="G290" s="150"/>
      <c r="H290" s="150"/>
    </row>
    <row r="291" spans="1:8" ht="12.75">
      <c r="A291" s="6" t="s">
        <v>159</v>
      </c>
      <c r="B291" s="8" t="s">
        <v>208</v>
      </c>
      <c r="C291" s="147"/>
      <c r="D291" s="147"/>
      <c r="E291" s="147"/>
      <c r="F291" s="150">
        <v>0</v>
      </c>
      <c r="G291" s="150">
        <v>16000</v>
      </c>
      <c r="H291" s="153">
        <v>8000</v>
      </c>
    </row>
    <row r="292" spans="1:14" ht="12.75">
      <c r="A292" s="6"/>
      <c r="B292" s="8"/>
      <c r="C292" s="147"/>
      <c r="D292" s="147"/>
      <c r="E292" s="147"/>
      <c r="F292" s="154"/>
      <c r="G292" s="150"/>
      <c r="H292" s="150"/>
      <c r="J292" s="274"/>
      <c r="K292" s="274"/>
      <c r="L292" s="274"/>
      <c r="M292" s="274"/>
      <c r="N292" s="274"/>
    </row>
    <row r="293" spans="1:14" ht="12.75">
      <c r="A293" s="6" t="s">
        <v>171</v>
      </c>
      <c r="B293" s="8" t="s">
        <v>186</v>
      </c>
      <c r="C293" s="147"/>
      <c r="D293" s="147"/>
      <c r="E293" s="147"/>
      <c r="F293" s="150">
        <v>10000</v>
      </c>
      <c r="G293" s="150">
        <v>1327</v>
      </c>
      <c r="H293" s="150">
        <v>1000</v>
      </c>
      <c r="J293" s="274"/>
      <c r="K293" s="274"/>
      <c r="L293" s="274"/>
      <c r="M293" s="274"/>
      <c r="N293" s="274"/>
    </row>
    <row r="294" spans="1:14" ht="12.75">
      <c r="A294" s="6"/>
      <c r="B294" s="24"/>
      <c r="C294" s="147"/>
      <c r="D294" s="147"/>
      <c r="E294" s="147"/>
      <c r="F294" s="154"/>
      <c r="G294" s="19"/>
      <c r="H294" s="19"/>
      <c r="J294" s="274"/>
      <c r="K294" s="274"/>
      <c r="L294" s="274"/>
      <c r="M294" s="274"/>
      <c r="N294" s="274"/>
    </row>
    <row r="295" spans="1:14" ht="12.75">
      <c r="A295" s="6"/>
      <c r="B295" s="8"/>
      <c r="C295" s="330" t="s">
        <v>122</v>
      </c>
      <c r="D295" s="330"/>
      <c r="E295" s="330"/>
      <c r="F295" s="126">
        <f>F224+F226+F228+F230+F232+F234+F236+F238+F240+F242+F244+F246+F248+F250+F252+F254+F256+F258+F262+F264+F266+F268+F274+F277+F279+F283+F293</f>
        <v>655062.08</v>
      </c>
      <c r="G295" s="155">
        <f>G224+G226+G228+G230+G232+G234+G236+G238+G240+G242+G244+G246+G248+G250+G252+G254+G256+G258+G262+G264+G266+G268+G272+G274+G277+G279+G283+G291+G293</f>
        <v>111609</v>
      </c>
      <c r="H295" s="155">
        <f>H224+H226+H228+H230+H232+H234+H236+H238+H240+H242+H244+H246+H248+H250+H252+H254+H256+H258+H262+H264+H266+H268+H272+H274+H277+H279+H283+H291+H293</f>
        <v>105822.31</v>
      </c>
      <c r="J295" s="274"/>
      <c r="K295" s="274"/>
      <c r="L295" s="274"/>
      <c r="M295" s="274"/>
      <c r="N295" s="274"/>
    </row>
    <row r="296" spans="1:8" ht="12.75">
      <c r="A296" s="6"/>
      <c r="B296" s="8"/>
      <c r="C296" s="146"/>
      <c r="D296" s="146"/>
      <c r="E296" s="146"/>
      <c r="F296" s="126"/>
      <c r="G296" s="9"/>
      <c r="H296" s="9"/>
    </row>
    <row r="297" spans="1:8" ht="12.75">
      <c r="A297" s="6"/>
      <c r="B297" s="326" t="s">
        <v>123</v>
      </c>
      <c r="C297" s="327"/>
      <c r="D297" s="327"/>
      <c r="E297" s="327"/>
      <c r="F297" s="335"/>
      <c r="G297" s="9"/>
      <c r="H297" s="277"/>
    </row>
    <row r="298" spans="1:8" ht="12.75">
      <c r="A298" s="6" t="s">
        <v>172</v>
      </c>
      <c r="B298" s="7" t="s">
        <v>75</v>
      </c>
      <c r="C298" s="8"/>
      <c r="D298" s="48"/>
      <c r="E298" s="48"/>
      <c r="F298" s="19">
        <v>536500</v>
      </c>
      <c r="G298" s="19">
        <v>71205.79</v>
      </c>
      <c r="H298" s="272">
        <v>91899</v>
      </c>
    </row>
    <row r="299" spans="1:8" ht="12.75">
      <c r="A299" s="6"/>
      <c r="B299" s="14"/>
      <c r="C299" s="157"/>
      <c r="D299" s="48"/>
      <c r="E299" s="318"/>
      <c r="F299" s="331"/>
      <c r="G299" s="156"/>
      <c r="H299" s="276"/>
    </row>
    <row r="300" spans="1:9" ht="12.75">
      <c r="A300" s="6" t="s">
        <v>175</v>
      </c>
      <c r="B300" s="7" t="s">
        <v>278</v>
      </c>
      <c r="C300" s="8"/>
      <c r="D300" s="48"/>
      <c r="E300" s="48"/>
      <c r="F300" s="19">
        <v>59700</v>
      </c>
      <c r="G300" s="19">
        <v>7923.55</v>
      </c>
      <c r="H300" s="272">
        <f>9060+280+(5900/7.5345)</f>
        <v>10123.064569646294</v>
      </c>
      <c r="I300" s="275"/>
    </row>
    <row r="301" spans="1:9" ht="12.75">
      <c r="A301" s="6"/>
      <c r="B301" s="14"/>
      <c r="C301" s="157"/>
      <c r="D301" s="158"/>
      <c r="E301" s="159"/>
      <c r="F301" s="160"/>
      <c r="G301" s="161"/>
      <c r="H301" s="278"/>
      <c r="I301" s="275"/>
    </row>
    <row r="302" spans="1:9" ht="12.75">
      <c r="A302" s="6" t="s">
        <v>176</v>
      </c>
      <c r="B302" s="7" t="s">
        <v>76</v>
      </c>
      <c r="C302" s="8"/>
      <c r="D302" s="48"/>
      <c r="E302" s="48"/>
      <c r="F302" s="19">
        <v>89000</v>
      </c>
      <c r="G302" s="19">
        <v>11812.33</v>
      </c>
      <c r="H302" s="272">
        <v>15190</v>
      </c>
      <c r="I302" s="275"/>
    </row>
    <row r="303" spans="1:9" ht="12.75">
      <c r="A303" s="6"/>
      <c r="B303" s="332"/>
      <c r="C303" s="333"/>
      <c r="D303" s="333"/>
      <c r="E303" s="333"/>
      <c r="F303" s="334"/>
      <c r="G303" s="161"/>
      <c r="H303" s="278"/>
      <c r="I303" s="275"/>
    </row>
    <row r="304" spans="1:8" ht="12.75">
      <c r="A304" s="6" t="s">
        <v>177</v>
      </c>
      <c r="B304" s="7" t="s">
        <v>77</v>
      </c>
      <c r="C304" s="8"/>
      <c r="D304" s="48"/>
      <c r="E304" s="48"/>
      <c r="F304" s="19">
        <v>18240</v>
      </c>
      <c r="G304" s="19">
        <v>2580</v>
      </c>
      <c r="H304" s="19">
        <v>2580</v>
      </c>
    </row>
    <row r="305" spans="1:8" ht="12.75">
      <c r="A305" s="6"/>
      <c r="B305" s="8"/>
      <c r="C305" s="32"/>
      <c r="D305" s="48"/>
      <c r="E305" s="48"/>
      <c r="F305" s="48"/>
      <c r="G305" s="156"/>
      <c r="H305" s="156"/>
    </row>
    <row r="306" spans="1:8" ht="12.75">
      <c r="A306" s="6" t="s">
        <v>183</v>
      </c>
      <c r="B306" s="7" t="s">
        <v>78</v>
      </c>
      <c r="C306" s="8"/>
      <c r="D306" s="48"/>
      <c r="E306" s="48"/>
      <c r="F306" s="19">
        <v>8100</v>
      </c>
      <c r="G306" s="19">
        <v>1075.05</v>
      </c>
      <c r="H306" s="19">
        <v>1075.05</v>
      </c>
    </row>
    <row r="307" spans="1:8" ht="12.75">
      <c r="A307" s="6"/>
      <c r="B307" s="8"/>
      <c r="C307" s="32"/>
      <c r="D307" s="48"/>
      <c r="E307" s="48"/>
      <c r="F307" s="48"/>
      <c r="G307" s="19"/>
      <c r="H307" s="19"/>
    </row>
    <row r="308" spans="1:8" ht="12.75">
      <c r="A308" s="6" t="s">
        <v>205</v>
      </c>
      <c r="B308" s="8" t="s">
        <v>173</v>
      </c>
      <c r="C308" s="32"/>
      <c r="D308" s="48"/>
      <c r="E308" s="48"/>
      <c r="F308" s="19">
        <v>5000</v>
      </c>
      <c r="G308" s="19">
        <v>663.62</v>
      </c>
      <c r="H308" s="19">
        <v>663.62</v>
      </c>
    </row>
    <row r="309" spans="1:8" ht="12.75">
      <c r="A309" s="6"/>
      <c r="B309" s="8"/>
      <c r="C309" s="330" t="s">
        <v>123</v>
      </c>
      <c r="D309" s="330"/>
      <c r="E309" s="330"/>
      <c r="F309" s="207">
        <f>F298+F300+F302+F304+F306+F308</f>
        <v>716540</v>
      </c>
      <c r="G309" s="155">
        <f>G298+G300+G302+G304+G306+G308</f>
        <v>95260.34</v>
      </c>
      <c r="H309" s="155">
        <f>H298+H300+H302+H304+H306+H308</f>
        <v>121530.73456964629</v>
      </c>
    </row>
    <row r="310" spans="1:8" ht="12.75">
      <c r="A310" s="162"/>
      <c r="B310" s="8"/>
      <c r="C310" s="32"/>
      <c r="D310" s="48"/>
      <c r="E310" s="48"/>
      <c r="F310" s="48"/>
      <c r="G310" s="156" t="s">
        <v>179</v>
      </c>
      <c r="H310" s="156" t="s">
        <v>179</v>
      </c>
    </row>
    <row r="311" spans="1:8" ht="15" thickBot="1">
      <c r="A311" s="163"/>
      <c r="B311" s="164" t="s">
        <v>79</v>
      </c>
      <c r="C311" s="165"/>
      <c r="D311" s="166"/>
      <c r="E311" s="167"/>
      <c r="F311" s="211">
        <f>F95+E222+F295+F309</f>
        <v>3307545.83</v>
      </c>
      <c r="G311" s="178">
        <f>G95+G222+G295+G309</f>
        <v>463259.41000000003</v>
      </c>
      <c r="H311" s="178">
        <f>H95+H222+H295+H309</f>
        <v>485054.6145696463</v>
      </c>
    </row>
    <row r="312" spans="1:8" ht="13.5" thickBot="1">
      <c r="A312" s="168"/>
      <c r="B312" s="169"/>
      <c r="C312" s="169"/>
      <c r="D312" s="169"/>
      <c r="E312" s="169"/>
      <c r="F312" s="179"/>
      <c r="G312" s="180"/>
      <c r="H312" s="180"/>
    </row>
    <row r="313" spans="1:14" ht="15">
      <c r="A313" s="239">
        <v>1</v>
      </c>
      <c r="B313" s="170" t="s">
        <v>80</v>
      </c>
      <c r="C313" s="171"/>
      <c r="D313" s="172"/>
      <c r="E313" s="173"/>
      <c r="F313" s="208">
        <f>F311</f>
        <v>3307545.83</v>
      </c>
      <c r="G313" s="181">
        <f>G311</f>
        <v>463259.41000000003</v>
      </c>
      <c r="H313" s="181">
        <f>H311</f>
        <v>485054.6145696463</v>
      </c>
      <c r="N313" s="275"/>
    </row>
    <row r="314" spans="1:14" ht="15">
      <c r="A314" s="240">
        <v>2</v>
      </c>
      <c r="B314" s="183" t="s">
        <v>81</v>
      </c>
      <c r="C314" s="184"/>
      <c r="D314" s="185"/>
      <c r="E314" s="186"/>
      <c r="F314" s="209">
        <f>F39</f>
        <v>3307545.83</v>
      </c>
      <c r="G314" s="182">
        <f>G39</f>
        <v>463259.41</v>
      </c>
      <c r="H314" s="182">
        <f>H39</f>
        <v>485054.61</v>
      </c>
      <c r="N314" s="275"/>
    </row>
    <row r="315" spans="1:8" ht="15.75" thickBot="1">
      <c r="A315" s="238"/>
      <c r="B315" s="187" t="s">
        <v>82</v>
      </c>
      <c r="C315" s="188"/>
      <c r="D315" s="189"/>
      <c r="E315" s="190"/>
      <c r="F315" s="210">
        <f>F314-F313</f>
        <v>0</v>
      </c>
      <c r="G315" s="191">
        <f>G314-G313</f>
        <v>0</v>
      </c>
      <c r="H315" s="191">
        <f>H314-H313</f>
        <v>-0.004569646320305765</v>
      </c>
    </row>
  </sheetData>
  <sheetProtection/>
  <mergeCells count="44">
    <mergeCell ref="C309:E309"/>
    <mergeCell ref="E299:F299"/>
    <mergeCell ref="B303:F303"/>
    <mergeCell ref="B297:F297"/>
    <mergeCell ref="C295:E295"/>
    <mergeCell ref="E222:F222"/>
    <mergeCell ref="B263:F263"/>
    <mergeCell ref="C268:E268"/>
    <mergeCell ref="C222:D222"/>
    <mergeCell ref="C266:E266"/>
    <mergeCell ref="C264:E264"/>
    <mergeCell ref="B267:F267"/>
    <mergeCell ref="C262:E262"/>
    <mergeCell ref="C256:E256"/>
    <mergeCell ref="B261:F261"/>
    <mergeCell ref="D7:E7"/>
    <mergeCell ref="D9:E9"/>
    <mergeCell ref="A11:C11"/>
    <mergeCell ref="A13:G13"/>
    <mergeCell ref="C107:E107"/>
    <mergeCell ref="B23:C23"/>
    <mergeCell ref="A18:G18"/>
    <mergeCell ref="A17:G17"/>
    <mergeCell ref="A15:G15"/>
    <mergeCell ref="B25:C25"/>
    <mergeCell ref="A16:G16"/>
    <mergeCell ref="B24:C24"/>
    <mergeCell ref="C64:E64"/>
    <mergeCell ref="B43:C43"/>
    <mergeCell ref="B30:C30"/>
    <mergeCell ref="B41:F41"/>
    <mergeCell ref="B44:C44"/>
    <mergeCell ref="F21:G21"/>
    <mergeCell ref="B42:F42"/>
    <mergeCell ref="B46:F46"/>
    <mergeCell ref="C108:F109"/>
    <mergeCell ref="D28:E28"/>
    <mergeCell ref="B106:F106"/>
    <mergeCell ref="B29:C29"/>
    <mergeCell ref="B145:F145"/>
    <mergeCell ref="C95:D95"/>
    <mergeCell ref="B108:B109"/>
    <mergeCell ref="C59:E59"/>
    <mergeCell ref="B45:C45"/>
  </mergeCells>
  <printOptions/>
  <pageMargins left="0.1968503937007874" right="0" top="0.3937007874015748" bottom="0.5905511811023623" header="0" footer="0"/>
  <pageSetup horizontalDpi="300" verticalDpi="300" orientation="portrait" paperSize="9" r:id="rId1"/>
  <headerFooter alignWithMargins="0">
    <oddHeader>&amp;C&amp;"Times New Roman,Uobičajeno"FINANCIJSKI PLAN ZA 2024.GODINU
&amp;"Arial,Uobičajeno"
</oddHeader>
    <oddFooter>&amp;CHŠRS&amp;R
&amp;"Times New Roman,Uobičajeno"&amp;P&amp;"Arial,Uobičajeno"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MZOŠ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Davorka</dc:creator>
  <cp:keywords/>
  <dc:description/>
  <cp:lastModifiedBy>Domagoj</cp:lastModifiedBy>
  <cp:lastPrinted>2023-12-12T10:26:24Z</cp:lastPrinted>
  <dcterms:created xsi:type="dcterms:W3CDTF">2015-10-23T07:24:13Z</dcterms:created>
  <dcterms:modified xsi:type="dcterms:W3CDTF">2024-03-18T11:39:49Z</dcterms:modified>
  <cp:category/>
  <cp:version/>
  <cp:contentType/>
  <cp:contentStatus/>
</cp:coreProperties>
</file>