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omments11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e 2024 sve discipline\"/>
    </mc:Choice>
  </mc:AlternateContent>
  <xr:revisionPtr revIDLastSave="0" documentId="13_ncr:1_{1253E674-E724-4620-95A9-AB46B3734AE7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 1. liga" sheetId="50" r:id="rId23"/>
    <sheet name="Lov šarana 2. liga istok" sheetId="65" r:id="rId24"/>
    <sheet name="Lov šarana 2. liga centar" sheetId="66" r:id="rId25"/>
    <sheet name="Lov šarana 2. liga sjever" sheetId="67" r:id="rId26"/>
    <sheet name="Lov šarana 2. liga zapad" sheetId="68" r:id="rId27"/>
    <sheet name="Pastrve pr. mamci brze vode" sheetId="62" r:id="rId28"/>
    <sheet name="Pastrve prirodni mamci jezero" sheetId="63" r:id="rId29"/>
    <sheet name="Troat area" sheetId="64" r:id="rId30"/>
    <sheet name="Feeder EKIPNI" sheetId="32" r:id="rId31"/>
    <sheet name="Feeder POJEDIN" sheetId="31" r:id="rId32"/>
    <sheet name="Muha" sheetId="41" r:id="rId33"/>
    <sheet name="Spin" sheetId="42" r:id="rId34"/>
    <sheet name="Čamac" sheetId="61" r:id="rId35"/>
    <sheet name="Bass" sheetId="60" r:id="rId36"/>
    <sheet name="CASTING" sheetId="57" r:id="rId37"/>
    <sheet name="Međunarodna " sheetId="3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ANTONIJO_VIDMAR">#REF!</definedName>
    <definedName name="Excel_BuiltIn__FilterDatabase" localSheetId="0">'1. Ekipno'!#REF!</definedName>
    <definedName name="GORAN_OVČAR">#REF!</definedName>
    <definedName name="_xlnm.Print_Area" localSheetId="4">'2. I - Ekipno'!$A$1:$U$6</definedName>
    <definedName name="_xlnm.Print_Area" localSheetId="5">'2. I - Pojedin'!$A$1:$V$4</definedName>
    <definedName name="_xlnm.Print_Area" localSheetId="2">'2. S - Ekipno'!$A$1:$U$6</definedName>
    <definedName name="_xlnm.Print_Area" localSheetId="37">'Međunarodna '!$B$1:$K$4</definedName>
    <definedName name="ŽELJKO_NOVAK">#REF!</definedName>
  </definedNames>
  <calcPr calcId="181029"/>
  <fileRecoveryPr autoRecover="0"/>
</workbook>
</file>

<file path=xl/calcChain.xml><?xml version="1.0" encoding="utf-8"?>
<calcChain xmlns="http://schemas.openxmlformats.org/spreadsheetml/2006/main">
  <c r="T21" i="61" l="1"/>
  <c r="U21" i="61"/>
  <c r="T20" i="61"/>
  <c r="U20" i="61"/>
  <c r="T23" i="61"/>
  <c r="U23" i="61"/>
  <c r="T27" i="61"/>
  <c r="U27" i="61"/>
  <c r="T22" i="61"/>
  <c r="U22" i="61"/>
  <c r="T24" i="61"/>
  <c r="U24" i="61"/>
  <c r="T26" i="61"/>
  <c r="U26" i="61"/>
  <c r="T25" i="61"/>
  <c r="U25" i="61"/>
  <c r="T28" i="61"/>
  <c r="U28" i="61"/>
  <c r="U19" i="61"/>
  <c r="T19" i="61"/>
  <c r="T53" i="56"/>
  <c r="U53" i="56"/>
  <c r="N9" i="63"/>
  <c r="L9" i="63"/>
  <c r="J9" i="63"/>
  <c r="H9" i="63"/>
  <c r="F9" i="63"/>
  <c r="D9" i="63"/>
  <c r="N8" i="63"/>
  <c r="L8" i="63"/>
  <c r="J8" i="63"/>
  <c r="H8" i="63"/>
  <c r="F8" i="63"/>
  <c r="D8" i="63"/>
  <c r="L15" i="68"/>
  <c r="M15" i="68"/>
  <c r="T14" i="56"/>
  <c r="U14" i="56"/>
  <c r="T15" i="56"/>
  <c r="U15" i="56"/>
  <c r="T16" i="56"/>
  <c r="U16" i="56"/>
  <c r="T17" i="56"/>
  <c r="U17" i="56"/>
  <c r="T18" i="56"/>
  <c r="U18" i="56"/>
  <c r="T19" i="56"/>
  <c r="U19" i="56"/>
  <c r="T20" i="56"/>
  <c r="U20" i="56"/>
  <c r="T21" i="56"/>
  <c r="U21" i="56"/>
  <c r="T22" i="56"/>
  <c r="U22" i="56"/>
  <c r="T23" i="56"/>
  <c r="U23" i="56"/>
  <c r="T24" i="56"/>
  <c r="U24" i="56"/>
  <c r="T25" i="56"/>
  <c r="U25" i="56"/>
  <c r="T26" i="56"/>
  <c r="U26" i="56"/>
  <c r="T27" i="56"/>
  <c r="U27" i="56"/>
  <c r="T28" i="56"/>
  <c r="U28" i="56"/>
  <c r="T29" i="56"/>
  <c r="U29" i="56"/>
  <c r="T31" i="56"/>
  <c r="U31" i="56"/>
  <c r="T30" i="56"/>
  <c r="U30" i="56"/>
  <c r="T32" i="56"/>
  <c r="U32" i="56"/>
  <c r="T33" i="56"/>
  <c r="U33" i="56"/>
  <c r="T36" i="56"/>
  <c r="U36" i="56"/>
  <c r="T37" i="56"/>
  <c r="U37" i="56"/>
  <c r="T38" i="56"/>
  <c r="U38" i="56"/>
  <c r="T39" i="56"/>
  <c r="U39" i="56"/>
  <c r="T41" i="56"/>
  <c r="U41" i="56"/>
  <c r="T42" i="56"/>
  <c r="U42" i="56"/>
  <c r="T43" i="56"/>
  <c r="U43" i="56"/>
  <c r="T44" i="56"/>
  <c r="U44" i="56"/>
  <c r="T45" i="56"/>
  <c r="U45" i="56"/>
  <c r="T47" i="56"/>
  <c r="U47" i="56"/>
  <c r="T35" i="56"/>
  <c r="U35" i="56"/>
  <c r="T34" i="56"/>
  <c r="U34" i="56"/>
  <c r="T48" i="56"/>
  <c r="U48" i="56"/>
  <c r="T49" i="56"/>
  <c r="U49" i="56"/>
  <c r="T50" i="56"/>
  <c r="U50" i="56"/>
  <c r="T40" i="56"/>
  <c r="U40" i="56"/>
  <c r="T51" i="56"/>
  <c r="U51" i="56"/>
  <c r="T52" i="56"/>
  <c r="U52" i="56"/>
  <c r="T46" i="56"/>
  <c r="U46" i="56"/>
  <c r="S13" i="55"/>
  <c r="T13" i="55"/>
  <c r="S15" i="55"/>
  <c r="T15" i="55"/>
  <c r="S16" i="55"/>
  <c r="T16" i="55"/>
  <c r="S17" i="55"/>
  <c r="T17" i="55"/>
  <c r="S14" i="55"/>
  <c r="T14" i="55"/>
  <c r="S18" i="55"/>
  <c r="T18" i="55"/>
  <c r="S19" i="55"/>
  <c r="T19" i="55"/>
  <c r="S20" i="55"/>
  <c r="T20" i="55"/>
  <c r="T12" i="55"/>
  <c r="S12" i="55"/>
  <c r="T11" i="55"/>
  <c r="S11" i="55"/>
  <c r="T30" i="8" l="1"/>
  <c r="U30" i="8"/>
  <c r="T28" i="8"/>
  <c r="U28" i="8"/>
  <c r="T39" i="8"/>
  <c r="U39" i="8"/>
  <c r="T46" i="8"/>
  <c r="U46" i="8"/>
  <c r="T10" i="8"/>
  <c r="U10" i="8"/>
  <c r="T15" i="8"/>
  <c r="U15" i="8"/>
  <c r="T16" i="8"/>
  <c r="U16" i="8"/>
  <c r="T18" i="8"/>
  <c r="U18" i="8"/>
  <c r="T11" i="8"/>
  <c r="U11" i="8"/>
  <c r="T17" i="8"/>
  <c r="U17" i="8"/>
  <c r="T27" i="8"/>
  <c r="U27" i="8"/>
  <c r="T29" i="8"/>
  <c r="U29" i="8"/>
  <c r="T13" i="8"/>
  <c r="U13" i="8"/>
  <c r="T24" i="8"/>
  <c r="U24" i="8"/>
  <c r="T20" i="8"/>
  <c r="U20" i="8"/>
  <c r="T26" i="8"/>
  <c r="U26" i="8"/>
  <c r="T36" i="8"/>
  <c r="U36" i="8"/>
  <c r="T41" i="8"/>
  <c r="U41" i="8"/>
  <c r="T38" i="8"/>
  <c r="U38" i="8"/>
  <c r="T45" i="8"/>
  <c r="U45" i="8"/>
  <c r="T43" i="8"/>
  <c r="U43" i="8"/>
  <c r="T12" i="8"/>
  <c r="U12" i="8"/>
  <c r="T19" i="8"/>
  <c r="U19" i="8"/>
  <c r="T35" i="8"/>
  <c r="U35" i="8"/>
  <c r="T40" i="8"/>
  <c r="U40" i="8"/>
  <c r="T37" i="8"/>
  <c r="U37" i="8"/>
  <c r="T31" i="8"/>
  <c r="U31" i="8"/>
  <c r="T32" i="8"/>
  <c r="U32" i="8"/>
  <c r="T42" i="8"/>
  <c r="U42" i="8"/>
  <c r="T44" i="8"/>
  <c r="U44" i="8"/>
  <c r="T14" i="8"/>
  <c r="U14" i="8"/>
  <c r="T33" i="8"/>
  <c r="U33" i="8"/>
  <c r="T21" i="8"/>
  <c r="U21" i="8"/>
  <c r="T23" i="8"/>
  <c r="U23" i="8"/>
  <c r="T34" i="8"/>
  <c r="U34" i="8"/>
  <c r="T47" i="8"/>
  <c r="U47" i="8"/>
  <c r="T48" i="8"/>
  <c r="U48" i="8"/>
  <c r="U25" i="8"/>
  <c r="T25" i="8"/>
  <c r="U22" i="8"/>
  <c r="T22" i="8"/>
  <c r="S16" i="7"/>
  <c r="T16" i="7"/>
  <c r="S17" i="7"/>
  <c r="T17" i="7"/>
  <c r="S18" i="7"/>
  <c r="T18" i="7"/>
  <c r="S15" i="7"/>
  <c r="T15" i="7"/>
  <c r="S19" i="7"/>
  <c r="T19" i="7"/>
  <c r="S20" i="7"/>
  <c r="T20" i="7"/>
  <c r="T14" i="7"/>
  <c r="S14" i="7"/>
  <c r="T13" i="7"/>
  <c r="S13" i="7"/>
  <c r="T13" i="56"/>
  <c r="U13" i="56"/>
  <c r="U12" i="56"/>
  <c r="T12" i="56"/>
  <c r="U35" i="59"/>
  <c r="T17" i="59"/>
  <c r="U17" i="59"/>
  <c r="T15" i="59"/>
  <c r="U15" i="59"/>
  <c r="T25" i="59"/>
  <c r="U25" i="59"/>
  <c r="T18" i="59"/>
  <c r="U18" i="59"/>
  <c r="T14" i="59"/>
  <c r="U14" i="59"/>
  <c r="T19" i="59"/>
  <c r="U19" i="59"/>
  <c r="T23" i="59"/>
  <c r="U23" i="59"/>
  <c r="T24" i="59"/>
  <c r="U24" i="59"/>
  <c r="T22" i="59"/>
  <c r="U22" i="59"/>
  <c r="T16" i="59"/>
  <c r="U16" i="59"/>
  <c r="T20" i="59"/>
  <c r="U20" i="59"/>
  <c r="T21" i="59"/>
  <c r="U21" i="59"/>
  <c r="T27" i="59"/>
  <c r="U27" i="59"/>
  <c r="T26" i="59"/>
  <c r="U26" i="59"/>
  <c r="T29" i="59"/>
  <c r="U29" i="59"/>
  <c r="T28" i="59"/>
  <c r="U28" i="59"/>
  <c r="T31" i="59"/>
  <c r="U31" i="59"/>
  <c r="T30" i="59"/>
  <c r="U30" i="59"/>
  <c r="T32" i="59"/>
  <c r="U32" i="59"/>
  <c r="T33" i="59"/>
  <c r="U33" i="59"/>
  <c r="T35" i="59"/>
  <c r="T34" i="59"/>
  <c r="U34" i="59"/>
  <c r="T36" i="59"/>
  <c r="U36" i="59"/>
  <c r="U13" i="59"/>
  <c r="T13" i="59"/>
  <c r="U12" i="59"/>
  <c r="T12" i="59"/>
  <c r="T23" i="10"/>
  <c r="U23" i="10"/>
  <c r="T33" i="10"/>
  <c r="U33" i="10"/>
  <c r="T24" i="10"/>
  <c r="U24" i="10"/>
  <c r="T18" i="10"/>
  <c r="U18" i="10"/>
  <c r="T28" i="10"/>
  <c r="U28" i="10"/>
  <c r="T22" i="10"/>
  <c r="U22" i="10"/>
  <c r="T12" i="10"/>
  <c r="U12" i="10"/>
  <c r="T17" i="10"/>
  <c r="U17" i="10"/>
  <c r="T16" i="10"/>
  <c r="U16" i="10"/>
  <c r="T26" i="10"/>
  <c r="U26" i="10"/>
  <c r="T10" i="10"/>
  <c r="U10" i="10"/>
  <c r="T11" i="10"/>
  <c r="U11" i="10"/>
  <c r="T25" i="10"/>
  <c r="U25" i="10"/>
  <c r="T19" i="10"/>
  <c r="U19" i="10"/>
  <c r="T15" i="10"/>
  <c r="U15" i="10"/>
  <c r="T20" i="10"/>
  <c r="U20" i="10"/>
  <c r="T30" i="10"/>
  <c r="U30" i="10"/>
  <c r="T27" i="10"/>
  <c r="U27" i="10"/>
  <c r="T32" i="10"/>
  <c r="U32" i="10"/>
  <c r="T21" i="10"/>
  <c r="U21" i="10"/>
  <c r="T29" i="10"/>
  <c r="U29" i="10"/>
  <c r="T31" i="10"/>
  <c r="U31" i="10"/>
  <c r="T34" i="10"/>
  <c r="U34" i="10"/>
  <c r="U14" i="10"/>
  <c r="T14" i="10"/>
  <c r="U13" i="10"/>
  <c r="T13" i="10"/>
  <c r="T52" i="52"/>
  <c r="U52" i="52"/>
  <c r="T50" i="52"/>
  <c r="U50" i="52"/>
  <c r="S13" i="58" l="1"/>
  <c r="T13" i="58"/>
  <c r="S14" i="58"/>
  <c r="T14" i="58"/>
  <c r="S15" i="58"/>
  <c r="T15" i="58"/>
  <c r="S12" i="58"/>
  <c r="T12" i="58"/>
  <c r="S16" i="58"/>
  <c r="T16" i="58"/>
  <c r="S17" i="58"/>
  <c r="T17" i="58"/>
  <c r="S18" i="58"/>
  <c r="T18" i="58"/>
  <c r="T11" i="58"/>
  <c r="S11" i="58"/>
  <c r="V29" i="61"/>
  <c r="U29" i="61"/>
  <c r="T29" i="61"/>
  <c r="Q23" i="60" l="1"/>
  <c r="P23" i="60"/>
  <c r="O23" i="60"/>
  <c r="V29" i="42"/>
  <c r="U29" i="42"/>
  <c r="T29" i="42"/>
  <c r="V28" i="42"/>
  <c r="U28" i="42"/>
  <c r="T28" i="42"/>
  <c r="K34" i="41"/>
  <c r="J34" i="41"/>
  <c r="K33" i="41"/>
  <c r="J33" i="41"/>
  <c r="K32" i="41"/>
  <c r="J32" i="41"/>
  <c r="K31" i="41"/>
  <c r="J31" i="41"/>
  <c r="K30" i="41"/>
  <c r="J30" i="41"/>
  <c r="K29" i="41"/>
  <c r="J29" i="41"/>
  <c r="Z45" i="31"/>
  <c r="Y45" i="31"/>
  <c r="X45" i="31"/>
  <c r="AD26" i="64"/>
  <c r="AC26" i="64"/>
  <c r="AB26" i="64"/>
  <c r="AE24" i="64"/>
  <c r="AD24" i="64"/>
  <c r="AC24" i="64"/>
  <c r="AB24" i="64"/>
  <c r="AE23" i="64"/>
  <c r="AD23" i="64"/>
  <c r="AC23" i="64"/>
  <c r="AB23" i="64"/>
  <c r="AE22" i="64"/>
  <c r="AD22" i="64"/>
  <c r="AC22" i="64"/>
  <c r="AB22" i="64"/>
  <c r="AE21" i="64"/>
  <c r="AD21" i="64"/>
  <c r="AC21" i="64"/>
  <c r="AB21" i="64"/>
  <c r="AE20" i="64"/>
  <c r="AD20" i="64"/>
  <c r="AC20" i="64"/>
  <c r="AB20" i="64"/>
  <c r="AE19" i="64"/>
  <c r="AD19" i="64"/>
  <c r="AC19" i="64"/>
  <c r="AB19" i="64"/>
  <c r="AE18" i="64"/>
  <c r="AD18" i="64"/>
  <c r="AC18" i="64"/>
  <c r="AB18" i="64"/>
  <c r="AE17" i="64"/>
  <c r="AD17" i="64"/>
  <c r="AC17" i="64"/>
  <c r="AB17" i="64"/>
  <c r="AE16" i="64"/>
  <c r="AD16" i="64"/>
  <c r="AC16" i="64"/>
  <c r="AB16" i="64"/>
  <c r="AE15" i="64"/>
  <c r="AD15" i="64"/>
  <c r="AC15" i="64"/>
  <c r="AB15" i="64"/>
  <c r="AE14" i="64"/>
  <c r="AD14" i="64"/>
  <c r="AC14" i="64"/>
  <c r="AB14" i="64"/>
  <c r="AE13" i="64"/>
  <c r="AD13" i="64"/>
  <c r="AC13" i="64"/>
  <c r="AB13" i="64"/>
  <c r="V19" i="49"/>
  <c r="U19" i="49"/>
  <c r="T19" i="49"/>
  <c r="T37" i="59"/>
  <c r="T57" i="52"/>
  <c r="T56" i="52"/>
  <c r="U51" i="52"/>
  <c r="T51" i="52"/>
  <c r="U55" i="52"/>
  <c r="T55" i="52"/>
  <c r="U54" i="52"/>
  <c r="T54" i="52"/>
  <c r="U53" i="52"/>
  <c r="T53" i="52"/>
  <c r="U32" i="52"/>
  <c r="T32" i="52"/>
  <c r="U49" i="52"/>
  <c r="T49" i="52"/>
  <c r="U43" i="52"/>
  <c r="T43" i="52"/>
  <c r="U42" i="52"/>
  <c r="T42" i="52"/>
  <c r="U48" i="52"/>
  <c r="T48" i="52"/>
  <c r="U41" i="52"/>
  <c r="T41" i="52"/>
  <c r="U28" i="52"/>
  <c r="T28" i="52"/>
  <c r="U39" i="52"/>
  <c r="T39" i="52"/>
  <c r="U37" i="52"/>
  <c r="T37" i="52"/>
  <c r="U36" i="52"/>
  <c r="T36" i="52"/>
  <c r="U25" i="52"/>
  <c r="T25" i="52"/>
  <c r="U18" i="52"/>
  <c r="T18" i="52"/>
  <c r="U46" i="52"/>
  <c r="T46" i="52"/>
  <c r="U47" i="52"/>
  <c r="T47" i="52"/>
  <c r="U45" i="52"/>
  <c r="T45" i="52"/>
  <c r="U22" i="52"/>
  <c r="T22" i="52"/>
  <c r="U35" i="52"/>
  <c r="T35" i="52"/>
  <c r="U33" i="52"/>
  <c r="T33" i="52"/>
  <c r="U15" i="52"/>
  <c r="T15" i="52"/>
  <c r="U31" i="52"/>
  <c r="T31" i="52"/>
  <c r="U16" i="52"/>
  <c r="T16" i="52"/>
  <c r="U26" i="52"/>
  <c r="T26" i="52"/>
  <c r="U38" i="52"/>
  <c r="T38" i="52"/>
  <c r="U21" i="52"/>
  <c r="T21" i="52"/>
  <c r="U44" i="52"/>
  <c r="T44" i="52"/>
  <c r="U17" i="52"/>
  <c r="T17" i="52"/>
  <c r="U30" i="52"/>
  <c r="T30" i="52"/>
  <c r="U27" i="52"/>
  <c r="T27" i="52"/>
  <c r="U19" i="52"/>
  <c r="T19" i="52"/>
  <c r="U34" i="52"/>
  <c r="T34" i="52"/>
  <c r="U40" i="52"/>
  <c r="T40" i="52"/>
  <c r="U29" i="52"/>
  <c r="T29" i="52"/>
  <c r="U20" i="52"/>
  <c r="T20" i="52"/>
  <c r="U14" i="52"/>
  <c r="T14" i="52"/>
  <c r="U24" i="52"/>
  <c r="T24" i="52"/>
  <c r="U23" i="52"/>
  <c r="T23" i="52"/>
  <c r="T19" i="51"/>
  <c r="S19" i="51"/>
  <c r="T20" i="51"/>
  <c r="S20" i="51"/>
  <c r="T21" i="51"/>
  <c r="S21" i="51"/>
  <c r="T22" i="51"/>
  <c r="S22" i="51"/>
  <c r="T17" i="51"/>
  <c r="S17" i="51"/>
  <c r="T15" i="51"/>
  <c r="S15" i="51"/>
  <c r="T18" i="51"/>
  <c r="S18" i="51"/>
  <c r="T16" i="51"/>
  <c r="S16" i="51"/>
  <c r="V52" i="6"/>
  <c r="U52" i="6"/>
  <c r="T52" i="6"/>
  <c r="AA14" i="6"/>
  <c r="AB14" i="6" s="1"/>
  <c r="Z14" i="6"/>
  <c r="Y14" i="6"/>
  <c r="X14" i="6"/>
  <c r="W14" i="6"/>
  <c r="AA13" i="6"/>
  <c r="AB13" i="6" s="1"/>
  <c r="Z13" i="6"/>
  <c r="Y13" i="6"/>
  <c r="X13" i="6"/>
  <c r="W13" i="6"/>
  <c r="AA12" i="6"/>
  <c r="AB12" i="6" s="1"/>
  <c r="Z12" i="6"/>
  <c r="Y12" i="6"/>
  <c r="X12" i="6"/>
  <c r="W12" i="6"/>
  <c r="AA11" i="6"/>
  <c r="AB11" i="6" s="1"/>
  <c r="Z11" i="6"/>
  <c r="Y11" i="6"/>
  <c r="X11" i="6"/>
  <c r="W11" i="6"/>
  <c r="AA10" i="6"/>
  <c r="AB10" i="6" s="1"/>
  <c r="Z10" i="6"/>
  <c r="Y10" i="6"/>
  <c r="X10" i="6"/>
  <c r="W10" i="6"/>
  <c r="AA9" i="6"/>
  <c r="AB9" i="6" s="1"/>
  <c r="Z9" i="6"/>
  <c r="Y9" i="6"/>
  <c r="X9" i="6"/>
  <c r="W9" i="6"/>
  <c r="AA8" i="6"/>
  <c r="AB8" i="6" s="1"/>
  <c r="Z8" i="6"/>
  <c r="Y8" i="6"/>
  <c r="X8" i="6"/>
  <c r="W8" i="6"/>
  <c r="AA7" i="6"/>
  <c r="AB7" i="6" s="1"/>
  <c r="Z7" i="6"/>
  <c r="Y7" i="6"/>
  <c r="X7" i="6"/>
  <c r="W7" i="6"/>
  <c r="AA6" i="6"/>
  <c r="AB6" i="6" s="1"/>
  <c r="Z6" i="6"/>
  <c r="Y6" i="6"/>
  <c r="X6" i="6"/>
  <c r="W6" i="6"/>
  <c r="AA5" i="6"/>
  <c r="AB5" i="6" s="1"/>
  <c r="Z5" i="6"/>
  <c r="Y5" i="6"/>
  <c r="X5" i="6"/>
  <c r="W5" i="6"/>
  <c r="AA4" i="6"/>
  <c r="AB4" i="6" s="1"/>
  <c r="Z4" i="6"/>
  <c r="Y4" i="6"/>
  <c r="X4" i="6"/>
  <c r="W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3" authorId="0" shapeId="0" xr:uid="{8AD7E882-491A-48FA-A2F9-B386D106D0FB}">
      <text>
        <r>
          <rPr>
            <b/>
            <sz val="8"/>
            <color indexed="81"/>
            <rFont val="Tahoma"/>
            <family val="2"/>
            <charset val="238"/>
          </rPr>
          <t>Mladen Čačić:</t>
        </r>
        <r>
          <rPr>
            <sz val="8"/>
            <color indexed="81"/>
            <rFont val="Tahoma"/>
            <family val="2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<sst xmlns="http://schemas.openxmlformats.org/spreadsheetml/2006/main" count="3234" uniqueCount="1176">
  <si>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</si>
  <si>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</si>
  <si>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</si>
  <si>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</si>
  <si>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</si>
  <si>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</si>
  <si>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</si>
  <si>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</si>
  <si>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</si>
  <si>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</si>
  <si>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</si>
  <si>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</si>
  <si>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</si>
  <si>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</si>
  <si>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</si>
  <si>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</si>
  <si>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</si>
  <si>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</si>
  <si>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</si>
  <si>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</si>
  <si>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</si>
  <si>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 xml:space="preserve"> </t>
  </si>
  <si>
    <t>Željko Kljajić</t>
  </si>
  <si>
    <t>Zlatko Poparić</t>
  </si>
  <si>
    <t>Korana Karlovac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</si>
  <si>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</si>
  <si>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</si>
  <si>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</si>
  <si>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</si>
  <si>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</si>
  <si>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</si>
  <si>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</si>
  <si>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</si>
  <si>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 xml:space="preserve">                    Plasmani ekipa i pojedinaca na međunarodnim natjecanjima:</t>
  </si>
  <si>
    <t>Štuka Colmic Torčec</t>
  </si>
  <si>
    <t>ORŠK Osijek</t>
  </si>
  <si>
    <t>LOV RIBE HRANILICOM NA DNU - FEEDER</t>
  </si>
  <si>
    <t xml:space="preserve">    RIBOLOVNI SAVEZ</t>
  </si>
  <si>
    <t xml:space="preserve">"LOV RIBE UDICOM NA PLOVAK" </t>
  </si>
  <si>
    <t xml:space="preserve">     HRVATSKI ŠPORTSKO</t>
  </si>
  <si>
    <t xml:space="preserve">           LOV RIBE HRANILICOM NA DNU - FEEDER</t>
  </si>
  <si>
    <t xml:space="preserve">                      EKIPNI PLASMAN </t>
  </si>
  <si>
    <t>RIBOLOV PREDATORA S OBALE UMJETNIM MAMCIMA</t>
  </si>
  <si>
    <t>najslabiji rezultat</t>
  </si>
  <si>
    <t>LOV RIBE UDICOM NA PLOVAK</t>
  </si>
  <si>
    <t xml:space="preserve">    POJEDINAČNI PLASMAN</t>
  </si>
  <si>
    <t xml:space="preserve">          LOV RIBE UDICOM NA PLOVAK</t>
  </si>
  <si>
    <t xml:space="preserve">              POJEDINAČNI PLASMAN</t>
  </si>
  <si>
    <t xml:space="preserve">         LOV RIBE UDICOM NA PLOVAK</t>
  </si>
  <si>
    <t>TPK Zagreb</t>
  </si>
  <si>
    <t xml:space="preserve">                             LOV ŠARANA</t>
  </si>
  <si>
    <t xml:space="preserve">                 HRVATSKI ŠPORTSKO</t>
  </si>
  <si>
    <t xml:space="preserve">                RIBOLOVNI SAVEZ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</si>
  <si>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</si>
  <si>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</si>
  <si>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</si>
  <si>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</si>
  <si>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PRVENSTVO</t>
  </si>
  <si>
    <t xml:space="preserve">                                        HRVATSKI ŠPORTSKO</t>
  </si>
  <si>
    <t xml:space="preserve">         RIBOLOVNI SAVEZ</t>
  </si>
  <si>
    <t xml:space="preserve">   HRVATSKI ŠPORTSKO</t>
  </si>
  <si>
    <t xml:space="preserve">     RIBOLOVNI SAVEZ</t>
  </si>
  <si>
    <t xml:space="preserve">                      HRVATSKI ŠPORTSKO</t>
  </si>
  <si>
    <t xml:space="preserve">                        RIBOLOVNI SAVEZ</t>
  </si>
  <si>
    <t xml:space="preserve">     LOV RIBE UDICOM NA PLOVAK</t>
  </si>
  <si>
    <t xml:space="preserve">                   LOV RIBE UDICOM NA PLOVAK</t>
  </si>
  <si>
    <t xml:space="preserve">                             HRVATSKI ŠPORTSKO</t>
  </si>
  <si>
    <t xml:space="preserve">  </t>
  </si>
  <si>
    <t xml:space="preserve">                              RIBOLOVNI SAVEZ</t>
  </si>
  <si>
    <t xml:space="preserve">  HRVATSKI ŠPORTSKO</t>
  </si>
  <si>
    <t xml:space="preserve">                          EKIPNI PLASMAN</t>
  </si>
  <si>
    <t xml:space="preserve">      HRVATSKI ŠPORTSKO</t>
  </si>
  <si>
    <t xml:space="preserve">       RIBOLOVNI SAVEZ</t>
  </si>
  <si>
    <t>POJEDINAČNO</t>
  </si>
  <si>
    <t xml:space="preserve">      RIBOLOV PASTRVSKOG GRGEČA - BASSA</t>
  </si>
  <si>
    <t>Rak Topfishing Garbolino Rakitje</t>
  </si>
  <si>
    <t>Som Kotoriba</t>
  </si>
  <si>
    <t>Piškor Zagreb</t>
  </si>
  <si>
    <t>PRVENSTVO HRVATSKE  2023 - MLADEŽ U 15</t>
  </si>
  <si>
    <t>Matijašić Petar</t>
  </si>
  <si>
    <t>Varga Gabrijel</t>
  </si>
  <si>
    <t>Jug Leon</t>
  </si>
  <si>
    <t>Šipek Laura</t>
  </si>
  <si>
    <t>Lončar Vinko</t>
  </si>
  <si>
    <t>Klen Sveta Marija</t>
  </si>
  <si>
    <t>Horvat Hana</t>
  </si>
  <si>
    <t>Komorski Lana</t>
  </si>
  <si>
    <t>Jalšovec Gabrijel</t>
  </si>
  <si>
    <t>Paveli Jan</t>
  </si>
  <si>
    <t>Varga Jan</t>
  </si>
  <si>
    <t>Tančak Tomislav</t>
  </si>
  <si>
    <t>Ištvanek Fabricio</t>
  </si>
  <si>
    <t>Pozderec Luka</t>
  </si>
  <si>
    <t>Žili Franko</t>
  </si>
  <si>
    <t>Slavonac Lipik</t>
  </si>
  <si>
    <t>Orehovečki Patrik</t>
  </si>
  <si>
    <t>Grubić Nataša</t>
  </si>
  <si>
    <t>Slaviček Dino</t>
  </si>
  <si>
    <t>Rodek Lovro</t>
  </si>
  <si>
    <t>Klasnić Lucija</t>
  </si>
  <si>
    <t>Čatak David</t>
  </si>
  <si>
    <t>Šipek Fran</t>
  </si>
  <si>
    <t>Kovač Patrik</t>
  </si>
  <si>
    <t>Kolmanić Dora</t>
  </si>
  <si>
    <t>Puklin Luka</t>
  </si>
  <si>
    <t>Betlehem Iva</t>
  </si>
  <si>
    <t>Picer Lana</t>
  </si>
  <si>
    <t>Strbad Sara</t>
  </si>
  <si>
    <t>Komar Kristijan</t>
  </si>
  <si>
    <t>Horvat Marko</t>
  </si>
  <si>
    <t>Frinčić Vito</t>
  </si>
  <si>
    <t>Strbad Karlo</t>
  </si>
  <si>
    <t>Nagy Josip</t>
  </si>
  <si>
    <t>Kristić Luka</t>
  </si>
  <si>
    <t>Bjelka GME GARBOLINO Sunja</t>
  </si>
  <si>
    <t>Dražić Matko</t>
  </si>
  <si>
    <t>Šalković Matej</t>
  </si>
  <si>
    <t>Tomić Petra</t>
  </si>
  <si>
    <t>Vinković Marko</t>
  </si>
  <si>
    <t>Gredičak Oliver</t>
  </si>
  <si>
    <t>Bašić Petar</t>
  </si>
  <si>
    <t>SLOGA-OREŠJE</t>
  </si>
  <si>
    <t>ODRA-VELIKA GORICA</t>
  </si>
  <si>
    <t>JEZERA-BEDEKOVČINA</t>
  </si>
  <si>
    <t>RAK-RAKITJE</t>
  </si>
  <si>
    <t>PETNJA-SIBINJ</t>
  </si>
  <si>
    <t>HES-SISAK</t>
  </si>
  <si>
    <t>DUGO SELO-RUGVICA</t>
  </si>
  <si>
    <t>ŠARAN-ZAPREŠIĆ</t>
  </si>
  <si>
    <t xml:space="preserve">           RIBOLOV GRABEŽLJIVCA IZ ČAMCA</t>
  </si>
  <si>
    <t>PRVENSTVO HRVATSKE - I. LIGA 2024.  SENIORI</t>
  </si>
  <si>
    <t>PRVENSTVO HRVATSKE - II. LIGA 2024. - SJEVER - SENIORI</t>
  </si>
  <si>
    <t>PRVENSTVO HRVATSKE - II. LIGA - SJEVER 2024. - SENIORI</t>
  </si>
  <si>
    <t>PRVENSTVO HRVATSKE - II. LIGA 2024. - ISTOK - SENIORI</t>
  </si>
  <si>
    <t>PRVENSTVO HRVATSKE - II. LIGA - ISTOK 2024. - SENIORI</t>
  </si>
  <si>
    <t>PRVENSTVO HRVATSKE - II. LIGA 2024. - ZAPAD - SENIORI</t>
  </si>
  <si>
    <t>PRVENSTVO HRVATSKE - III. LIGA 2024. - SJEVER - SENIORI</t>
  </si>
  <si>
    <t xml:space="preserve">                  PRVENSTVO HRVATSKE - III. LIGA 2024. - ISTOK - SENIORI</t>
  </si>
  <si>
    <t xml:space="preserve">    PRVENSTVO HRVATSKE - III. LIGA - ISTOK 2024. - SENIORI</t>
  </si>
  <si>
    <t>PRVENSTVO HRVATSKE - III. LIGA 2024. - ZAPAD - SENIORI</t>
  </si>
  <si>
    <t>Garešnica 13.04.2024.</t>
  </si>
  <si>
    <t>Garešnica 14.04.2024.</t>
  </si>
  <si>
    <t>ŠRK TSH  Sensas Som.si Čakovec</t>
  </si>
  <si>
    <t xml:space="preserve">Fundak Fran </t>
  </si>
  <si>
    <t>Klen Sv. Marija</t>
  </si>
  <si>
    <t>Vuković Jan</t>
  </si>
  <si>
    <t>Šaran  Petar šport Zaprešić</t>
  </si>
  <si>
    <t>Orelj Filip</t>
  </si>
  <si>
    <t>Klen N. Gradiška</t>
  </si>
  <si>
    <t>TSH  Sensas Som.si Čakovec</t>
  </si>
  <si>
    <t>Gašpir Josip</t>
  </si>
  <si>
    <t>Dokuzović Fran</t>
  </si>
  <si>
    <t>Lisec Matej</t>
  </si>
  <si>
    <t>PRVENSTVO HRVATSKE  2024 - MLADEŽ U 20</t>
  </si>
  <si>
    <t>Sensas Som.si Čakovec</t>
  </si>
  <si>
    <t>Dukarić Mateo</t>
  </si>
  <si>
    <t>Ribič Rovišće</t>
  </si>
  <si>
    <t>Šaran Petar Šport Zaprešić</t>
  </si>
  <si>
    <t>TSH Sensas Som.si Čakovec</t>
  </si>
  <si>
    <t>Som  Kotoriba</t>
  </si>
  <si>
    <t>Štimac Karlo</t>
  </si>
  <si>
    <t>Tauković Lukas</t>
  </si>
  <si>
    <t>PRVENSTVO HRVATSKE  2024 - MLADEŽ U 25</t>
  </si>
  <si>
    <t xml:space="preserve">Komorski Adriana </t>
  </si>
  <si>
    <t>Mihalić Antonio</t>
  </si>
  <si>
    <t>Mrežnica Duga Resa</t>
  </si>
  <si>
    <t xml:space="preserve">Vlašić Simona </t>
  </si>
  <si>
    <t xml:space="preserve">               PRVENSTVO HRVATSKE 2024. - SENIORKE</t>
  </si>
  <si>
    <t>PRVENSTVO HRVATSKE 2024. - SENIORKE</t>
  </si>
  <si>
    <t xml:space="preserve">      LIGA VETERANA 2024.</t>
  </si>
  <si>
    <t xml:space="preserve">                  LIGA MASTERA 2024.</t>
  </si>
  <si>
    <t xml:space="preserve">    LIGA OSOBA SA INVALIDITETOM 2024.</t>
  </si>
  <si>
    <t xml:space="preserve">Ivanec       13.04.2024.   </t>
  </si>
  <si>
    <t xml:space="preserve">Ivanec       14.04.2024.    </t>
  </si>
  <si>
    <t>Karas Peklenica</t>
  </si>
  <si>
    <t>Dražen Filipović</t>
  </si>
  <si>
    <t>Lov pastrve prirodnim mamcima na brzim vodama 2024.</t>
  </si>
  <si>
    <t>LOV PASTRVA PRIRODNIM MAMCIMA NA JEZERU 2024.</t>
  </si>
  <si>
    <t>PRVENSTVO HRVATSKE 2024. - SENIORI</t>
  </si>
  <si>
    <t>POJEDINAČNI PLASMAN 2024.</t>
  </si>
  <si>
    <t>PRVENSTVO HRVATSKE ZA 2024. GODINU</t>
  </si>
  <si>
    <t>HRVATSKE 2024. U CASTINGU</t>
  </si>
  <si>
    <t>IX. kolo</t>
  </si>
  <si>
    <t>X. kolo</t>
  </si>
  <si>
    <t>Rak Rakitje</t>
  </si>
  <si>
    <t>Klen Colmic Sv.Marija</t>
  </si>
  <si>
    <t>Deverika Draž</t>
  </si>
  <si>
    <t>Šaran Petar šport Zaprešić</t>
  </si>
  <si>
    <t>Jastrebarsko Jastrebarsko</t>
  </si>
  <si>
    <t>Smuđ Draškovec</t>
  </si>
  <si>
    <t>Mura Mursko Središće</t>
  </si>
  <si>
    <t>Čakovec Interland Čakovec</t>
  </si>
  <si>
    <t>Varaždin Interland VDE Varaždin</t>
  </si>
  <si>
    <t>Linjak Palovec</t>
  </si>
  <si>
    <t>Patrik Škrbec</t>
  </si>
  <si>
    <t>Dario Janus</t>
  </si>
  <si>
    <t>Tomislav Klarić</t>
  </si>
  <si>
    <t>Renato Brković</t>
  </si>
  <si>
    <t>Šandor Anđal</t>
  </si>
  <si>
    <t>Hrvoje Toplek</t>
  </si>
  <si>
    <t>Denis Bogdan</t>
  </si>
  <si>
    <t>Igor Bošnjak</t>
  </si>
  <si>
    <t>Vladimir Vražić</t>
  </si>
  <si>
    <t>Mihael Pongrac</t>
  </si>
  <si>
    <t>Marko Sraga</t>
  </si>
  <si>
    <t>Marin Sraga</t>
  </si>
  <si>
    <t>Mario Pokupec</t>
  </si>
  <si>
    <t>Goran Novosel</t>
  </si>
  <si>
    <t>Davor Kolmanić</t>
  </si>
  <si>
    <t>Davor Florijanić</t>
  </si>
  <si>
    <t>Željko Rob</t>
  </si>
  <si>
    <t>Luka Florijanić</t>
  </si>
  <si>
    <t>Dražen Čokrlić</t>
  </si>
  <si>
    <t>Goran Cvetanović</t>
  </si>
  <si>
    <t>Antonio Horvatić</t>
  </si>
  <si>
    <t>Akoš Pinkert</t>
  </si>
  <si>
    <t>Peter Selinger</t>
  </si>
  <si>
    <t>Igor Habek</t>
  </si>
  <si>
    <t>Petar Novosel</t>
  </si>
  <si>
    <t>Boris Pintar</t>
  </si>
  <si>
    <t>Dalibor Markotić</t>
  </si>
  <si>
    <t>Mario Radiković</t>
  </si>
  <si>
    <t>Ivan Blažon</t>
  </si>
  <si>
    <t>Filip Halić</t>
  </si>
  <si>
    <t/>
  </si>
  <si>
    <t>Redni Broj</t>
  </si>
  <si>
    <t>Ekipa</t>
  </si>
  <si>
    <t>Ime i Prezime</t>
  </si>
  <si>
    <t>Plasman 1.Kolo</t>
  </si>
  <si>
    <t>Plasman 2.Kolo</t>
  </si>
  <si>
    <t>Plasman 3.Kolo</t>
  </si>
  <si>
    <t>Plasman 4.Kolo</t>
  </si>
  <si>
    <t>Plasman 5.Kolo</t>
  </si>
  <si>
    <t>Plasman6.Kolo</t>
  </si>
  <si>
    <t>Plasman 7.Kolo</t>
  </si>
  <si>
    <t>Plasman8.Kolo</t>
  </si>
  <si>
    <t>N.Bod. ukupno</t>
  </si>
  <si>
    <t>Ukupni Plasman</t>
  </si>
  <si>
    <t>broj riba</t>
  </si>
  <si>
    <t>Najduža riba</t>
  </si>
  <si>
    <t>ŠRD Cetina - Sinj 2</t>
  </si>
  <si>
    <t>Rino Žuro</t>
  </si>
  <si>
    <t>ŠRD Matica - Korenica</t>
  </si>
  <si>
    <t>Oliver Komšo</t>
  </si>
  <si>
    <t>ŠRD Slunjčica - Slunj</t>
  </si>
  <si>
    <t xml:space="preserve">Željko Jareb </t>
  </si>
  <si>
    <t xml:space="preserve">Daniel Anušić </t>
  </si>
  <si>
    <t>ŠRD Cetina - Sinj 1</t>
  </si>
  <si>
    <t>Stipe Librenjak</t>
  </si>
  <si>
    <t>Siniša Šabić</t>
  </si>
  <si>
    <t>Josip Jenjić</t>
  </si>
  <si>
    <t>Nenad Marković</t>
  </si>
  <si>
    <t>Marko Jakelić</t>
  </si>
  <si>
    <t>ŠRD Ogulin - Ogulin</t>
  </si>
  <si>
    <t>Marko Puškarić</t>
  </si>
  <si>
    <t>Ante Poljak</t>
  </si>
  <si>
    <t>Marinko Puškarić</t>
  </si>
  <si>
    <t>Darko Vuković</t>
  </si>
  <si>
    <t>Davor Relić</t>
  </si>
  <si>
    <t xml:space="preserve">Nikola Turković </t>
  </si>
  <si>
    <t>ŠRD Pastrva – L. Lešće</t>
  </si>
  <si>
    <t>Mateo Dujmović</t>
  </si>
  <si>
    <t>Josip Orešković</t>
  </si>
  <si>
    <t>Damir Božićević</t>
  </si>
  <si>
    <t>ŠRD Jadro</t>
  </si>
  <si>
    <t>Pavič Zoran</t>
  </si>
  <si>
    <t>Luka Majetić</t>
  </si>
  <si>
    <t>Marijan Orešković</t>
  </si>
  <si>
    <t>Predrag Badanjak</t>
  </si>
  <si>
    <t>EKIPNO</t>
  </si>
  <si>
    <t>Plasman 6.Kolo</t>
  </si>
  <si>
    <t>Plasman 8.Kolo</t>
  </si>
  <si>
    <t>13.04.2024 Jezero jošava</t>
  </si>
  <si>
    <t>14.04.2024 Jezero jošava</t>
  </si>
  <si>
    <t>Matijević Branko</t>
  </si>
  <si>
    <t>Magdić Božidar</t>
  </si>
  <si>
    <t>Lisjak Marijan</t>
  </si>
  <si>
    <t>Krešić Tvrtko</t>
  </si>
  <si>
    <t>Petek Ivan</t>
  </si>
  <si>
    <t>Hartek Vladimir</t>
  </si>
  <si>
    <t>Minanov Mišo</t>
  </si>
  <si>
    <t>Kutlić Marko</t>
  </si>
  <si>
    <t>Haršić Pero</t>
  </si>
  <si>
    <t>Ivčević Zdravko</t>
  </si>
  <si>
    <t>Filipašić Drago</t>
  </si>
  <si>
    <t>Dolenec Željko</t>
  </si>
  <si>
    <t>Hunjak Tihomir</t>
  </si>
  <si>
    <t>Međimorec Ivan</t>
  </si>
  <si>
    <t>Meseš Stjepan</t>
  </si>
  <si>
    <t>Orač Anđelo</t>
  </si>
  <si>
    <t>Petreković Ivica</t>
  </si>
  <si>
    <t>Štajduhar Dražen</t>
  </si>
  <si>
    <t>Pokrivač Rajmond</t>
  </si>
  <si>
    <t>Mutak Marijan</t>
  </si>
  <si>
    <t>Dugorepec Renato</t>
  </si>
  <si>
    <t>Jurić Marijan</t>
  </si>
  <si>
    <t>Ruklin Dubravko</t>
  </si>
  <si>
    <t>Guliš Željko</t>
  </si>
  <si>
    <t>Vrabec Ivica</t>
  </si>
  <si>
    <t>Karlović Branko</t>
  </si>
  <si>
    <t>Žganec Vladimir</t>
  </si>
  <si>
    <t>Dević Damir</t>
  </si>
  <si>
    <t>Sedlar Darko</t>
  </si>
  <si>
    <t>Glavaš Siniša</t>
  </si>
  <si>
    <t>Horvat Damir</t>
  </si>
  <si>
    <t>Peter Dragutin</t>
  </si>
  <si>
    <t>Slaviček Željko</t>
  </si>
  <si>
    <t>Filep Ivan</t>
  </si>
  <si>
    <t>Prpoš Branko</t>
  </si>
  <si>
    <t>Šimunek Franjo</t>
  </si>
  <si>
    <t>Žuljić Ljubomir</t>
  </si>
  <si>
    <t>Trčak Željko</t>
  </si>
  <si>
    <t>Horvat Srećko</t>
  </si>
  <si>
    <t>Szabo Damir</t>
  </si>
  <si>
    <t>XI. kolo</t>
  </si>
  <si>
    <t>XII. kolo</t>
  </si>
  <si>
    <t>Garešnica       27.04.2024</t>
  </si>
  <si>
    <t>Garešnica       28.04.2024</t>
  </si>
  <si>
    <t>Vinkovci              25.05.2024</t>
  </si>
  <si>
    <t>Vinkovci              26.05.2024</t>
  </si>
  <si>
    <t>Donja Dubrava   29.06.2024</t>
  </si>
  <si>
    <t>Donja Dubrava   30.06.2024</t>
  </si>
  <si>
    <t>Sveta Marija   31.08.2024</t>
  </si>
  <si>
    <t>Sveta Marija   01.09.2024</t>
  </si>
  <si>
    <t>Bilje         28.09.2024</t>
  </si>
  <si>
    <t>Bilje         29.09.2024</t>
  </si>
  <si>
    <t>Banova Jaruga  12.10.2024.</t>
  </si>
  <si>
    <t>Banova Jaruga  13.10.2024.</t>
  </si>
  <si>
    <t>Ilova Garešnica</t>
  </si>
  <si>
    <t>Bjelka GME Garbolino Sunja</t>
  </si>
  <si>
    <t>Sava Županja</t>
  </si>
  <si>
    <t>Klen Colmic Sveta Marija</t>
  </si>
  <si>
    <t>Bistra Repaš</t>
  </si>
  <si>
    <t>Udica Donji Miholjac</t>
  </si>
  <si>
    <t>Mario Pejaković</t>
  </si>
  <si>
    <t>Matija Lončar</t>
  </si>
  <si>
    <t>Renato Hynek</t>
  </si>
  <si>
    <t>Željko Baltić</t>
  </si>
  <si>
    <t>Željko Raženj</t>
  </si>
  <si>
    <t>Matija Kraševac</t>
  </si>
  <si>
    <t>Ante Klanac</t>
  </si>
  <si>
    <t>Ivica Bonino Hasan</t>
  </si>
  <si>
    <t>Domagoj Ceković</t>
  </si>
  <si>
    <t>Dejan Vondrak</t>
  </si>
  <si>
    <t>Darko Kolarić</t>
  </si>
  <si>
    <t>Goran Lipić</t>
  </si>
  <si>
    <t>Alan Perko</t>
  </si>
  <si>
    <t>Alan Petrušanec</t>
  </si>
  <si>
    <t>Luka Puklin</t>
  </si>
  <si>
    <t>Dalibor Agbaba</t>
  </si>
  <si>
    <t>Dražen Štajduhar</t>
  </si>
  <si>
    <t>Aleksandar Jug</t>
  </si>
  <si>
    <t>Danijel Picer</t>
  </si>
  <si>
    <t>Mario Matić</t>
  </si>
  <si>
    <t>Dejan Lukavečki</t>
  </si>
  <si>
    <t>Josip Kutlić</t>
  </si>
  <si>
    <t>Željko Vrankić</t>
  </si>
  <si>
    <t>Velimir Medvedec</t>
  </si>
  <si>
    <t>Luka Pozderec</t>
  </si>
  <si>
    <t>Dalibor Novoselac</t>
  </si>
  <si>
    <t>Mario Lončar</t>
  </si>
  <si>
    <t>Dražen Bengez</t>
  </si>
  <si>
    <t>Miroslav Molnar</t>
  </si>
  <si>
    <t>Kristijan Komar</t>
  </si>
  <si>
    <t>Martin Vrčković</t>
  </si>
  <si>
    <t>Darijan Patačko</t>
  </si>
  <si>
    <t>Igor Kovačević</t>
  </si>
  <si>
    <t>Tomislav Šorman</t>
  </si>
  <si>
    <t>Miro Mesarić</t>
  </si>
  <si>
    <t>Dragan Gužvić</t>
  </si>
  <si>
    <t>Goran Štargl</t>
  </si>
  <si>
    <t>Kristijan Kosmačin</t>
  </si>
  <si>
    <t>Kristijan Dubravac</t>
  </si>
  <si>
    <t>Igor Mihalac</t>
  </si>
  <si>
    <t>Matija Lisjak</t>
  </si>
  <si>
    <t>Josip Pregiban</t>
  </si>
  <si>
    <t>Krunoslav Lešić</t>
  </si>
  <si>
    <t>Vito Frinčić</t>
  </si>
  <si>
    <t>Dragutin Vadlja</t>
  </si>
  <si>
    <t>Marijan Jurić</t>
  </si>
  <si>
    <t>Goran Matijašić</t>
  </si>
  <si>
    <t>Dino Hrenar</t>
  </si>
  <si>
    <t>Mario Sabolić</t>
  </si>
  <si>
    <t>Rakitje Juš 27.08.2023.</t>
  </si>
  <si>
    <t>Odra Velika Gorica</t>
  </si>
  <si>
    <t>Sveti Petar</t>
  </si>
  <si>
    <t>Đurmanec</t>
  </si>
  <si>
    <t>Smuđ Sisak</t>
  </si>
  <si>
    <t>Jezero Šumbar 27.04.2024.</t>
  </si>
  <si>
    <t>Jezero Šumbar 28.04.2024.</t>
  </si>
  <si>
    <t>Rakitje Juš 25.05.2024.</t>
  </si>
  <si>
    <t>Kanal Veleševac 29.06.2024.</t>
  </si>
  <si>
    <t>Rakitje Juš 26.05.2024.</t>
  </si>
  <si>
    <t>Jarun – regatna staza A  28.09.2024.</t>
  </si>
  <si>
    <t>Jarun – regatna staza A  29.09.2024.</t>
  </si>
  <si>
    <t>Rak RakitjeTopfishing Garbolino</t>
  </si>
  <si>
    <t>Ozalj</t>
  </si>
  <si>
    <t>Jadranko Ceković</t>
  </si>
  <si>
    <t>Matej Šalković</t>
  </si>
  <si>
    <t>Vladimir Hartek</t>
  </si>
  <si>
    <t>Željko Puljar</t>
  </si>
  <si>
    <t>Goran Žgela</t>
  </si>
  <si>
    <t>Boris Grubić</t>
  </si>
  <si>
    <t>Alan Mojiško</t>
  </si>
  <si>
    <t>Marko Minanov</t>
  </si>
  <si>
    <t>Saša Majić</t>
  </si>
  <si>
    <t>Božidar Magdić</t>
  </si>
  <si>
    <t>Anđelko Suša</t>
  </si>
  <si>
    <t>Martin Prajdić</t>
  </si>
  <si>
    <t>Boris Pospiš</t>
  </si>
  <si>
    <t>Ivica Čumpek</t>
  </si>
  <si>
    <t>Nikola Španić</t>
  </si>
  <si>
    <t>Davor Opačić</t>
  </si>
  <si>
    <t>Karlo Trčak</t>
  </si>
  <si>
    <t>Mirko Gostović</t>
  </si>
  <si>
    <t>Anđelo Orač</t>
  </si>
  <si>
    <t>Božidar Sambol</t>
  </si>
  <si>
    <t>Željko Trčak</t>
  </si>
  <si>
    <t>Nikolina Pregiban</t>
  </si>
  <si>
    <t>Matej Imprić</t>
  </si>
  <si>
    <t>Rak Rakitje Topfishing Garbolino</t>
  </si>
  <si>
    <t>Darko Sedlar</t>
  </si>
  <si>
    <t>Manrico Papanti</t>
  </si>
  <si>
    <t>Antun Vrčković</t>
  </si>
  <si>
    <t>Alen Grabušić</t>
  </si>
  <si>
    <t>Drago Korenić</t>
  </si>
  <si>
    <t>Vjekoslav Putak Ivić</t>
  </si>
  <si>
    <t>Davor Radović</t>
  </si>
  <si>
    <t>Šaran Bicko Selo</t>
  </si>
  <si>
    <t>Smuđ Križnica</t>
  </si>
  <si>
    <t>Klen Nova Gradiška</t>
  </si>
  <si>
    <t>Mrena Nova Gradiška</t>
  </si>
  <si>
    <t>Karas Rokovci Andrijaševci</t>
  </si>
  <si>
    <t>Šodrana Pitomača 27.04.2024.</t>
  </si>
  <si>
    <t>Šodrana Pitomača 28.04.2024.</t>
  </si>
  <si>
    <t>Topoljski dunavac  25.05.2024.</t>
  </si>
  <si>
    <t>Topoljski dunavac  26.05.2024.</t>
  </si>
  <si>
    <t>Sava Mačkovac 31.08.2024.</t>
  </si>
  <si>
    <t>Sava Mačkovac 01.09.2024.</t>
  </si>
  <si>
    <t>Bosut Rokovci - Andrijaševci 28.09.2024.</t>
  </si>
  <si>
    <t>Bosut Rokovci - Andrijaševci 29.09.2024.</t>
  </si>
  <si>
    <t>Goran Kuzmić</t>
  </si>
  <si>
    <t>Tomislav Božić</t>
  </si>
  <si>
    <t>Branko Karlović</t>
  </si>
  <si>
    <t>Luka Crlenjak</t>
  </si>
  <si>
    <t>Alen Begović</t>
  </si>
  <si>
    <t>Stjepan Štadler</t>
  </si>
  <si>
    <t>Marko Jug</t>
  </si>
  <si>
    <t>Damir Dević</t>
  </si>
  <si>
    <t>Sandi Matijašević</t>
  </si>
  <si>
    <t>Leon Funes</t>
  </si>
  <si>
    <t>Stjepan Meseš</t>
  </si>
  <si>
    <t>Mario Tančak</t>
  </si>
  <si>
    <t>Tomislav Tančak</t>
  </si>
  <si>
    <t>Ivica Bičanić</t>
  </si>
  <si>
    <t>Dražen Osrečki</t>
  </si>
  <si>
    <t>Leon Župarić</t>
  </si>
  <si>
    <t>Pero Haršić</t>
  </si>
  <si>
    <t>Varaždin Interland Van Den Eynde Varaždin</t>
  </si>
  <si>
    <t>Ivanec Ivanec</t>
  </si>
  <si>
    <t>Smuđ  Legrad</t>
  </si>
  <si>
    <t>Karas Kuzminec</t>
  </si>
  <si>
    <t>Ostriž Novakovec</t>
  </si>
  <si>
    <t>Ivanec 26.05.2024.</t>
  </si>
  <si>
    <t>Ivanec 25.05.2024.</t>
  </si>
  <si>
    <t>Selnica  29.06.2024.</t>
  </si>
  <si>
    <t>Selnica  30.06.2024.</t>
  </si>
  <si>
    <t>Kanal Orehovica 31.08.2024.</t>
  </si>
  <si>
    <t>Kanal Sveta Marija 28.09.2024.</t>
  </si>
  <si>
    <t>Kanal Sveta Marija 29.09.2024.</t>
  </si>
  <si>
    <t>Željezničar Vinkovci</t>
  </si>
  <si>
    <t>Klen Slatina</t>
  </si>
  <si>
    <t>Klen Majur</t>
  </si>
  <si>
    <t>Amur Interland Darda</t>
  </si>
  <si>
    <t>Amur Ladimirevci</t>
  </si>
  <si>
    <t>Gakovac Novi Bezdan</t>
  </si>
  <si>
    <t>Stara Drava Repnjak 29.06.2024.</t>
  </si>
  <si>
    <t>Stara Drava Repnjak 30.06.2024.</t>
  </si>
  <si>
    <t>Drava Osijek   31.08.2024.</t>
  </si>
  <si>
    <t>Drava Osijek   01.09.2024.</t>
  </si>
  <si>
    <t>Pakra II Banova Jaruga 28.09.2024.</t>
  </si>
  <si>
    <t>Pakra II Banova Jaruga 29.09.2024.</t>
  </si>
  <si>
    <t>Ribica Turčišće</t>
  </si>
  <si>
    <t>Diver Ljubeščica</t>
  </si>
  <si>
    <t>Novi Marof</t>
  </si>
  <si>
    <t>Peski Đurđevac</t>
  </si>
  <si>
    <t>Linjak Veliki Bukovec</t>
  </si>
  <si>
    <t>Ludbreg</t>
  </si>
  <si>
    <t>Vidovec</t>
  </si>
  <si>
    <t>SRC Novakovec    25.05.2024.</t>
  </si>
  <si>
    <t>SRC Novakovec    26.05.2024.</t>
  </si>
  <si>
    <t>Repaški kanal        29.06.2024.</t>
  </si>
  <si>
    <t>Podturen nova staza        30.06.2024.</t>
  </si>
  <si>
    <t>Stara Bednja     Novi Marof     31.08.2024.</t>
  </si>
  <si>
    <t>Bednja            Kalnička Kapela     01.09.2024.</t>
  </si>
  <si>
    <t>Kanal HE Dubrava - staza 2   28.09.2024.</t>
  </si>
  <si>
    <t>Kanal HE Dubrava - staza 2   29.09.2024.</t>
  </si>
  <si>
    <t>PLASM</t>
  </si>
  <si>
    <t>Stubaki Stubičke Toplice</t>
  </si>
  <si>
    <t>Istra Buje</t>
  </si>
  <si>
    <t>Štuka Čazma</t>
  </si>
  <si>
    <t>Štuka Poljanski Lug</t>
  </si>
  <si>
    <t>UŠRIDRRH</t>
  </si>
  <si>
    <t>Pešćenica Zagreb</t>
  </si>
  <si>
    <t>Trnje Zagreb</t>
  </si>
  <si>
    <t>Ciglana Vustje 25.05.2024.</t>
  </si>
  <si>
    <t>Ciglana Vustje 26.05.2024.</t>
  </si>
  <si>
    <t>Poljanski Lug        29.06.2024.</t>
  </si>
  <si>
    <t>Poljanski Lug        30.06.2024.</t>
  </si>
  <si>
    <t>Pakra II Banova Jaruga 31.08.2024.</t>
  </si>
  <si>
    <t>Pakra II Banova Jaruga 01.09.2024.</t>
  </si>
  <si>
    <t>Jarun Regatna staza A 12.10.2024.</t>
  </si>
  <si>
    <t>Jarun Regatna staza A 13.10.2024.</t>
  </si>
  <si>
    <t>Drava Donji Mihaljevec</t>
  </si>
  <si>
    <t>Koprivnica Koprivnica</t>
  </si>
  <si>
    <t>Stara Mura Žabnik 11.05.2024.</t>
  </si>
  <si>
    <t>Stara Mura Žabnik 12.05.2024.</t>
  </si>
  <si>
    <t>Barutana Ivanec 22.06.2024.</t>
  </si>
  <si>
    <t>Barutana Ivanec 23.06.2024.</t>
  </si>
  <si>
    <t>Rakitje Juš  14.09.2024.</t>
  </si>
  <si>
    <t>Rakitje Juš  15.09.2024.</t>
  </si>
  <si>
    <t>Jezero 4 Poljanski Lug      05.10.2024.</t>
  </si>
  <si>
    <t>Jezero 4     Poljanski Lug       06.10.2024.</t>
  </si>
  <si>
    <t>Selnica     01.06.2024.</t>
  </si>
  <si>
    <t>Selnica     02.06.2024.</t>
  </si>
  <si>
    <t>Jošava   13.07.2024.</t>
  </si>
  <si>
    <t>Jošava   14.07.2024.</t>
  </si>
  <si>
    <t>Pakra II Banova Jaruga 07.09.2024.</t>
  </si>
  <si>
    <t>Pakra II Banova Jaruga 08.09.2024.</t>
  </si>
  <si>
    <t>Pakra II Banova Jaruga 01.06.2024.</t>
  </si>
  <si>
    <t>Pakra II Banova Jaruga 02.06.2024.</t>
  </si>
  <si>
    <t>Stara Mura Žabnik 13.07.2024.</t>
  </si>
  <si>
    <t>Stara Mura Žabnik 14.07.2024.</t>
  </si>
  <si>
    <t>Skresovi Garešnica 07.09.2024.</t>
  </si>
  <si>
    <t>Skresovi Garešnica 08.09.2024.</t>
  </si>
  <si>
    <t xml:space="preserve">Ivanec       01.06.2024.    </t>
  </si>
  <si>
    <t xml:space="preserve">Ivanec       02.06.2024.    </t>
  </si>
  <si>
    <t>Selnica 13.07.2024.</t>
  </si>
  <si>
    <t>Selnica 14.07.2024.</t>
  </si>
  <si>
    <t>Garešnica     06.04.2024.</t>
  </si>
  <si>
    <t>Garešnica     07.04.2024.</t>
  </si>
  <si>
    <t>Pakra II Banova Jaruga  22.06.2024.</t>
  </si>
  <si>
    <t>Pakra II Banova Jaruga  23.06.2024.</t>
  </si>
  <si>
    <t>Selnica 10.08.2024.</t>
  </si>
  <si>
    <t>Selnica 11.08.2024.</t>
  </si>
  <si>
    <t>Finzula Rakitje 05.10.2024.</t>
  </si>
  <si>
    <t>Finzula Rakitje 06.10.2024.</t>
  </si>
  <si>
    <t>Pakra II Banova Jaruga  19.10.2024.</t>
  </si>
  <si>
    <t>Pakra II Banova Jaruga  20.10.2024.</t>
  </si>
  <si>
    <t>PIŠKOR</t>
  </si>
  <si>
    <t>MREŽNICA-DUGA RESA</t>
  </si>
  <si>
    <t>KRIŽEVCI</t>
  </si>
  <si>
    <t>MALANERETVA, 06.04.2024.</t>
  </si>
  <si>
    <t>MALA NERETVA, 01.06.2024.</t>
  </si>
  <si>
    <t>CRKVENI BOK, 21.09.2024.</t>
  </si>
  <si>
    <t>CRKVENI BOK, 22.09.2024.</t>
  </si>
  <si>
    <t>MALA NERETVA,  02.06.2024.</t>
  </si>
  <si>
    <t>MALA NERETVA, 07.04.2024.</t>
  </si>
  <si>
    <t xml:space="preserve">POJEDINAČNO PRVENSTVO HŠRS 2024. GODINE </t>
  </si>
  <si>
    <t>HRVATSKA LIGA "TROUT AREA"</t>
  </si>
  <si>
    <t xml:space="preserve">    UKUPNI PLASMAN LIGE  ZA 2024. GODINU</t>
  </si>
  <si>
    <t xml:space="preserve"> ŠRD,  Mjesto</t>
  </si>
  <si>
    <t>I  KOLO</t>
  </si>
  <si>
    <t>II  KOLO</t>
  </si>
  <si>
    <t>III  KOLO</t>
  </si>
  <si>
    <t>IV  KOLO</t>
  </si>
  <si>
    <t>V  KOLO</t>
  </si>
  <si>
    <t>VI  KOLO</t>
  </si>
  <si>
    <t>JEZERO GRANEŠINA</t>
  </si>
  <si>
    <t>03.02.2024.</t>
  </si>
  <si>
    <t>04.02.2024.</t>
  </si>
  <si>
    <t>10.02.2024.</t>
  </si>
  <si>
    <t>11.02.2024.</t>
  </si>
  <si>
    <t>17.02.2024.</t>
  </si>
  <si>
    <t>18.02.2024.</t>
  </si>
  <si>
    <t>Br.pobje.</t>
  </si>
  <si>
    <t>Sum.riba</t>
  </si>
  <si>
    <t>Naj.Br.ri.</t>
  </si>
  <si>
    <t>Tomislav Lončarić</t>
  </si>
  <si>
    <t>Som, Kotoriba</t>
  </si>
  <si>
    <t>Tomislav Žvan</t>
  </si>
  <si>
    <t>TPK; Zagreb</t>
  </si>
  <si>
    <t>Karlo Rostaš</t>
  </si>
  <si>
    <t>Piškor, Zagreb</t>
  </si>
  <si>
    <t>Kristijan Skoko</t>
  </si>
  <si>
    <t>Slunjčica, Slunj</t>
  </si>
  <si>
    <t>Martin Kuhar</t>
  </si>
  <si>
    <t>Jastrebarsko, Jastrebarsko</t>
  </si>
  <si>
    <t>Željko Lepen</t>
  </si>
  <si>
    <t>Šaran, Zaprešić</t>
  </si>
  <si>
    <t>Mario Telišman</t>
  </si>
  <si>
    <t>Mirko Hanžeković</t>
  </si>
  <si>
    <t>Šoderica, Koprivnica</t>
  </si>
  <si>
    <t xml:space="preserve">Miroslav Vodopija </t>
  </si>
  <si>
    <t>Sloga, Orešje</t>
  </si>
  <si>
    <t>Hrvoje Števinović</t>
  </si>
  <si>
    <t>Dugo Selo, Rugvica</t>
  </si>
  <si>
    <t>Davor Sečenj</t>
  </si>
  <si>
    <t>Robert Čalopek</t>
  </si>
  <si>
    <t>Sutla</t>
  </si>
  <si>
    <t>03.03.2024.</t>
  </si>
  <si>
    <t>09.03.2024.</t>
  </si>
  <si>
    <t>10.03.2024.</t>
  </si>
  <si>
    <t>16.03.2024.</t>
  </si>
  <si>
    <t>17.03.2024.</t>
  </si>
  <si>
    <t>23.03.2024.</t>
  </si>
  <si>
    <t xml:space="preserve"> TPK Zagreb</t>
  </si>
  <si>
    <t>Saša Borošić</t>
  </si>
  <si>
    <t>Darko Pažulić</t>
  </si>
  <si>
    <t>Siniša Slavinić</t>
  </si>
  <si>
    <t>ŠRD Česma Bjelovar</t>
  </si>
  <si>
    <t>Darko Jurešić</t>
  </si>
  <si>
    <t>Anđelko Pregiban</t>
  </si>
  <si>
    <t>ŠRD Žabec, Pavlovec Zabočki</t>
  </si>
  <si>
    <t>Damir Habunek</t>
  </si>
  <si>
    <t>Kanal Sv.Marija</t>
  </si>
  <si>
    <t>Dobra Ogulin</t>
  </si>
  <si>
    <t>Ruda Sinj</t>
  </si>
  <si>
    <t>27.04.2024.</t>
  </si>
  <si>
    <t>28.04.2024.</t>
  </si>
  <si>
    <t>08.06.2024.</t>
  </si>
  <si>
    <t>09.06.2024.</t>
  </si>
  <si>
    <t>22.06.2024.</t>
  </si>
  <si>
    <t>23.06.2024.</t>
  </si>
  <si>
    <t>Kuzmić Hrvoje</t>
  </si>
  <si>
    <t>Šoderica Koprivnica</t>
  </si>
  <si>
    <t>Špoljar Nikola</t>
  </si>
  <si>
    <t>Piškor N.Zagreb</t>
  </si>
  <si>
    <t>Hanžeković Mirko</t>
  </si>
  <si>
    <t>Rostaš Karlo</t>
  </si>
  <si>
    <t>Šestak Hrvoje</t>
  </si>
  <si>
    <t>Udica D.Miholjac</t>
  </si>
  <si>
    <t>Šiljeg Boris</t>
  </si>
  <si>
    <t>Krka Knin</t>
  </si>
  <si>
    <t>Subašić Jasmin</t>
  </si>
  <si>
    <t>Pastrva Sirač</t>
  </si>
  <si>
    <t>Rasol Nikola</t>
  </si>
  <si>
    <t>Interland Varaždin</t>
  </si>
  <si>
    <t>Heđa Benjamin</t>
  </si>
  <si>
    <t>Matijašić Mario</t>
  </si>
  <si>
    <t>Ogulin Ogulin</t>
  </si>
  <si>
    <t>Caganić Luka</t>
  </si>
  <si>
    <t>D.Selo Rugvica</t>
  </si>
  <si>
    <t>Jaković Dominik</t>
  </si>
  <si>
    <t>Špansko Susedgrad</t>
  </si>
  <si>
    <t>Boras Mijo</t>
  </si>
  <si>
    <t xml:space="preserve">Horvat Juraj </t>
  </si>
  <si>
    <t>Slunjčica Slunj</t>
  </si>
  <si>
    <t>Sanja Macanić</t>
  </si>
  <si>
    <t>Ivona Majsec</t>
  </si>
  <si>
    <t>Antonija Stančin</t>
  </si>
  <si>
    <t>Sara Strbad</t>
  </si>
  <si>
    <t>Marijana Mutak</t>
  </si>
  <si>
    <t>Natalija Maglov</t>
  </si>
  <si>
    <t>Sanja Oreški</t>
  </si>
  <si>
    <t>Vesna Radanović</t>
  </si>
  <si>
    <t>Tatjana Štajduhar</t>
  </si>
  <si>
    <t>Dunja Uranić</t>
  </si>
  <si>
    <t>Lana Picer</t>
  </si>
  <si>
    <t>Ljiljana Kolarić</t>
  </si>
  <si>
    <t>Petra Tomić</t>
  </si>
  <si>
    <t>Lucija Klasnić</t>
  </si>
  <si>
    <t>Renata Ivezić</t>
  </si>
  <si>
    <t>Slavica Futivić</t>
  </si>
  <si>
    <t>Danijela Krčmar</t>
  </si>
  <si>
    <t>Martina Pregiban</t>
  </si>
  <si>
    <t>Ivanec</t>
  </si>
  <si>
    <t>Lea Kramar</t>
  </si>
  <si>
    <t>Marija Remenarić</t>
  </si>
  <si>
    <t>Zrinka Kračun</t>
  </si>
  <si>
    <t>Diver Ljubešćica</t>
  </si>
  <si>
    <t>Nataša Ivanušec</t>
  </si>
  <si>
    <t>Mirjana Jakunić</t>
  </si>
  <si>
    <t>Redni broj</t>
  </si>
  <si>
    <t>Težina</t>
  </si>
  <si>
    <t>Najteža riba</t>
  </si>
  <si>
    <t>Dominik Grgac i Igor Hren</t>
  </si>
  <si>
    <t>Rak Rakitje Prowess</t>
  </si>
  <si>
    <t>Dalibor Banaj i Hrvoje Jakopčević</t>
  </si>
  <si>
    <t>UŠRIDRRH Korda Hrvatska</t>
  </si>
  <si>
    <t>Zaprešić FOX CRO</t>
  </si>
  <si>
    <t>Slavija Severin C&amp;R</t>
  </si>
  <si>
    <t>Matija Gočin i Dominik Poljak</t>
  </si>
  <si>
    <t>Vlado Rajković i Bojan Jarić</t>
  </si>
  <si>
    <t>Branimir Vidić i Luka Brkanić</t>
  </si>
  <si>
    <t>BIRU Šaran</t>
  </si>
  <si>
    <t>Šandor 10. - 12.05.2024.</t>
  </si>
  <si>
    <t>Šandor 24. - 26.05.2024.</t>
  </si>
  <si>
    <t>Lapovac 07. - 09.06.2024.</t>
  </si>
  <si>
    <t>Lapovac 28. - 30.06.2024.</t>
  </si>
  <si>
    <t>Klub</t>
  </si>
  <si>
    <t>Šaran Tribalj</t>
  </si>
  <si>
    <t>Piškor 1 Zagreb</t>
  </si>
  <si>
    <t>Šaran Našice CCB</t>
  </si>
  <si>
    <t>Lendava Špišić Bukovica</t>
  </si>
  <si>
    <t>Karas Novska - Mini Bites</t>
  </si>
  <si>
    <t>Piškor 3 Zagreb</t>
  </si>
  <si>
    <t>Piškor 2 Zagreb</t>
  </si>
  <si>
    <t>Mislav Belančić i Denis Novosel</t>
  </si>
  <si>
    <t>Ivan Milković i Dino Mandić</t>
  </si>
  <si>
    <t>Renato Palčić i Josip Blagušević</t>
  </si>
  <si>
    <t>Ivan Medić i Toni Tomas</t>
  </si>
  <si>
    <t>Sebastijan Bartoš i Zoran Kolbaba</t>
  </si>
  <si>
    <t>Hrvoje Mihalinec i Matija Puškarić</t>
  </si>
  <si>
    <t>Ivan Škofić i Mario Barišić</t>
  </si>
  <si>
    <t>Darko Župan i Hrvoje Lisjak</t>
  </si>
  <si>
    <t>Igor Mihaljević i Tihomir Čapalija</t>
  </si>
  <si>
    <t>Tihomir Ronta</t>
  </si>
  <si>
    <t>Željko Kljaić</t>
  </si>
  <si>
    <t>Patrik Orehovački</t>
  </si>
  <si>
    <t>Kruno Milić</t>
  </si>
  <si>
    <t>Zoran Picer</t>
  </si>
  <si>
    <t>Tihomir Triplat</t>
  </si>
  <si>
    <t>Kristijan Matas</t>
  </si>
  <si>
    <t>Leo Begović</t>
  </si>
  <si>
    <t>Sani Zelenić</t>
  </si>
  <si>
    <t>Želimir Pavlic</t>
  </si>
  <si>
    <t>Renato Mučić</t>
  </si>
  <si>
    <t>Jurica Tot</t>
  </si>
  <si>
    <t>Krunoslav Marić</t>
  </si>
  <si>
    <t>Saša Vrabec</t>
  </si>
  <si>
    <t>Tvrtko Krešić</t>
  </si>
  <si>
    <t>Dino Jeftimov</t>
  </si>
  <si>
    <t>Stjepan Mavrić</t>
  </si>
  <si>
    <t>Mario Češi</t>
  </si>
  <si>
    <t>Tihomir Trubelja</t>
  </si>
  <si>
    <t>Robert Ivanušec</t>
  </si>
  <si>
    <t>Marko Kračun</t>
  </si>
  <si>
    <t>Martin Kračun</t>
  </si>
  <si>
    <t>Đuro Jančić</t>
  </si>
  <si>
    <t>Damir Zrinski</t>
  </si>
  <si>
    <t>Andrija Uranić</t>
  </si>
  <si>
    <t>Antonio Težak</t>
  </si>
  <si>
    <t>Mladen Svačko</t>
  </si>
  <si>
    <t>Colapis Ozalj</t>
  </si>
  <si>
    <t>Peščenica Zagreb</t>
  </si>
  <si>
    <t>UŠRIDRRH Zagreb</t>
  </si>
  <si>
    <t>Kristijan Stolnik</t>
  </si>
  <si>
    <t>Mateo Cvitković</t>
  </si>
  <si>
    <t>Ivan Petek</t>
  </si>
  <si>
    <t>Matko Dražić</t>
  </si>
  <si>
    <t>Nevenko Munjić</t>
  </si>
  <si>
    <t>Bernard Horvatić</t>
  </si>
  <si>
    <t>Tihomir Vukić</t>
  </si>
  <si>
    <t>Dean Opačić</t>
  </si>
  <si>
    <t>Zdenko Fabric</t>
  </si>
  <si>
    <t>David Čatak</t>
  </si>
  <si>
    <t>Vanja Ugrinović</t>
  </si>
  <si>
    <t>Kruno Katulić</t>
  </si>
  <si>
    <t>Renato Dugorepec</t>
  </si>
  <si>
    <t>Zoran Štefanić</t>
  </si>
  <si>
    <t>Kristijan Lušetić</t>
  </si>
  <si>
    <t>Milan Kišanić</t>
  </si>
  <si>
    <t>Damir Jaušovec</t>
  </si>
  <si>
    <t>Slavko Fuček</t>
  </si>
  <si>
    <t>Vanja Čale</t>
  </si>
  <si>
    <t>Darko Tuček</t>
  </si>
  <si>
    <t>Antal Kovacs</t>
  </si>
  <si>
    <t>Vladimir Vukić</t>
  </si>
  <si>
    <t>Marijo Sabolić</t>
  </si>
  <si>
    <t>Mladen Blažeković</t>
  </si>
  <si>
    <t>Josip Matko</t>
  </si>
  <si>
    <t>Miljenko Mihaljević</t>
  </si>
  <si>
    <t>Davor Bosnić</t>
  </si>
  <si>
    <t>Vlastimir Vežnaver</t>
  </si>
  <si>
    <t>Varaždin Interland VDE</t>
  </si>
  <si>
    <t>Amur Vrbovec</t>
  </si>
  <si>
    <t>UZPŠR Ulovi i Pusti Zellner</t>
  </si>
  <si>
    <t>Glavatica Futtura Sensas Prelog</t>
  </si>
  <si>
    <t>Reberski Filip</t>
  </si>
  <si>
    <t>Geček Nikola</t>
  </si>
  <si>
    <t>Terzić Igor</t>
  </si>
  <si>
    <t>Rošić Mensur</t>
  </si>
  <si>
    <t xml:space="preserve">Poparić Zlatko </t>
  </si>
  <si>
    <t>Hasan Ivica Bonino</t>
  </si>
  <si>
    <t>Oreški Darko</t>
  </si>
  <si>
    <t>Filipović Dražen</t>
  </si>
  <si>
    <t>Ludbreg Ludbreg</t>
  </si>
  <si>
    <t>HRVATSKE 2024 U CASTINGU</t>
  </si>
  <si>
    <t>petoboj juniori - pojedinačno</t>
  </si>
  <si>
    <t>Čabar</t>
  </si>
  <si>
    <t>Donji Miholjac</t>
  </si>
  <si>
    <t>Ogulin</t>
  </si>
  <si>
    <t>KUP Ogulin</t>
  </si>
  <si>
    <t xml:space="preserve">JUNIORI </t>
  </si>
  <si>
    <t>Liga</t>
  </si>
  <si>
    <t>Bodova</t>
  </si>
  <si>
    <t>Plas</t>
  </si>
  <si>
    <t>Plas.</t>
  </si>
  <si>
    <t xml:space="preserve">Bodova </t>
  </si>
  <si>
    <t>BODOVA</t>
  </si>
  <si>
    <t>Ivan Kinjerovac</t>
  </si>
  <si>
    <t>Marko Argus Draganić</t>
  </si>
  <si>
    <t>petoboj juniorke - pojedinačno</t>
  </si>
  <si>
    <t>JUNIORKE</t>
  </si>
  <si>
    <t xml:space="preserve">  EKIPA</t>
  </si>
  <si>
    <t>Ena Guba</t>
  </si>
  <si>
    <t>Čabranka - Čabar</t>
  </si>
  <si>
    <t>Nina Sudarić</t>
  </si>
  <si>
    <t>Mia Sudarić</t>
  </si>
  <si>
    <t>petoboj seniori - pojedinačno</t>
  </si>
  <si>
    <t>SENIORI</t>
  </si>
  <si>
    <t>Marko Popović</t>
  </si>
  <si>
    <t>Goran Ožbolt</t>
  </si>
  <si>
    <t>Sandi Zbašnik</t>
  </si>
  <si>
    <t>Grgur Lutz</t>
  </si>
  <si>
    <t>Ogulin - Ogulin</t>
  </si>
  <si>
    <t>Marino Turk</t>
  </si>
  <si>
    <t>Srećko Lutz</t>
  </si>
  <si>
    <t>petoboj seniorke - pojedinačno</t>
  </si>
  <si>
    <t>SENIORKE</t>
  </si>
  <si>
    <t>Diver, Ljubeščica</t>
  </si>
  <si>
    <t>troboj kadetkinje - pojedinačno</t>
  </si>
  <si>
    <t>KADETKINJE</t>
  </si>
  <si>
    <t>Ena Sudarić</t>
  </si>
  <si>
    <t>troboj kadeti - pojedinačno</t>
  </si>
  <si>
    <t>KADETI</t>
  </si>
  <si>
    <t>Patrik Drašković</t>
  </si>
  <si>
    <t>Jakov Kračun</t>
  </si>
  <si>
    <t>25.05.2024.</t>
  </si>
  <si>
    <t>26.05.2024.</t>
  </si>
  <si>
    <t>PRVENSTVO HRVATSKE - II. LIGA ISTOK2024.  SENIORI</t>
  </si>
  <si>
    <t>Štuka Donji Andrijevci</t>
  </si>
  <si>
    <t>Šandor 31.05. - 02.06.2024.</t>
  </si>
  <si>
    <t xml:space="preserve">Bizovac 20. - 22.09.2024. </t>
  </si>
  <si>
    <t xml:space="preserve">Pjeskara Lipik 04. - 06.10.2024.  </t>
  </si>
  <si>
    <t>Šaran Našice 2</t>
  </si>
  <si>
    <t>Šaran Našice 3</t>
  </si>
  <si>
    <t>Šaran Našice 4</t>
  </si>
  <si>
    <t>Šaran Našice 5</t>
  </si>
  <si>
    <t>Zlatna Ribica Laslovo</t>
  </si>
  <si>
    <t>UZPŠR Ulovi i pusti Petnja</t>
  </si>
  <si>
    <t>Slavonac Jakšić</t>
  </si>
  <si>
    <t>Goran Čonkaš</t>
  </si>
  <si>
    <t>Željko Potarić</t>
  </si>
  <si>
    <t>Jan Varga</t>
  </si>
  <si>
    <t>Mladen Kovač</t>
  </si>
  <si>
    <t>Luka Hrupek</t>
  </si>
  <si>
    <t>Sebastijan Uranić</t>
  </si>
  <si>
    <t>Nikola Geček</t>
  </si>
  <si>
    <t>Petar Pregiban</t>
  </si>
  <si>
    <t>Leon Međimurec</t>
  </si>
  <si>
    <t>Damir Lazar</t>
  </si>
  <si>
    <t>Miroslav Kramar</t>
  </si>
  <si>
    <t>Goran Gašpir</t>
  </si>
  <si>
    <t>Mensur Rošić</t>
  </si>
  <si>
    <t>Nenad Jurinić</t>
  </si>
  <si>
    <t>Marijan Mutak</t>
  </si>
  <si>
    <t>Rajmond Pokrivač</t>
  </si>
  <si>
    <t>Marjan Furdi</t>
  </si>
  <si>
    <t>Zvjezdan Mađarić</t>
  </si>
  <si>
    <t>Mladen Mesarek</t>
  </si>
  <si>
    <t>Ranko Kovač</t>
  </si>
  <si>
    <t>Mladen Gres</t>
  </si>
  <si>
    <t>Smuđ Legrad</t>
  </si>
  <si>
    <t>Miroslav Galešić</t>
  </si>
  <si>
    <t>Marko Jagec</t>
  </si>
  <si>
    <t>Tihomir Blatarić</t>
  </si>
  <si>
    <t>Zoran Lipić</t>
  </si>
  <si>
    <t>Vanja Radmanić</t>
  </si>
  <si>
    <t>Ivica Jakupak</t>
  </si>
  <si>
    <t>Marko Horvat</t>
  </si>
  <si>
    <t>Zoran Posavec</t>
  </si>
  <si>
    <t>Goran Bukal</t>
  </si>
  <si>
    <t>Miljenko Brezovec</t>
  </si>
  <si>
    <t>Nikola Banić</t>
  </si>
  <si>
    <t>Damir Basar</t>
  </si>
  <si>
    <t>Oliver Gredičak</t>
  </si>
  <si>
    <t>Boris Vuksan</t>
  </si>
  <si>
    <t>Tomica Šipek</t>
  </si>
  <si>
    <t>Željko Bročilović</t>
  </si>
  <si>
    <t>Mario Celižić</t>
  </si>
  <si>
    <t>Zvonko Antolić</t>
  </si>
  <si>
    <t>Mario Pučko</t>
  </si>
  <si>
    <t>PRVENSTVO HRVATSKE - II. LIGA CENTAR 2024.  SENIORI</t>
  </si>
  <si>
    <t>Severin 07.06. - 09.06.2024.</t>
  </si>
  <si>
    <t xml:space="preserve">Ilovsko jezero 20. - 22.09.2024. </t>
  </si>
  <si>
    <t xml:space="preserve">Bročice 04. - 06.10.2024.  </t>
  </si>
  <si>
    <t>Karas Novska</t>
  </si>
  <si>
    <t>Amur Narta</t>
  </si>
  <si>
    <t>Toplica Daruvar</t>
  </si>
  <si>
    <t>Amur Petrokemija Kutina</t>
  </si>
  <si>
    <t>Goran Funes</t>
  </si>
  <si>
    <t>Antun Šimon</t>
  </si>
  <si>
    <t>Mladen Rakarić</t>
  </si>
  <si>
    <t>Križevci</t>
  </si>
  <si>
    <t>Carp Podravina</t>
  </si>
  <si>
    <t>Štuka Ferdinandovac</t>
  </si>
  <si>
    <t>Smuđ Goričan</t>
  </si>
  <si>
    <t>Gornji Vukšinac</t>
  </si>
  <si>
    <t>Kečiga Podravske Sesvete</t>
  </si>
  <si>
    <t>Križevci 21. - 23.06.2024. godine</t>
  </si>
  <si>
    <t>Ludbreg, jezero Otok 09. - 11.08.2024.</t>
  </si>
  <si>
    <t>Podravske Sesvete, Pjeskara 11. - 13.10.2024.</t>
  </si>
  <si>
    <t>Kristijan Fresl</t>
  </si>
  <si>
    <t>Darko Orehovec</t>
  </si>
  <si>
    <t>Vladimir Gašpir</t>
  </si>
  <si>
    <t>Franjo Krištofić</t>
  </si>
  <si>
    <t>Nikola Uranić</t>
  </si>
  <si>
    <t>Adrijana Komorski</t>
  </si>
  <si>
    <t>Martina Kucljak</t>
  </si>
  <si>
    <t>Natjecatelji</t>
  </si>
  <si>
    <t>Glavatica Futtura Sensas</t>
  </si>
  <si>
    <t>Linjak V. Bukovec</t>
  </si>
  <si>
    <t>Mrena N. Gradiška</t>
  </si>
  <si>
    <t>Klen  Sv. Marija</t>
  </si>
  <si>
    <t xml:space="preserve"> Bjelka  Sunja</t>
  </si>
  <si>
    <t>Drava D. Mihaljevec</t>
  </si>
  <si>
    <t>Bosut Vinkovci 29.06.2024.</t>
  </si>
  <si>
    <t>Stara Drava Repnjak 12.10.2024.</t>
  </si>
  <si>
    <t>Bosut Vinkovci 30.06.2024.</t>
  </si>
  <si>
    <t>Stara Drava Repnjak 13.10.2024.</t>
  </si>
  <si>
    <t>Kristijan Vašarević</t>
  </si>
  <si>
    <t>Atila Nađ</t>
  </si>
  <si>
    <t>Josip Nagy</t>
  </si>
  <si>
    <t>Luka Šuker</t>
  </si>
  <si>
    <t>Dinko Herkov</t>
  </si>
  <si>
    <t>Tomislav Studen</t>
  </si>
  <si>
    <t>Marijan Vujčić</t>
  </si>
  <si>
    <t>Siniša Vereš</t>
  </si>
  <si>
    <t>Daniel Perković</t>
  </si>
  <si>
    <t>Dubravko Špoljarić</t>
  </si>
  <si>
    <t>Antun Butorac</t>
  </si>
  <si>
    <t>Franjo Balentović</t>
  </si>
  <si>
    <t>Marko Cenić</t>
  </si>
  <si>
    <t>Ivan Cenić</t>
  </si>
  <si>
    <t>Željko Krpan</t>
  </si>
  <si>
    <t>Zoran Pepić</t>
  </si>
  <si>
    <t>Nikola Antolović</t>
  </si>
  <si>
    <t>Matija Vidaković</t>
  </si>
  <si>
    <t>Antun Šestanj</t>
  </si>
  <si>
    <t>Dino Babok</t>
  </si>
  <si>
    <t>Igor Terzić</t>
  </si>
  <si>
    <t>Vladimir Šovagović</t>
  </si>
  <si>
    <t>Željko Vilk</t>
  </si>
  <si>
    <t>Tihomir Ištvanović</t>
  </si>
  <si>
    <t>Jovica Beneš</t>
  </si>
  <si>
    <t>Tibor Živić</t>
  </si>
  <si>
    <t>Zlatko Stanimirović</t>
  </si>
  <si>
    <t>Marko Topalov</t>
  </si>
  <si>
    <t>Zoltan Bognar</t>
  </si>
  <si>
    <t>Dominik Žužić</t>
  </si>
  <si>
    <t>Zlatko Papišta</t>
  </si>
  <si>
    <t>Atila Živić</t>
  </si>
  <si>
    <t>Kanal Veleševac 30.06.2024.</t>
  </si>
  <si>
    <t>Šrd Mura Mursko Središće</t>
  </si>
  <si>
    <t>Šrd Ilova Garešnica</t>
  </si>
  <si>
    <t>Šrk Klen Sv. Marija</t>
  </si>
  <si>
    <t>Šrd Rak Rakitje</t>
  </si>
  <si>
    <t>Šru Bjelka GME Grabolino-Sunja</t>
  </si>
  <si>
    <t>Šrd Smuđ Draškovec</t>
  </si>
  <si>
    <t>Šrd Štuka Poljanski Lug</t>
  </si>
  <si>
    <t>Šrd Zlatna Udica Krištanovec</t>
  </si>
  <si>
    <t>Srk Klen Sv. Marija</t>
  </si>
  <si>
    <t>Srd Linjak Palovec</t>
  </si>
  <si>
    <t>Šru Klen Nova Gradiška</t>
  </si>
  <si>
    <t>Šrd Odra V.Gorica</t>
  </si>
  <si>
    <t>Šrk Peski Đurđevac</t>
  </si>
  <si>
    <t>Šrd amur Vrbovec</t>
  </si>
  <si>
    <t>Šrd Stubaki Stubičke Toplice</t>
  </si>
  <si>
    <t>Šru Smuđ Sisak</t>
  </si>
  <si>
    <t>Šru Šaran Bicko Selo</t>
  </si>
  <si>
    <t>Šrk Varaždin Interland VDE</t>
  </si>
  <si>
    <t>Srk TPK Zagreb</t>
  </si>
  <si>
    <t>Šrk Sveti Petar Zagreb</t>
  </si>
  <si>
    <t>Tsh Sensas Som.si Čakovec</t>
  </si>
  <si>
    <t>Šrd Ivanec</t>
  </si>
  <si>
    <t>Šrd Stubaki-Stubičke Toplice</t>
  </si>
  <si>
    <t>Šru Som Kotoriba</t>
  </si>
  <si>
    <t>Šrk TPK Zagreb</t>
  </si>
  <si>
    <t>Šru Mrena Nova Gradiška</t>
  </si>
  <si>
    <t>Šrd Piškor</t>
  </si>
  <si>
    <t>Mura - M Srediišće</t>
  </si>
  <si>
    <t>Kljaić Željko</t>
  </si>
  <si>
    <t>Varaždin Interland</t>
  </si>
  <si>
    <t>Goroslav Grabarić</t>
  </si>
  <si>
    <t>Ivica Vrabec</t>
  </si>
  <si>
    <t>UDRUGA</t>
  </si>
  <si>
    <t>NATJECATELJSKI PAR</t>
  </si>
  <si>
    <t>bodova</t>
  </si>
  <si>
    <t>UDICA DONJI MIHOLJAC 2</t>
  </si>
  <si>
    <t>UDICA DONJI MIHOLJAC 1</t>
  </si>
  <si>
    <t>DUGO SELO RUGVICA</t>
  </si>
  <si>
    <t>HES SISAK</t>
  </si>
  <si>
    <t>CARP PODRAVINA</t>
  </si>
  <si>
    <t>PODRAVKA KOPRIVNICA</t>
  </si>
  <si>
    <t>ŠODERICA, 14.09.2024.</t>
  </si>
  <si>
    <t>ŠODERICA, 15.09.2024.</t>
  </si>
  <si>
    <t>DUBRAVSKO JEZERO, 19.10.2024.</t>
  </si>
  <si>
    <t>DUBRAVSKO JEZERO, 20.10.2024.</t>
  </si>
  <si>
    <t>Saša Mudrić, Josip Mrzlečki, Marin Stipetić</t>
  </si>
  <si>
    <t>OGULIN 2</t>
  </si>
  <si>
    <t>Branimir Kalinić, Marijo Kalinić,  Ivan Lončarić</t>
  </si>
  <si>
    <t>Mario Matijašić, Hrvoje Kuzmić, Marko Badanjak</t>
  </si>
  <si>
    <t>OGULIN 1</t>
  </si>
  <si>
    <t>Tomislav Šimunović. Danijel Puljić, Darko Romšić</t>
  </si>
  <si>
    <t>Hrvoje Šestak, Nikolina Šestak, Robert Ptiček</t>
  </si>
  <si>
    <t>OGULIN 3</t>
  </si>
  <si>
    <t>Vedran Brozović,Danijel Cindrić, Luka Gračanin</t>
  </si>
  <si>
    <t>Hrvoje Števinović, Mario Ptičar, Miroslav Melić</t>
  </si>
  <si>
    <t>Dražen Muža, Dominik Muža</t>
  </si>
  <si>
    <t>Željko Česi, Željko Šestak, Tomislav Hegedušić</t>
  </si>
  <si>
    <t>Saša Senčar, Benjamin Heđa, Vedran Gavez</t>
  </si>
  <si>
    <t>LINJAK PALOVEC</t>
  </si>
  <si>
    <t>KRUŠČICA, 29.06.2024.</t>
  </si>
  <si>
    <t>KRUŠČICA, 30.06.2024.</t>
  </si>
  <si>
    <t>Ljubomir Žuljić</t>
  </si>
  <si>
    <t>Hrvoje Drašković</t>
  </si>
  <si>
    <t>Pogorelec Oliver</t>
  </si>
  <si>
    <t>Bermanec Franjo</t>
  </si>
  <si>
    <t>Stubičar Vlado</t>
  </si>
  <si>
    <t>Dolenec Branimir</t>
  </si>
  <si>
    <t>Drvoderić Francek</t>
  </si>
  <si>
    <t>Krešimie Vedriš</t>
  </si>
  <si>
    <t>Karlo Štimac</t>
  </si>
  <si>
    <t>Nino Grudić</t>
  </si>
  <si>
    <t>Dubravko Ruklin</t>
  </si>
  <si>
    <t>Antun Derniković</t>
  </si>
  <si>
    <t>Antonio Mihalić</t>
  </si>
  <si>
    <t>Hrvoje Sastić</t>
  </si>
  <si>
    <t>Kanal Orehovica 01.09.2024.</t>
  </si>
  <si>
    <t>PRVENSTVO HRVATSKE - II. LIGA ZAPAD 2024.  SENIORI</t>
  </si>
  <si>
    <t>Ozalj, 21.-23.04.2024.</t>
  </si>
  <si>
    <t>Ozalj 1</t>
  </si>
  <si>
    <t>Ozalj 2</t>
  </si>
  <si>
    <t>Jastrebarsko 1</t>
  </si>
  <si>
    <t>Rak Rakitje Mirror Baits</t>
  </si>
  <si>
    <t>Dugo Selo Rugvica</t>
  </si>
  <si>
    <t>Jastrebarsko 4</t>
  </si>
  <si>
    <t>Jastrebarsko 2</t>
  </si>
  <si>
    <t>Jastrebarsko 3</t>
  </si>
  <si>
    <t>Ozalj, 23.-25.08.2024.</t>
  </si>
  <si>
    <t>Novica Hostić</t>
  </si>
  <si>
    <t>Muris Đug</t>
  </si>
  <si>
    <t>Amir Ahmetašević</t>
  </si>
  <si>
    <t>Danijel Balent</t>
  </si>
  <si>
    <t>Željko Slaviček</t>
  </si>
  <si>
    <t>Ivan Vever</t>
  </si>
  <si>
    <t>Krunoslav Kovačić</t>
  </si>
  <si>
    <t>Velimir Jelić</t>
  </si>
  <si>
    <t>Nikola Majher</t>
  </si>
  <si>
    <t>Šrd Šaran zaprešić PETAR ŠPORT</t>
  </si>
  <si>
    <t>Šrd rak Topfishing Garbolino rakitje</t>
  </si>
  <si>
    <t>Domagoj Ronta</t>
  </si>
  <si>
    <t>Siniša Patačko</t>
  </si>
  <si>
    <t>Pero Kerhač</t>
  </si>
  <si>
    <t>Krisrijan Komorski</t>
  </si>
  <si>
    <t>Antonio Trubelja</t>
  </si>
  <si>
    <t>Josip Vrčković</t>
  </si>
  <si>
    <t>Josip Lukšić</t>
  </si>
  <si>
    <t>Marijan Sraga</t>
  </si>
  <si>
    <t>Robert Novosel</t>
  </si>
  <si>
    <t>Belišće Belišće</t>
  </si>
  <si>
    <t>Oršk Osijek</t>
  </si>
  <si>
    <t>Aleksandar Glamoć</t>
  </si>
  <si>
    <t>Adrijano Idek</t>
  </si>
  <si>
    <t>Miroslav Gagro</t>
  </si>
  <si>
    <t>U PRVU LIGU ULAZI: SOM KOTORIBA</t>
  </si>
  <si>
    <t>IZ LIGE ISPADA: KARAS KUZMINEC</t>
  </si>
  <si>
    <t>U DRUGU LIGU ULAZI - LINJAK VELIKI BUKOVEC</t>
  </si>
  <si>
    <t>U PRVU LIGU ULAZI - KORANA KARLOVAC</t>
  </si>
  <si>
    <t>IZ LIGE ISPADA - ĐURMANEC</t>
  </si>
  <si>
    <t>Zdravko Kovač</t>
  </si>
  <si>
    <t>U DRUGU LIGU ULAZI - KLEN NOVA GRADIŠKA</t>
  </si>
  <si>
    <t>IZ PRVE LIGE ISPADA - BISTRA REPAŠ</t>
  </si>
  <si>
    <t xml:space="preserve">                                       - LINJAK PALOVEC</t>
  </si>
  <si>
    <t xml:space="preserve">                                       - ŠTUKA COLMIC TORČEC</t>
  </si>
  <si>
    <t>U PRVU LIGU ULAZI - SOM KOTORIBA</t>
  </si>
  <si>
    <t xml:space="preserve">                                    - KORANA KARLOVAC</t>
  </si>
  <si>
    <r>
      <t xml:space="preserve">                                                           </t>
    </r>
    <r>
      <rPr>
        <b/>
        <sz val="18"/>
        <rFont val="Arial"/>
        <family val="2"/>
        <charset val="238"/>
      </rPr>
      <t xml:space="preserve"> - ORŠK OSIJEK</t>
    </r>
  </si>
  <si>
    <t>Siniša Francić</t>
  </si>
  <si>
    <t>Stjepan Pintarić</t>
  </si>
  <si>
    <t>Vedran Dianić</t>
  </si>
  <si>
    <t>Marijan Dianić</t>
  </si>
  <si>
    <t>U DRUGU LIGU ULAZI : BJELKA GME GARBOLINO SUNJA</t>
  </si>
  <si>
    <t>U PRVU LIGU ULAZI: ORŠK OSIJEK</t>
  </si>
  <si>
    <t>Stara Drava Bilje 12.10.2024.</t>
  </si>
  <si>
    <t>Stara Drava Bilje 13.10.2024.</t>
  </si>
  <si>
    <t>IZ DRUGE LIGE ISPADA: GAKOVAC NOVI BEZDAN</t>
  </si>
  <si>
    <t>Mario Đurakić</t>
  </si>
  <si>
    <t>Dario Toplek</t>
  </si>
  <si>
    <t>Karas - Rokovci Andrijaševci</t>
  </si>
  <si>
    <t xml:space="preserve">    Reprezentacija je zauzela 4. mjesto (od 4). U pojedinačnoj konkurenciji natjecatelji</t>
  </si>
  <si>
    <t xml:space="preserve">    Reprezentacija je zauzela 11. mjesto (od 12). U pojedinačnoj konkurenciji natjecateljke</t>
  </si>
  <si>
    <t xml:space="preserve">    su izborile sljedeće plasmane: 29. Sara Strbad, 38. Ivona Masec, 47. Sanja Oreški, </t>
  </si>
  <si>
    <t xml:space="preserve">    49. Natalija Maglov, 63. Tatjana Štajduhar, 66. Lea Kramar</t>
  </si>
  <si>
    <t xml:space="preserve">    Kapetan 1. - Damir Škorić, Kapetan 2. - Martin Vrčković</t>
  </si>
  <si>
    <t xml:space="preserve">   Team Menager - Darko Glumac</t>
  </si>
  <si>
    <t xml:space="preserve">     Reprezentacija je zauzela 16. mjesto (od 16). U pojedinačnoj konkurenciji parovi</t>
  </si>
  <si>
    <t xml:space="preserve">    su izborili slijedeće plasmane: 26. Hrvoje Kuzmić i Mario Matijašić, 30. Nikolina Šestak i Hrvoje Šestak</t>
  </si>
  <si>
    <t xml:space="preserve">    Kapetan - Mirko Hanžeković</t>
  </si>
  <si>
    <t xml:space="preserve">    Reprezentacija je zauzela 17. mjesto (od 19). U pojedinačnoj konkurenciji parovi</t>
  </si>
  <si>
    <t xml:space="preserve">    59. Siniša Josip Pavlinić i Daniel Vignjević</t>
  </si>
  <si>
    <t xml:space="preserve">   Kapetan Daniel Vignjević</t>
  </si>
  <si>
    <t>a) Svjetsko prvenstvo u lovu ribe hranilicom na dnu- Feeder za klubove Barragem de Odivelas-Alentejo Portugal od 27.05.-02.06.2024.</t>
  </si>
  <si>
    <t xml:space="preserve">    </t>
  </si>
  <si>
    <t xml:space="preserve">    Ekipa SRD Čakovec Interland zauzela je 23. mjesto Nastupili su: Dario Toplek, Mario Radiković, Peter Selinger, Hrvoje Toplek, Željko Rob i Dinko Vidović</t>
  </si>
  <si>
    <t>Kapetani: Ivica Šajnović i Hrvoje Toplek</t>
  </si>
  <si>
    <t xml:space="preserve">n) Svjetsko prvenstvo u lovu pastrvskog grgeča - Lake Bolsena – Italija od 07.10.-20.10.2024. </t>
  </si>
  <si>
    <t>b) Svjetsko prvenstvo u lovu grabežljivca umjetnim mamcem s obale BIH (Kiseljak - Busovača) – od 14.05. - 19.05.2024.</t>
  </si>
  <si>
    <t xml:space="preserve">    Reprezentacija je zauzela 11. mjesto (od 17). U pojedinačnoj konkurenciji natjecatelji</t>
  </si>
  <si>
    <t xml:space="preserve">    su izborili sljedeće plasmane: 31. Boris Šiljeg, 41. Hrvoje Kuzmić, 44. Karlo Rostaš,61. Jasmin Subašić</t>
  </si>
  <si>
    <t xml:space="preserve">    62. Nikola Špoljar</t>
  </si>
  <si>
    <t xml:space="preserve">    Kapetan 1. - Mario Matijašević, Kapetan 2. - Mirko Hanžeković</t>
  </si>
  <si>
    <t xml:space="preserve">    Delegat: Benjamin Heđa</t>
  </si>
  <si>
    <t xml:space="preserve">c) Svjetsko prvenstvo u lovu pastve živim mamcima na brzim vodama Castel San Niccolo (Italija) od 03.04.-08.04.2024. </t>
  </si>
  <si>
    <t xml:space="preserve">    su izborili slijedeće plasmane: 39. Boris Grubić, 33. Anđelo Orač, 42. Zlatko Poparić,</t>
  </si>
  <si>
    <t xml:space="preserve">    52. Saša Borošić, 53. Marko Minanov</t>
  </si>
  <si>
    <t xml:space="preserve">    Kapetan 1. - Dušan Petković, Kapetan 2. - Siniša Slavinić</t>
  </si>
  <si>
    <t xml:space="preserve">    Delegat: Darko Jurešić</t>
  </si>
  <si>
    <t xml:space="preserve">d) Svjetsko prvenstvo za veterane - Plovdiv (Bugarska) od 09.06.-17.06.2024. </t>
  </si>
  <si>
    <t xml:space="preserve">    Reprezentacija je zauzela 5. mjesto (od 12). U pojedinačnoj konkurenciji natjecatelji</t>
  </si>
  <si>
    <t xml:space="preserve">    su izborili sljedeće plasmane: 2. Božidar Magdić, 21. Branko Matijević</t>
  </si>
  <si>
    <t xml:space="preserve">    28. Mišo Minanov, 45. Tvrtko Krešić, 51. Pero Haršić</t>
  </si>
  <si>
    <t xml:space="preserve">    Kapetan 1.- Vladimir Hartek , Kapetan 2. Stjepan Kutica  Delegat Tomica Šipek</t>
  </si>
  <si>
    <t>e) Svjetsko prvenstvo za masterse - Plovdiv (Bugarska) od 09.06.-17.06.2024.</t>
  </si>
  <si>
    <t xml:space="preserve">    Reprezentacija je zauzela 7. mjesto (od 19). U pojedinačnoj konkurenciji natjecatelji</t>
  </si>
  <si>
    <t xml:space="preserve">    su izborili sljedeće plasmane: 5. Marijan Mutak, 21. Darko Sedlar</t>
  </si>
  <si>
    <t xml:space="preserve">    Kapetan 1. – Dragutin Peter, Kapetan 2. Dražen Bengez</t>
  </si>
  <si>
    <t xml:space="preserve">    31. Dražen Štajduhar, 58. Ivica Vrabec,  rez Damir Horvat</t>
  </si>
  <si>
    <t>f) Svjetsko prvenstvo za osobe s invaliditetom - Plovdiv (Bugarska) od 09.06.-17.06.2024.</t>
  </si>
  <si>
    <t xml:space="preserve">    Reprezentacija je zauzela 6. mjesto (od 9). U pojedinačnoj konkurenciji natjecatelji</t>
  </si>
  <si>
    <t xml:space="preserve">    su izborili sljedeće plasmane: 37. Zlatko Poparić, 25. Mensur Rošić</t>
  </si>
  <si>
    <t xml:space="preserve">    14. Ivica Bonino Hasan,  6. Nikola Geček, 39. Željko Kljajić</t>
  </si>
  <si>
    <t xml:space="preserve">    Kapetan 1. - Dražen Filipović, kapetan 2. – Kristijan Kosmačin</t>
  </si>
  <si>
    <t>f) Svjetsko prvenstvo u lovu ribe udicom na plovak za klubove Brežive (Slovenija) od 22.-28.07.2024.</t>
  </si>
  <si>
    <t xml:space="preserve">    Ekipa SRD TSH Sensas Matchfishing iz Čakovca zauzela je 11. mjesto (od 39 ekipe) </t>
  </si>
  <si>
    <t>Vodstvo ekipe: Zdravko Vrbanek, Dario Hrenar, Zvonko Pejaković i Luka Kristić</t>
  </si>
  <si>
    <t>Vodstvo ekipe: Miljenko Perko, Robert Kovač, Iva Betlehem i Mitja Kmetec</t>
  </si>
  <si>
    <t>Članovi ekipe : Dejan Vondrak, Dino Hrenar, Mario Pejaković, Domagoj Ceković, Martin Vrčković,</t>
  </si>
  <si>
    <t xml:space="preserve">g) Svjetsko prvenstvo u lovu ribe udicom na plovak U15 - Bela Crkva kanal DTD Kajtasovo (Srbija) od 04.08.-11.08.2024. </t>
  </si>
  <si>
    <t xml:space="preserve">    Reprezentacija je zauzela 9. mjesto (od 10). U pojedinačnoj konkurenciji natjecatelji</t>
  </si>
  <si>
    <t xml:space="preserve">    su izborili sljedeće plasmane: 21. Leon Jug, 32. Vinko Lončar, 37. Hana Horvat</t>
  </si>
  <si>
    <t xml:space="preserve">    39. Petar Matijašić  Rezerva: Gabrijel Varga</t>
  </si>
  <si>
    <t xml:space="preserve">    Kapetan 1. -  Darijo Horvat 2. - Aleksandar Jug</t>
  </si>
  <si>
    <t xml:space="preserve">h) Svjetsko prvenstvo u lovu ribe udicom na plovak U20 - Bela Crkva kanal DTD Kajtasovo (Srbija) od 04.08.-11.08.2024. </t>
  </si>
  <si>
    <t xml:space="preserve">    Reprezentacija je zauzela 6. mjesto (od 14). U pojedinačnoj konkurenciji natjecatelji</t>
  </si>
  <si>
    <t xml:space="preserve">    su izborili sljedeće plasmane: 11. Patrik Orehovački, 14. Patrik Kovač,</t>
  </si>
  <si>
    <t xml:space="preserve">    35. Luka Pozderec, 43. Tomislav Tančak, Rezerva. Fabricio Ištvanek</t>
  </si>
  <si>
    <t xml:space="preserve">    Kapetan 1. -  Marijo Ištvanek, Kapetan 2. - Mario Tančak</t>
  </si>
  <si>
    <t xml:space="preserve">i)  Svjetsko prvenstvo u lovu ribe udicom na plovak U25 - Bela Crkva kanal DTD Kajtasovo (Srbija) od 04.08.-11.08.2024. </t>
  </si>
  <si>
    <t xml:space="preserve">    Reprezentacija je zauzela . mjesto (od 14). U pojedinačnoj konkurenciji natjecatelji</t>
  </si>
  <si>
    <t xml:space="preserve">    su izborili sljedeće plasmane: 26. Kristijan Komar, 27. Vito Frinčić</t>
  </si>
  <si>
    <t xml:space="preserve">    43. Luka Kristić, 50. Mario Matić, 65. Sara Strbad</t>
  </si>
  <si>
    <t xml:space="preserve">    Kapetan 1. - Miroslav Molnar, Kapetan 2. - Leon Međimurec</t>
  </si>
  <si>
    <t xml:space="preserve">k) Svjetsko prvenstvo u lovu ribe udicom na plovak seniori - Bethune (Francuska) od 15.09. - 23.09.2024.  </t>
  </si>
  <si>
    <t xml:space="preserve">    Reprezentacija je zauzela . mjesto (od 27). U pojedinačnoj konkurenciji natjecatelji</t>
  </si>
  <si>
    <t xml:space="preserve">    su izborili sljedeće plasmane: 3. Matija Kraševac, 7. Alan Perko, 12. Mihael Pongrac</t>
  </si>
  <si>
    <t xml:space="preserve">    28. Željko Raženj, 35. Mario Pejaković</t>
  </si>
  <si>
    <t>Delegat: Dražen Štajduhar</t>
  </si>
  <si>
    <t xml:space="preserve">l) Svjetsko prvenstvo u lovu šarana Lapovac i Šandor u Našicama od 02.-07.09.2024. </t>
  </si>
  <si>
    <t xml:space="preserve">   Reprezentacija je zauzela 1. mjesto (od 30). U pojedinačnoj konkurenciji parovi </t>
  </si>
  <si>
    <t xml:space="preserve">   su izborilii slijedeće plasmane: 2. Dalibor Banaj i Hrvoje Jakopčević, 4. Mislav Belančić i Denis Novosel,</t>
  </si>
  <si>
    <t xml:space="preserve">   Kapetan 1. Davor Jandroković, Kapetan 2. Ivica Brnjić</t>
  </si>
  <si>
    <t xml:space="preserve">   53. Ivan Milković i Dino Mandić     Rez: Ivan Medić i Josip Brkljačić</t>
  </si>
  <si>
    <t xml:space="preserve">m) Svjetsko prvenstvo u lovu predatora umjetnim mamcem iz čamca </t>
  </si>
  <si>
    <t>j) Svjetsko prvenstvo u lovu ribe udicom na plovak seniorke - Agosto (Portugal) od 18.08.-26.08.2024.</t>
  </si>
  <si>
    <t xml:space="preserve">    Kapetan 1. - Marijan Mutak, Kapetan 2. - Anđelko Pregiban</t>
  </si>
  <si>
    <t>Delegat. Dražen Štajduhar</t>
  </si>
  <si>
    <t>Reprezentacija je zauzela 17. mjesto (od 19). U pojedinačnoj konkurencij natjecatelji</t>
  </si>
  <si>
    <t>su izborili slijedeće plasmane:</t>
  </si>
  <si>
    <t>o) Svjetsko prvenstvo u Castingu za juniori koje se održava u Malmu (Švedska) od 10.07. - 14.07.2024.</t>
  </si>
  <si>
    <t>p)  Svjetsko prvenstvo u Castingu za seniore koje se održava u Castellon (Španjolska) od 03.09. – 08.09.2024.</t>
  </si>
  <si>
    <t xml:space="preserve">    su izborili slijedeće plasmane: 41. Marijan Bojčuk i Predrag Maslić, 43. Filip Pecigoš i Josip Pecigoš</t>
  </si>
  <si>
    <t xml:space="preserve"> Bjelka  GME Sunja</t>
  </si>
  <si>
    <t>Piškor 4</t>
  </si>
  <si>
    <t>Peščenica 3 Zagreb</t>
  </si>
  <si>
    <t>Peščenica 2 Zagreb</t>
  </si>
  <si>
    <t>Peščenica 1 Zagreb</t>
  </si>
  <si>
    <t>Česma Bjelovar</t>
  </si>
  <si>
    <t>Ekipa ŠRU Bjelka GME Garbolino Sunja osvojila je 8. mjesto (od 39 ekipa)</t>
  </si>
  <si>
    <t>Članovi ekipe: Alan Perko, Željko Raženj, Mario Matić, Aleksandar Jug, Kristijan Komar</t>
  </si>
  <si>
    <t>Luka Kristić</t>
  </si>
  <si>
    <t>ABESINIJA, 02.11.2024.</t>
  </si>
  <si>
    <t>ABESINIJA, 03.11.2024.</t>
  </si>
  <si>
    <t>Viktor Turk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</si>
</sst>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d/m/;@"/>
    <numFmt numFmtId="165" formatCode="d\.m\.yyyy\.;@"/>
  </numFmts>
  <fonts count="96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2"/>
      <color indexed="22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2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6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4"/>
      <name val="Arial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6"/>
      <name val="Arial"/>
      <family val="2"/>
      <charset val="238"/>
    </font>
    <font>
      <b/>
      <sz val="5"/>
      <name val="Arial"/>
      <family val="2"/>
      <charset val="238"/>
    </font>
    <font>
      <sz val="8"/>
      <name val="Arial"/>
    </font>
    <font>
      <sz val="12"/>
      <name val="Arial"/>
    </font>
    <font>
      <sz val="10"/>
      <color rgb="FFFF000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 applyBorder="0" applyAlignment="0" applyProtection="0"/>
    <xf numFmtId="0" fontId="25" fillId="0" borderId="0"/>
    <xf numFmtId="0" fontId="1" fillId="0" borderId="0">
      <alignment horizontal="center" vertical="center" wrapText="1"/>
    </xf>
    <xf numFmtId="0" fontId="20" fillId="0" borderId="0"/>
    <xf numFmtId="0" fontId="28" fillId="0" borderId="0"/>
    <xf numFmtId="0" fontId="2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" fillId="0" borderId="0" applyBorder="0" applyAlignment="0" applyProtection="0"/>
    <xf numFmtId="0" fontId="20" fillId="0" borderId="0"/>
  </cellStyleXfs>
  <cellXfs count="1564">
    <xf numFmtId="0" fontId="0" fillId="0" borderId="0" xfId="0"/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Border="1"/>
    <xf numFmtId="3" fontId="0" fillId="0" borderId="0" xfId="1" applyNumberFormat="1" applyFont="1" applyBorder="1"/>
    <xf numFmtId="3" fontId="4" fillId="0" borderId="0" xfId="1" applyNumberFormat="1" applyFont="1" applyBorder="1" applyAlignment="1">
      <alignment horizontal="center"/>
    </xf>
    <xf numFmtId="0" fontId="12" fillId="0" borderId="0" xfId="1" applyFont="1" applyBorder="1"/>
    <xf numFmtId="0" fontId="3" fillId="0" borderId="0" xfId="1" applyFont="1" applyBorder="1" applyAlignment="1"/>
    <xf numFmtId="3" fontId="20" fillId="0" borderId="0" xfId="1" applyNumberFormat="1" applyFont="1" applyBorder="1" applyAlignment="1">
      <alignment vertical="center"/>
    </xf>
    <xf numFmtId="3" fontId="20" fillId="0" borderId="0" xfId="1" applyNumberFormat="1" applyFont="1" applyBorder="1"/>
    <xf numFmtId="0" fontId="0" fillId="0" borderId="0" xfId="1" applyFont="1" applyBorder="1" applyAlignment="1">
      <alignment horizontal="center"/>
    </xf>
    <xf numFmtId="0" fontId="19" fillId="0" borderId="0" xfId="1" applyFont="1" applyBorder="1"/>
    <xf numFmtId="3" fontId="19" fillId="0" borderId="0" xfId="1" applyNumberFormat="1" applyFont="1" applyBorder="1"/>
    <xf numFmtId="0" fontId="18" fillId="0" borderId="0" xfId="1" applyFont="1" applyBorder="1" applyAlignment="1">
      <alignment horizontal="center"/>
    </xf>
    <xf numFmtId="0" fontId="11" fillId="0" borderId="0" xfId="1" applyFont="1" applyBorder="1"/>
    <xf numFmtId="0" fontId="21" fillId="0" borderId="0" xfId="1" applyFont="1" applyBorder="1" applyAlignment="1">
      <alignment horizontal="center"/>
    </xf>
    <xf numFmtId="0" fontId="23" fillId="0" borderId="0" xfId="1" applyFont="1" applyBorder="1"/>
    <xf numFmtId="3" fontId="23" fillId="0" borderId="0" xfId="1" applyNumberFormat="1" applyFont="1" applyBorder="1"/>
    <xf numFmtId="0" fontId="23" fillId="0" borderId="0" xfId="0" applyFont="1"/>
    <xf numFmtId="0" fontId="24" fillId="0" borderId="0" xfId="1" applyFont="1" applyBorder="1" applyAlignment="1">
      <alignment horizontal="center"/>
    </xf>
    <xf numFmtId="0" fontId="25" fillId="0" borderId="0" xfId="2"/>
    <xf numFmtId="0" fontId="26" fillId="0" borderId="0" xfId="2" applyFont="1"/>
    <xf numFmtId="0" fontId="29" fillId="0" borderId="0" xfId="1" applyFont="1" applyBorder="1" applyAlignment="1">
      <alignment horizontal="center"/>
    </xf>
    <xf numFmtId="0" fontId="29" fillId="0" borderId="0" xfId="1" applyFont="1" applyBorder="1"/>
    <xf numFmtId="0" fontId="29" fillId="0" borderId="0" xfId="0" applyFont="1"/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/>
    <xf numFmtId="0" fontId="30" fillId="0" borderId="0" xfId="1" applyFont="1" applyBorder="1" applyAlignment="1">
      <alignment horizontal="center" vertical="top"/>
    </xf>
    <xf numFmtId="0" fontId="32" fillId="0" borderId="0" xfId="4" applyFont="1"/>
    <xf numFmtId="0" fontId="33" fillId="4" borderId="0" xfId="4" applyFont="1" applyFill="1"/>
    <xf numFmtId="0" fontId="33" fillId="0" borderId="0" xfId="4" applyFont="1"/>
    <xf numFmtId="0" fontId="34" fillId="0" borderId="0" xfId="4" applyFont="1"/>
    <xf numFmtId="0" fontId="35" fillId="0" borderId="0" xfId="5" applyFont="1"/>
    <xf numFmtId="0" fontId="36" fillId="0" borderId="0" xfId="4" applyFont="1"/>
    <xf numFmtId="0" fontId="37" fillId="0" borderId="0" xfId="5" applyFont="1" applyAlignment="1">
      <alignment vertical="center"/>
    </xf>
    <xf numFmtId="0" fontId="37" fillId="0" borderId="0" xfId="4" applyFont="1"/>
    <xf numFmtId="0" fontId="20" fillId="5" borderId="30" xfId="8" applyFill="1" applyBorder="1" applyAlignment="1">
      <alignment horizontal="center" vertical="center"/>
    </xf>
    <xf numFmtId="0" fontId="40" fillId="0" borderId="0" xfId="2" applyFont="1"/>
    <xf numFmtId="0" fontId="38" fillId="0" borderId="0" xfId="2" applyFont="1"/>
    <xf numFmtId="0" fontId="41" fillId="0" borderId="0" xfId="2" applyFont="1"/>
    <xf numFmtId="0" fontId="39" fillId="0" borderId="0" xfId="2" applyFont="1"/>
    <xf numFmtId="0" fontId="42" fillId="0" borderId="0" xfId="2" applyFont="1"/>
    <xf numFmtId="0" fontId="3" fillId="0" borderId="0" xfId="1" applyFont="1" applyBorder="1"/>
    <xf numFmtId="0" fontId="20" fillId="5" borderId="9" xfId="8" applyFill="1" applyBorder="1" applyAlignment="1">
      <alignment horizontal="center" vertical="center"/>
    </xf>
    <xf numFmtId="0" fontId="20" fillId="0" borderId="17" xfId="8" applyBorder="1" applyAlignment="1" applyProtection="1">
      <alignment horizontal="center" shrinkToFit="1"/>
      <protection hidden="1"/>
    </xf>
    <xf numFmtId="0" fontId="20" fillId="0" borderId="21" xfId="8" applyBorder="1" applyAlignment="1" applyProtection="1">
      <alignment horizontal="center" shrinkToFit="1"/>
      <protection hidden="1"/>
    </xf>
    <xf numFmtId="0" fontId="20" fillId="0" borderId="34" xfId="8" applyBorder="1" applyAlignment="1" applyProtection="1">
      <alignment horizontal="center" shrinkToFit="1"/>
      <protection hidden="1"/>
    </xf>
    <xf numFmtId="0" fontId="20" fillId="0" borderId="35" xfId="8" applyBorder="1" applyAlignment="1" applyProtection="1">
      <alignment horizontal="center" shrinkToFit="1"/>
      <protection hidden="1"/>
    </xf>
    <xf numFmtId="0" fontId="20" fillId="0" borderId="15" xfId="8" applyBorder="1" applyAlignment="1" applyProtection="1">
      <alignment horizontal="center" shrinkToFit="1"/>
      <protection hidden="1"/>
    </xf>
    <xf numFmtId="0" fontId="20" fillId="0" borderId="32" xfId="8" applyBorder="1" applyAlignment="1" applyProtection="1">
      <alignment horizontal="center" shrinkToFit="1"/>
      <protection hidden="1"/>
    </xf>
    <xf numFmtId="0" fontId="20" fillId="0" borderId="69" xfId="8" applyBorder="1" applyAlignment="1" applyProtection="1">
      <alignment horizontal="center" shrinkToFit="1"/>
      <protection hidden="1"/>
    </xf>
    <xf numFmtId="0" fontId="20" fillId="0" borderId="0" xfId="8" applyAlignment="1" applyProtection="1">
      <alignment horizontal="center" shrinkToFit="1"/>
      <protection hidden="1"/>
    </xf>
    <xf numFmtId="0" fontId="20" fillId="0" borderId="19" xfId="8" applyBorder="1" applyAlignment="1" applyProtection="1">
      <alignment horizontal="center" shrinkToFit="1"/>
      <protection hidden="1"/>
    </xf>
    <xf numFmtId="0" fontId="20" fillId="0" borderId="23" xfId="8" applyBorder="1" applyAlignment="1" applyProtection="1">
      <alignment horizontal="center" shrinkToFit="1"/>
      <protection hidden="1"/>
    </xf>
    <xf numFmtId="0" fontId="20" fillId="0" borderId="20" xfId="8" applyBorder="1" applyAlignment="1" applyProtection="1">
      <alignment horizontal="center" shrinkToFit="1"/>
      <protection hidden="1"/>
    </xf>
    <xf numFmtId="0" fontId="20" fillId="0" borderId="51" xfId="8" applyBorder="1" applyAlignment="1" applyProtection="1">
      <alignment horizontal="center" shrinkToFit="1"/>
      <protection hidden="1"/>
    </xf>
    <xf numFmtId="0" fontId="20" fillId="0" borderId="61" xfId="8" applyBorder="1" applyAlignment="1" applyProtection="1">
      <alignment horizontal="center" shrinkToFit="1"/>
      <protection hidden="1"/>
    </xf>
    <xf numFmtId="0" fontId="20" fillId="0" borderId="52" xfId="8" applyBorder="1" applyAlignment="1" applyProtection="1">
      <alignment horizontal="center" shrinkToFit="1"/>
      <protection hidden="1"/>
    </xf>
    <xf numFmtId="0" fontId="8" fillId="0" borderId="23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hidden="1"/>
    </xf>
    <xf numFmtId="0" fontId="20" fillId="0" borderId="0" xfId="8" applyAlignment="1">
      <alignment horizontal="center"/>
    </xf>
    <xf numFmtId="0" fontId="20" fillId="0" borderId="0" xfId="8" applyAlignment="1">
      <alignment shrinkToFit="1"/>
    </xf>
    <xf numFmtId="0" fontId="20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1" fillId="0" borderId="0" xfId="8" applyFont="1" applyAlignment="1">
      <alignment shrinkToFit="1"/>
    </xf>
    <xf numFmtId="0" fontId="20" fillId="5" borderId="8" xfId="8" applyFill="1" applyBorder="1" applyAlignment="1">
      <alignment horizontal="center" vertical="center"/>
    </xf>
    <xf numFmtId="0" fontId="20" fillId="0" borderId="59" xfId="8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" fontId="9" fillId="0" borderId="21" xfId="0" applyNumberFormat="1" applyFont="1" applyBorder="1" applyAlignment="1" applyProtection="1">
      <alignment horizontal="right" vertical="center" shrinkToFit="1"/>
      <protection hidden="1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right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right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right" vertical="center" shrinkToFit="1"/>
      <protection hidden="1"/>
    </xf>
    <xf numFmtId="0" fontId="3" fillId="0" borderId="72" xfId="0" applyFont="1" applyBorder="1" applyAlignment="1" applyProtection="1">
      <alignment horizontal="center" vertical="center" shrinkToFit="1"/>
      <protection hidden="1"/>
    </xf>
    <xf numFmtId="3" fontId="9" fillId="0" borderId="73" xfId="0" applyNumberFormat="1" applyFont="1" applyBorder="1" applyAlignment="1" applyProtection="1">
      <alignment horizontal="right" vertical="center" shrinkToFit="1"/>
      <protection hidden="1"/>
    </xf>
    <xf numFmtId="0" fontId="3" fillId="0" borderId="74" xfId="0" applyFont="1" applyBorder="1" applyAlignment="1" applyProtection="1">
      <alignment horizontal="center" vertical="center" shrinkToFit="1"/>
      <protection hidden="1"/>
    </xf>
    <xf numFmtId="3" fontId="9" fillId="0" borderId="75" xfId="0" applyNumberFormat="1" applyFont="1" applyBorder="1" applyAlignment="1" applyProtection="1">
      <alignment horizontal="right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3" fillId="3" borderId="32" xfId="0" applyFont="1" applyFill="1" applyBorder="1" applyAlignment="1" applyProtection="1">
      <alignment horizontal="left" vertical="center" shrinkToFit="1"/>
      <protection hidden="1"/>
    </xf>
    <xf numFmtId="0" fontId="3" fillId="3" borderId="36" xfId="0" applyFont="1" applyFill="1" applyBorder="1" applyAlignment="1" applyProtection="1">
      <alignment horizontal="left" vertical="center" shrinkToFit="1"/>
      <protection hidden="1"/>
    </xf>
    <xf numFmtId="0" fontId="9" fillId="0" borderId="24" xfId="0" applyFont="1" applyBorder="1" applyAlignment="1" applyProtection="1">
      <alignment horizontal="left" vertical="center" shrinkToFit="1"/>
      <protection hidden="1"/>
    </xf>
    <xf numFmtId="0" fontId="8" fillId="0" borderId="0" xfId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top"/>
    </xf>
    <xf numFmtId="3" fontId="8" fillId="0" borderId="0" xfId="1" applyNumberFormat="1" applyFont="1" applyBorder="1"/>
    <xf numFmtId="3" fontId="45" fillId="0" borderId="0" xfId="1" applyNumberFormat="1" applyFont="1" applyBorder="1" applyAlignment="1">
      <alignment horizontal="center"/>
    </xf>
    <xf numFmtId="3" fontId="45" fillId="0" borderId="0" xfId="1" applyNumberFormat="1" applyFont="1" applyBorder="1"/>
    <xf numFmtId="0" fontId="45" fillId="0" borderId="0" xfId="1" applyFont="1" applyBorder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27" fillId="0" borderId="0" xfId="0" applyFont="1"/>
    <xf numFmtId="0" fontId="20" fillId="5" borderId="10" xfId="0" applyFont="1" applyFill="1" applyBorder="1" applyAlignment="1">
      <alignment horizontal="center"/>
    </xf>
    <xf numFmtId="3" fontId="20" fillId="5" borderId="90" xfId="0" applyNumberFormat="1" applyFont="1" applyFill="1" applyBorder="1" applyAlignment="1">
      <alignment horizontal="center"/>
    </xf>
    <xf numFmtId="3" fontId="20" fillId="5" borderId="1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horizontal="left" vertical="center" shrinkToFit="1"/>
      <protection hidden="1"/>
    </xf>
    <xf numFmtId="0" fontId="9" fillId="0" borderId="25" xfId="0" applyFont="1" applyBorder="1" applyAlignment="1" applyProtection="1">
      <alignment horizontal="left" vertical="center" shrinkToFit="1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3" fontId="9" fillId="0" borderId="53" xfId="0" applyNumberFormat="1" applyFont="1" applyBorder="1" applyAlignment="1" applyProtection="1">
      <alignment horizontal="right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3" fontId="9" fillId="0" borderId="38" xfId="0" applyNumberFormat="1" applyFont="1" applyBorder="1" applyAlignment="1" applyProtection="1">
      <alignment horizontal="right" vertical="center" shrinkToFit="1"/>
      <protection hidden="1"/>
    </xf>
    <xf numFmtId="0" fontId="10" fillId="0" borderId="39" xfId="0" applyFont="1" applyBorder="1" applyAlignment="1" applyProtection="1">
      <alignment horizontal="center" vertical="center" shrinkToFit="1"/>
      <protection hidden="1"/>
    </xf>
    <xf numFmtId="0" fontId="0" fillId="5" borderId="41" xfId="0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3" fontId="0" fillId="5" borderId="45" xfId="0" applyNumberForma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3" fontId="0" fillId="5" borderId="4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9" fontId="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44" fillId="5" borderId="31" xfId="0" applyFont="1" applyFill="1" applyBorder="1" applyAlignment="1">
      <alignment horizontal="center" vertical="center" wrapText="1"/>
    </xf>
    <xf numFmtId="3" fontId="0" fillId="5" borderId="48" xfId="0" applyNumberFormat="1" applyFill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20" fillId="5" borderId="44" xfId="0" applyFont="1" applyFill="1" applyBorder="1" applyAlignment="1">
      <alignment horizontal="center"/>
    </xf>
    <xf numFmtId="3" fontId="20" fillId="5" borderId="43" xfId="0" applyNumberFormat="1" applyFont="1" applyFill="1" applyBorder="1" applyAlignment="1">
      <alignment horizontal="center"/>
    </xf>
    <xf numFmtId="3" fontId="20" fillId="5" borderId="56" xfId="0" applyNumberFormat="1" applyFont="1" applyFill="1" applyBorder="1" applyAlignment="1">
      <alignment horizontal="center"/>
    </xf>
    <xf numFmtId="3" fontId="20" fillId="5" borderId="12" xfId="0" applyNumberFormat="1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9" fontId="44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hidden="1"/>
    </xf>
    <xf numFmtId="0" fontId="20" fillId="5" borderId="41" xfId="0" applyFont="1" applyFill="1" applyBorder="1" applyAlignment="1">
      <alignment horizontal="center"/>
    </xf>
    <xf numFmtId="3" fontId="20" fillId="5" borderId="47" xfId="0" applyNumberFormat="1" applyFont="1" applyFill="1" applyBorder="1" applyAlignment="1">
      <alignment horizontal="center"/>
    </xf>
    <xf numFmtId="3" fontId="20" fillId="5" borderId="45" xfId="0" applyNumberFormat="1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3" fontId="20" fillId="5" borderId="42" xfId="0" applyNumberFormat="1" applyFont="1" applyFill="1" applyBorder="1" applyAlignment="1">
      <alignment horizontal="center"/>
    </xf>
    <xf numFmtId="3" fontId="20" fillId="5" borderId="16" xfId="0" applyNumberFormat="1" applyFont="1" applyFill="1" applyBorder="1" applyAlignment="1">
      <alignment horizontal="center"/>
    </xf>
    <xf numFmtId="3" fontId="20" fillId="5" borderId="48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3" fontId="20" fillId="5" borderId="29" xfId="0" applyNumberFormat="1" applyFont="1" applyFill="1" applyBorder="1" applyAlignment="1">
      <alignment horizontal="center" vertical="center"/>
    </xf>
    <xf numFmtId="3" fontId="20" fillId="5" borderId="26" xfId="0" applyNumberFormat="1" applyFont="1" applyFill="1" applyBorder="1" applyAlignment="1">
      <alignment horizontal="center" vertical="center"/>
    </xf>
    <xf numFmtId="3" fontId="20" fillId="5" borderId="49" xfId="0" applyNumberFormat="1" applyFont="1" applyFill="1" applyBorder="1" applyAlignment="1">
      <alignment horizontal="center" vertical="center"/>
    </xf>
    <xf numFmtId="0" fontId="20" fillId="5" borderId="93" xfId="0" applyFont="1" applyFill="1" applyBorder="1" applyAlignment="1">
      <alignment horizontal="center" vertical="center"/>
    </xf>
    <xf numFmtId="3" fontId="20" fillId="5" borderId="50" xfId="0" applyNumberFormat="1" applyFont="1" applyFill="1" applyBorder="1" applyAlignment="1">
      <alignment horizontal="center" vertical="center"/>
    </xf>
    <xf numFmtId="0" fontId="9" fillId="0" borderId="33" xfId="0" applyFont="1" applyBorder="1" applyAlignment="1" applyProtection="1">
      <alignment horizontal="left" vertical="center" shrinkToFit="1"/>
      <protection hidden="1"/>
    </xf>
    <xf numFmtId="3" fontId="9" fillId="0" borderId="14" xfId="0" applyNumberFormat="1" applyFont="1" applyBorder="1" applyAlignment="1" applyProtection="1">
      <alignment horizontal="right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hidden="1"/>
    </xf>
    <xf numFmtId="0" fontId="44" fillId="5" borderId="42" xfId="0" applyFont="1" applyFill="1" applyBorder="1" applyAlignment="1">
      <alignment horizontal="center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/>
    <xf numFmtId="0" fontId="17" fillId="0" borderId="0" xfId="1" applyFont="1" applyBorder="1"/>
    <xf numFmtId="0" fontId="3" fillId="0" borderId="0" xfId="0" applyFont="1"/>
    <xf numFmtId="0" fontId="9" fillId="0" borderId="0" xfId="11" applyFont="1" applyAlignment="1">
      <alignment horizontal="center"/>
    </xf>
    <xf numFmtId="0" fontId="20" fillId="0" borderId="0" xfId="11"/>
    <xf numFmtId="3" fontId="20" fillId="0" borderId="0" xfId="11" applyNumberFormat="1"/>
    <xf numFmtId="3" fontId="4" fillId="0" borderId="0" xfId="11" applyNumberFormat="1" applyFont="1" applyAlignment="1">
      <alignment horizontal="center"/>
    </xf>
    <xf numFmtId="0" fontId="8" fillId="0" borderId="0" xfId="11" applyFont="1" applyAlignment="1">
      <alignment horizontal="center"/>
    </xf>
    <xf numFmtId="0" fontId="8" fillId="0" borderId="0" xfId="11" applyFont="1"/>
    <xf numFmtId="3" fontId="8" fillId="0" borderId="0" xfId="11" applyNumberFormat="1" applyFont="1"/>
    <xf numFmtId="3" fontId="4" fillId="0" borderId="0" xfId="11" applyNumberFormat="1" applyFont="1"/>
    <xf numFmtId="0" fontId="6" fillId="0" borderId="0" xfId="11" applyFont="1"/>
    <xf numFmtId="0" fontId="27" fillId="0" borderId="0" xfId="11" applyFont="1"/>
    <xf numFmtId="3" fontId="27" fillId="0" borderId="0" xfId="11" applyNumberFormat="1" applyFont="1"/>
    <xf numFmtId="0" fontId="0" fillId="8" borderId="94" xfId="0" applyFill="1" applyBorder="1"/>
    <xf numFmtId="0" fontId="0" fillId="8" borderId="95" xfId="0" applyFill="1" applyBorder="1"/>
    <xf numFmtId="0" fontId="0" fillId="8" borderId="95" xfId="0" applyFill="1" applyBorder="1" applyAlignment="1">
      <alignment wrapText="1"/>
    </xf>
    <xf numFmtId="0" fontId="0" fillId="8" borderId="97" xfId="0" applyFill="1" applyBorder="1"/>
    <xf numFmtId="0" fontId="51" fillId="8" borderId="0" xfId="0" applyFont="1" applyFill="1" applyAlignment="1">
      <alignment vertical="center"/>
    </xf>
    <xf numFmtId="0" fontId="51" fillId="8" borderId="98" xfId="0" applyFont="1" applyFill="1" applyBorder="1" applyAlignment="1">
      <alignment vertical="center"/>
    </xf>
    <xf numFmtId="0" fontId="20" fillId="0" borderId="37" xfId="8" applyBorder="1" applyAlignment="1" applyProtection="1">
      <alignment horizontal="center" shrinkToFit="1"/>
      <protection hidden="1"/>
    </xf>
    <xf numFmtId="0" fontId="8" fillId="0" borderId="21" xfId="8" applyFont="1" applyBorder="1" applyAlignment="1" applyProtection="1">
      <alignment horizont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20" fillId="0" borderId="0" xfId="4"/>
    <xf numFmtId="0" fontId="16" fillId="0" borderId="0" xfId="4" applyFont="1"/>
    <xf numFmtId="0" fontId="0" fillId="0" borderId="20" xfId="0" applyBorder="1" applyAlignment="1" applyProtection="1">
      <alignment horizontal="center" vertical="center" shrinkToFit="1"/>
      <protection hidden="1"/>
    </xf>
    <xf numFmtId="3" fontId="0" fillId="0" borderId="23" xfId="0" applyNumberFormat="1" applyBorder="1" applyAlignment="1" applyProtection="1">
      <alignment horizontal="right" vertical="center" shrinkToFit="1"/>
      <protection hidden="1"/>
    </xf>
    <xf numFmtId="3" fontId="0" fillId="0" borderId="51" xfId="0" applyNumberFormat="1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3" fontId="0" fillId="0" borderId="35" xfId="0" applyNumberFormat="1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3" fontId="0" fillId="0" borderId="14" xfId="0" applyNumberFormat="1" applyBorder="1" applyAlignment="1" applyProtection="1">
      <alignment horizontal="right" vertical="center" shrinkToFit="1"/>
      <protection hidden="1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54" fillId="5" borderId="4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55" fillId="0" borderId="2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center" vertical="center" shrinkToFit="1"/>
      <protection hidden="1"/>
    </xf>
    <xf numFmtId="0" fontId="51" fillId="8" borderId="0" xfId="0" applyFont="1" applyFill="1" applyAlignment="1">
      <alignment horizontal="right" vertical="center"/>
    </xf>
    <xf numFmtId="0" fontId="9" fillId="6" borderId="24" xfId="0" applyFont="1" applyFill="1" applyBorder="1" applyAlignment="1" applyProtection="1">
      <alignment horizontal="left" vertical="center" shrinkToFit="1"/>
      <protection hidden="1"/>
    </xf>
    <xf numFmtId="0" fontId="9" fillId="6" borderId="20" xfId="0" applyFont="1" applyFill="1" applyBorder="1" applyAlignment="1" applyProtection="1">
      <alignment horizontal="center" vertical="center" shrinkToFit="1"/>
      <protection hidden="1"/>
    </xf>
    <xf numFmtId="3" fontId="9" fillId="6" borderId="51" xfId="0" applyNumberFormat="1" applyFont="1" applyFill="1" applyBorder="1" applyAlignment="1" applyProtection="1">
      <alignment horizontal="right" vertical="center" shrinkToFit="1"/>
      <protection hidden="1"/>
    </xf>
    <xf numFmtId="0" fontId="9" fillId="6" borderId="19" xfId="0" applyFont="1" applyFill="1" applyBorder="1" applyAlignment="1" applyProtection="1">
      <alignment horizontal="center" vertical="center" shrinkToFit="1"/>
      <protection hidden="1"/>
    </xf>
    <xf numFmtId="3" fontId="9" fillId="6" borderId="23" xfId="0" applyNumberFormat="1" applyFont="1" applyFill="1" applyBorder="1" applyAlignment="1" applyProtection="1">
      <alignment horizontal="right" vertical="center" shrinkToFit="1"/>
      <protection hidden="1"/>
    </xf>
    <xf numFmtId="0" fontId="9" fillId="6" borderId="34" xfId="0" applyFont="1" applyFill="1" applyBorder="1" applyAlignment="1" applyProtection="1">
      <alignment horizontal="center" vertical="center" shrinkToFit="1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 shrinkToFit="1"/>
      <protection hidden="1"/>
    </xf>
    <xf numFmtId="0" fontId="49" fillId="5" borderId="31" xfId="0" applyFont="1" applyFill="1" applyBorder="1" applyAlignment="1">
      <alignment horizontal="center" vertical="center" wrapText="1"/>
    </xf>
    <xf numFmtId="9" fontId="4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>
      <alignment horizontal="center"/>
    </xf>
    <xf numFmtId="3" fontId="5" fillId="5" borderId="47" xfId="0" applyNumberFormat="1" applyFont="1" applyFill="1" applyBorder="1" applyAlignment="1">
      <alignment horizontal="center"/>
    </xf>
    <xf numFmtId="3" fontId="5" fillId="5" borderId="45" xfId="0" applyNumberFormat="1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3" fontId="5" fillId="5" borderId="42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5" borderId="48" xfId="0" applyNumberFormat="1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3" fontId="0" fillId="5" borderId="43" xfId="0" applyNumberFormat="1" applyFill="1" applyBorder="1" applyAlignment="1">
      <alignment horizontal="center"/>
    </xf>
    <xf numFmtId="3" fontId="0" fillId="5" borderId="56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3" fontId="0" fillId="5" borderId="9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0" fontId="0" fillId="6" borderId="20" xfId="0" applyFill="1" applyBorder="1" applyAlignment="1" applyProtection="1">
      <alignment horizontal="center" vertical="center" shrinkToFit="1"/>
      <protection hidden="1"/>
    </xf>
    <xf numFmtId="3" fontId="0" fillId="6" borderId="51" xfId="0" applyNumberFormat="1" applyFill="1" applyBorder="1" applyAlignment="1" applyProtection="1">
      <alignment horizontal="right" vertical="center" shrinkToFit="1"/>
      <protection hidden="1"/>
    </xf>
    <xf numFmtId="0" fontId="0" fillId="6" borderId="19" xfId="0" applyFill="1" applyBorder="1" applyAlignment="1" applyProtection="1">
      <alignment horizontal="center" vertical="center" shrinkToFit="1"/>
      <protection hidden="1"/>
    </xf>
    <xf numFmtId="3" fontId="0" fillId="6" borderId="23" xfId="0" applyNumberFormat="1" applyFill="1" applyBorder="1" applyAlignment="1" applyProtection="1">
      <alignment horizontal="right" vertical="center" shrinkToFit="1"/>
      <protection hidden="1"/>
    </xf>
    <xf numFmtId="0" fontId="0" fillId="6" borderId="34" xfId="0" applyFill="1" applyBorder="1" applyAlignment="1" applyProtection="1">
      <alignment horizontal="center" vertical="center" shrinkToFit="1"/>
      <protection hidden="1"/>
    </xf>
    <xf numFmtId="3" fontId="0" fillId="6" borderId="35" xfId="0" applyNumberFormat="1" applyFill="1" applyBorder="1" applyAlignment="1" applyProtection="1">
      <alignment horizontal="right" vertical="center" shrinkToFit="1"/>
      <protection hidden="1"/>
    </xf>
    <xf numFmtId="0" fontId="0" fillId="6" borderId="17" xfId="0" applyFill="1" applyBorder="1" applyAlignment="1" applyProtection="1">
      <alignment horizontal="center" vertical="center" shrinkToFit="1"/>
      <protection hidden="1"/>
    </xf>
    <xf numFmtId="3" fontId="0" fillId="6" borderId="14" xfId="0" applyNumberFormat="1" applyFill="1" applyBorder="1" applyAlignment="1" applyProtection="1">
      <alignment horizontal="right" vertical="center" shrinkToFit="1"/>
      <protection hidden="1"/>
    </xf>
    <xf numFmtId="3" fontId="9" fillId="6" borderId="35" xfId="0" applyNumberFormat="1" applyFont="1" applyFill="1" applyBorder="1" applyAlignment="1" applyProtection="1">
      <alignment horizontal="right" vertical="center" shrinkToFit="1"/>
      <protection hidden="1"/>
    </xf>
    <xf numFmtId="0" fontId="9" fillId="6" borderId="17" xfId="0" applyFont="1" applyFill="1" applyBorder="1" applyAlignment="1" applyProtection="1">
      <alignment horizontal="center" vertical="center" shrinkToFit="1"/>
      <protection hidden="1"/>
    </xf>
    <xf numFmtId="3" fontId="9" fillId="6" borderId="21" xfId="0" applyNumberFormat="1" applyFont="1" applyFill="1" applyBorder="1" applyAlignment="1" applyProtection="1">
      <alignment horizontal="right" vertical="center" shrinkToFit="1"/>
      <protection hidden="1"/>
    </xf>
    <xf numFmtId="0" fontId="57" fillId="5" borderId="41" xfId="0" applyFont="1" applyFill="1" applyBorder="1" applyAlignment="1">
      <alignment horizontal="center" vertical="center"/>
    </xf>
    <xf numFmtId="0" fontId="57" fillId="5" borderId="42" xfId="0" applyFont="1" applyFill="1" applyBorder="1" applyAlignment="1">
      <alignment horizontal="center" vertical="center"/>
    </xf>
    <xf numFmtId="0" fontId="57" fillId="5" borderId="10" xfId="0" applyFont="1" applyFill="1" applyBorder="1" applyAlignment="1">
      <alignment horizontal="center" vertical="center"/>
    </xf>
    <xf numFmtId="0" fontId="57" fillId="5" borderId="43" xfId="0" applyFont="1" applyFill="1" applyBorder="1" applyAlignment="1">
      <alignment horizontal="center" vertical="center"/>
    </xf>
    <xf numFmtId="0" fontId="57" fillId="5" borderId="44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 wrapText="1"/>
    </xf>
    <xf numFmtId="0" fontId="45" fillId="5" borderId="45" xfId="0" applyFont="1" applyFill="1" applyBorder="1" applyAlignment="1">
      <alignment horizontal="center" vertical="center"/>
    </xf>
    <xf numFmtId="0" fontId="57" fillId="5" borderId="46" xfId="0" applyFont="1" applyFill="1" applyBorder="1" applyAlignment="1">
      <alignment horizontal="center" vertical="center"/>
    </xf>
    <xf numFmtId="0" fontId="57" fillId="5" borderId="47" xfId="0" applyFont="1" applyFill="1" applyBorder="1" applyAlignment="1">
      <alignment horizontal="center" vertical="center"/>
    </xf>
    <xf numFmtId="0" fontId="57" fillId="5" borderId="48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57" fillId="5" borderId="49" xfId="0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/>
    </xf>
    <xf numFmtId="0" fontId="57" fillId="5" borderId="5" xfId="0" applyFont="1" applyFill="1" applyBorder="1" applyAlignment="1">
      <alignment horizontal="center" vertical="center"/>
    </xf>
    <xf numFmtId="0" fontId="57" fillId="5" borderId="26" xfId="0" applyFont="1" applyFill="1" applyBorder="1" applyAlignment="1">
      <alignment horizontal="center" vertical="center"/>
    </xf>
    <xf numFmtId="0" fontId="57" fillId="5" borderId="29" xfId="0" applyFont="1" applyFill="1" applyBorder="1" applyAlignment="1">
      <alignment horizontal="center" vertical="center"/>
    </xf>
    <xf numFmtId="0" fontId="57" fillId="5" borderId="50" xfId="0" applyFont="1" applyFill="1" applyBorder="1" applyAlignment="1">
      <alignment horizontal="center" vertical="center"/>
    </xf>
    <xf numFmtId="0" fontId="57" fillId="0" borderId="33" xfId="0" applyFont="1" applyBorder="1" applyAlignment="1" applyProtection="1">
      <alignment horizontal="center" vertical="center"/>
      <protection hidden="1"/>
    </xf>
    <xf numFmtId="0" fontId="45" fillId="0" borderId="17" xfId="0" applyFont="1" applyBorder="1" applyAlignment="1" applyProtection="1">
      <alignment horizontal="center" vertical="center" shrinkToFit="1"/>
      <protection hidden="1"/>
    </xf>
    <xf numFmtId="3" fontId="57" fillId="0" borderId="21" xfId="0" applyNumberFormat="1" applyFont="1" applyBorder="1" applyAlignment="1" applyProtection="1">
      <alignment horizontal="right" vertical="center" shrinkToFit="1"/>
      <protection hidden="1"/>
    </xf>
    <xf numFmtId="0" fontId="45" fillId="0" borderId="34" xfId="0" applyFont="1" applyBorder="1" applyAlignment="1" applyProtection="1">
      <alignment horizontal="center" vertical="center" shrinkToFit="1"/>
      <protection hidden="1"/>
    </xf>
    <xf numFmtId="3" fontId="57" fillId="0" borderId="35" xfId="0" applyNumberFormat="1" applyFont="1" applyBorder="1" applyAlignment="1" applyProtection="1">
      <alignment horizontal="right" vertical="center" shrinkToFit="1"/>
      <protection hidden="1"/>
    </xf>
    <xf numFmtId="0" fontId="45" fillId="0" borderId="21" xfId="0" applyFont="1" applyBorder="1" applyAlignment="1" applyProtection="1">
      <alignment horizontal="center" vertical="center" shrinkToFit="1"/>
      <protection hidden="1"/>
    </xf>
    <xf numFmtId="0" fontId="57" fillId="0" borderId="2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 shrinkToFit="1"/>
      <protection hidden="1"/>
    </xf>
    <xf numFmtId="3" fontId="57" fillId="0" borderId="23" xfId="0" applyNumberFormat="1" applyFont="1" applyBorder="1" applyAlignment="1" applyProtection="1">
      <alignment horizontal="right" vertical="center" shrinkToFit="1"/>
      <protection hidden="1"/>
    </xf>
    <xf numFmtId="0" fontId="45" fillId="0" borderId="20" xfId="0" applyFont="1" applyBorder="1" applyAlignment="1" applyProtection="1">
      <alignment horizontal="center" vertical="center" shrinkToFit="1"/>
      <protection hidden="1"/>
    </xf>
    <xf numFmtId="3" fontId="57" fillId="0" borderId="51" xfId="0" applyNumberFormat="1" applyFont="1" applyBorder="1" applyAlignment="1" applyProtection="1">
      <alignment horizontal="right" vertical="center" shrinkToFit="1"/>
      <protection hidden="1"/>
    </xf>
    <xf numFmtId="0" fontId="9" fillId="0" borderId="99" xfId="0" applyFont="1" applyBorder="1" applyAlignment="1" applyProtection="1">
      <alignment horizontal="center" vertical="center"/>
      <protection hidden="1"/>
    </xf>
    <xf numFmtId="0" fontId="3" fillId="0" borderId="100" xfId="0" applyFont="1" applyBorder="1" applyAlignment="1" applyProtection="1">
      <alignment horizontal="center" vertical="center" shrinkToFit="1"/>
      <protection hidden="1"/>
    </xf>
    <xf numFmtId="3" fontId="9" fillId="0" borderId="101" xfId="0" applyNumberFormat="1" applyFont="1" applyBorder="1" applyAlignment="1" applyProtection="1">
      <alignment horizontal="right" vertical="center" shrinkToFit="1"/>
      <protection hidden="1"/>
    </xf>
    <xf numFmtId="0" fontId="3" fillId="0" borderId="102" xfId="0" applyFont="1" applyBorder="1" applyAlignment="1" applyProtection="1">
      <alignment horizontal="center" vertical="center" shrinkToFit="1"/>
      <protection hidden="1"/>
    </xf>
    <xf numFmtId="3" fontId="9" fillId="0" borderId="103" xfId="0" applyNumberFormat="1" applyFont="1" applyBorder="1" applyAlignment="1" applyProtection="1">
      <alignment horizontal="right" vertical="center" shrinkToFit="1"/>
      <protection hidden="1"/>
    </xf>
    <xf numFmtId="0" fontId="58" fillId="5" borderId="86" xfId="0" applyFont="1" applyFill="1" applyBorder="1" applyAlignment="1">
      <alignment horizontal="center" vertical="center" wrapText="1"/>
    </xf>
    <xf numFmtId="0" fontId="58" fillId="5" borderId="47" xfId="0" applyFont="1" applyFill="1" applyBorder="1" applyAlignment="1">
      <alignment horizontal="center" vertical="center"/>
    </xf>
    <xf numFmtId="0" fontId="59" fillId="5" borderId="47" xfId="0" applyFont="1" applyFill="1" applyBorder="1" applyAlignment="1">
      <alignment horizontal="center" vertical="center" wrapText="1"/>
    </xf>
    <xf numFmtId="0" fontId="59" fillId="5" borderId="104" xfId="0" applyFont="1" applyFill="1" applyBorder="1" applyAlignment="1">
      <alignment horizontal="center" vertical="center" wrapText="1" shrinkToFit="1"/>
    </xf>
    <xf numFmtId="0" fontId="59" fillId="5" borderId="0" xfId="0" applyFont="1" applyFill="1" applyAlignment="1">
      <alignment horizontal="center" vertical="center" wrapText="1"/>
    </xf>
    <xf numFmtId="0" fontId="60" fillId="0" borderId="105" xfId="0" applyFont="1" applyBorder="1" applyAlignment="1">
      <alignment horizontal="center" vertical="center"/>
    </xf>
    <xf numFmtId="0" fontId="60" fillId="0" borderId="64" xfId="0" applyFont="1" applyBorder="1" applyAlignment="1">
      <alignment vertical="center"/>
    </xf>
    <xf numFmtId="0" fontId="60" fillId="0" borderId="106" xfId="0" applyFont="1" applyBorder="1" applyAlignment="1">
      <alignment vertical="center"/>
    </xf>
    <xf numFmtId="0" fontId="60" fillId="9" borderId="106" xfId="0" applyFont="1" applyFill="1" applyBorder="1" applyAlignment="1">
      <alignment horizontal="center" vertical="center"/>
    </xf>
    <xf numFmtId="0" fontId="61" fillId="10" borderId="106" xfId="0" applyFont="1" applyFill="1" applyBorder="1" applyAlignment="1">
      <alignment horizontal="center" vertical="center" wrapText="1"/>
    </xf>
    <xf numFmtId="0" fontId="62" fillId="11" borderId="10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0" fillId="0" borderId="64" xfId="0" applyFont="1" applyBorder="1" applyAlignment="1">
      <alignment horizontal="center" vertical="center"/>
    </xf>
    <xf numFmtId="0" fontId="60" fillId="0" borderId="11" xfId="0" applyFont="1" applyBorder="1" applyAlignment="1">
      <alignment vertical="center"/>
    </xf>
    <xf numFmtId="0" fontId="60" fillId="0" borderId="64" xfId="0" applyFont="1" applyBorder="1" applyAlignment="1">
      <alignment vertical="center" wrapText="1"/>
    </xf>
    <xf numFmtId="44" fontId="64" fillId="5" borderId="108" xfId="0" applyNumberFormat="1" applyFont="1" applyFill="1" applyBorder="1" applyAlignment="1">
      <alignment horizontal="center" vertical="center" wrapText="1"/>
    </xf>
    <xf numFmtId="0" fontId="64" fillId="5" borderId="109" xfId="0" applyFont="1" applyFill="1" applyBorder="1" applyAlignment="1">
      <alignment horizontal="right" vertical="center" wrapText="1"/>
    </xf>
    <xf numFmtId="0" fontId="64" fillId="5" borderId="110" xfId="0" applyFont="1" applyFill="1" applyBorder="1" applyAlignment="1">
      <alignment horizontal="right" vertical="center" wrapText="1"/>
    </xf>
    <xf numFmtId="0" fontId="59" fillId="5" borderId="104" xfId="0" applyFont="1" applyFill="1" applyBorder="1" applyAlignment="1">
      <alignment horizontal="center" vertical="center" wrapText="1"/>
    </xf>
    <xf numFmtId="0" fontId="60" fillId="0" borderId="111" xfId="0" applyFont="1" applyBorder="1" applyAlignment="1">
      <alignment horizontal="center"/>
    </xf>
    <xf numFmtId="0" fontId="60" fillId="12" borderId="64" xfId="0" applyFont="1" applyFill="1" applyBorder="1" applyAlignment="1">
      <alignment horizontal="center" vertical="center"/>
    </xf>
    <xf numFmtId="0" fontId="61" fillId="10" borderId="64" xfId="0" applyFont="1" applyFill="1" applyBorder="1" applyAlignment="1">
      <alignment horizontal="center" vertical="center"/>
    </xf>
    <xf numFmtId="0" fontId="62" fillId="11" borderId="112" xfId="0" applyFont="1" applyFill="1" applyBorder="1" applyAlignment="1">
      <alignment horizontal="center" vertical="center"/>
    </xf>
    <xf numFmtId="0" fontId="60" fillId="0" borderId="113" xfId="0" applyFont="1" applyBorder="1" applyAlignment="1">
      <alignment horizontal="center"/>
    </xf>
    <xf numFmtId="0" fontId="62" fillId="11" borderId="114" xfId="0" applyFont="1" applyFill="1" applyBorder="1" applyAlignment="1">
      <alignment horizontal="center" vertical="center"/>
    </xf>
    <xf numFmtId="0" fontId="60" fillId="0" borderId="115" xfId="0" applyFont="1" applyBorder="1" applyAlignment="1">
      <alignment horizontal="center"/>
    </xf>
    <xf numFmtId="0" fontId="60" fillId="12" borderId="118" xfId="0" applyFont="1" applyFill="1" applyBorder="1" applyAlignment="1">
      <alignment horizontal="center" vertical="center"/>
    </xf>
    <xf numFmtId="0" fontId="60" fillId="12" borderId="116" xfId="0" applyFont="1" applyFill="1" applyBorder="1" applyAlignment="1">
      <alignment horizontal="center" vertical="center"/>
    </xf>
    <xf numFmtId="0" fontId="65" fillId="10" borderId="118" xfId="0" applyFont="1" applyFill="1" applyBorder="1" applyAlignment="1">
      <alignment horizontal="center" vertical="center"/>
    </xf>
    <xf numFmtId="0" fontId="62" fillId="11" borderId="119" xfId="0" applyFont="1" applyFill="1" applyBorder="1" applyAlignment="1">
      <alignment horizontal="center" vertical="center"/>
    </xf>
    <xf numFmtId="9" fontId="3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8" fillId="13" borderId="120" xfId="0" applyFont="1" applyFill="1" applyBorder="1" applyAlignment="1" applyProtection="1">
      <alignment horizontal="center" shrinkToFit="1"/>
      <protection hidden="1"/>
    </xf>
    <xf numFmtId="1" fontId="20" fillId="13" borderId="120" xfId="0" applyNumberFormat="1" applyFont="1" applyFill="1" applyBorder="1" applyAlignment="1" applyProtection="1">
      <alignment horizontal="right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3" fontId="20" fillId="0" borderId="14" xfId="0" applyNumberFormat="1" applyFont="1" applyBorder="1" applyAlignment="1" applyProtection="1">
      <alignment horizontal="right" vertical="center" shrinkToFit="1"/>
      <protection hidden="1"/>
    </xf>
    <xf numFmtId="0" fontId="8" fillId="13" borderId="52" xfId="0" applyFont="1" applyFill="1" applyBorder="1" applyAlignment="1" applyProtection="1">
      <alignment horizontal="center" shrinkToFit="1"/>
      <protection hidden="1"/>
    </xf>
    <xf numFmtId="1" fontId="20" fillId="13" borderId="52" xfId="0" applyNumberFormat="1" applyFont="1" applyFill="1" applyBorder="1" applyAlignment="1" applyProtection="1">
      <alignment horizontal="right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3" fontId="20" fillId="0" borderId="23" xfId="0" applyNumberFormat="1" applyFont="1" applyBorder="1" applyAlignment="1" applyProtection="1">
      <alignment horizontal="right" vertical="center" shrinkToFit="1"/>
      <protection hidden="1"/>
    </xf>
    <xf numFmtId="0" fontId="8" fillId="13" borderId="121" xfId="0" applyFont="1" applyFill="1" applyBorder="1" applyAlignment="1" applyProtection="1">
      <alignment horizontal="center" shrinkToFit="1"/>
      <protection hidden="1"/>
    </xf>
    <xf numFmtId="0" fontId="8" fillId="13" borderId="122" xfId="0" applyFont="1" applyFill="1" applyBorder="1" applyAlignment="1" applyProtection="1">
      <alignment horizontal="center" shrinkToFit="1"/>
      <protection hidden="1"/>
    </xf>
    <xf numFmtId="0" fontId="8" fillId="13" borderId="123" xfId="0" applyFont="1" applyFill="1" applyBorder="1" applyAlignment="1" applyProtection="1">
      <alignment horizontal="center" shrinkToFit="1"/>
      <protection hidden="1"/>
    </xf>
    <xf numFmtId="1" fontId="20" fillId="13" borderId="123" xfId="0" applyNumberFormat="1" applyFont="1" applyFill="1" applyBorder="1" applyAlignment="1" applyProtection="1">
      <alignment horizontal="right" shrinkToFit="1"/>
      <protection hidden="1"/>
    </xf>
    <xf numFmtId="0" fontId="8" fillId="0" borderId="102" xfId="0" applyFont="1" applyBorder="1" applyAlignment="1" applyProtection="1">
      <alignment horizontal="center" vertical="center" shrinkToFit="1"/>
      <protection hidden="1"/>
    </xf>
    <xf numFmtId="3" fontId="20" fillId="0" borderId="103" xfId="0" applyNumberFormat="1" applyFont="1" applyBorder="1" applyAlignment="1" applyProtection="1">
      <alignment horizontal="right" vertical="center" shrinkToFit="1"/>
      <protection hidden="1"/>
    </xf>
    <xf numFmtId="0" fontId="3" fillId="0" borderId="99" xfId="0" applyFont="1" applyBorder="1" applyAlignment="1" applyProtection="1">
      <alignment horizontal="center" vertical="center" shrinkToFit="1"/>
      <protection hidden="1"/>
    </xf>
    <xf numFmtId="0" fontId="9" fillId="2" borderId="74" xfId="0" applyFont="1" applyFill="1" applyBorder="1" applyAlignment="1" applyProtection="1">
      <alignment horizontal="center" vertical="center" shrinkToFit="1"/>
      <protection hidden="1"/>
    </xf>
    <xf numFmtId="0" fontId="9" fillId="2" borderId="100" xfId="0" applyFont="1" applyFill="1" applyBorder="1" applyAlignment="1" applyProtection="1">
      <alignment horizontal="center" vertical="center" shrinkToFit="1"/>
      <protection hidden="1"/>
    </xf>
    <xf numFmtId="0" fontId="8" fillId="13" borderId="124" xfId="0" applyFont="1" applyFill="1" applyBorder="1" applyAlignment="1" applyProtection="1">
      <alignment horizontal="center" shrinkToFit="1"/>
      <protection hidden="1"/>
    </xf>
    <xf numFmtId="3" fontId="9" fillId="2" borderId="100" xfId="0" applyNumberFormat="1" applyFont="1" applyFill="1" applyBorder="1" applyAlignment="1" applyProtection="1">
      <alignment horizontal="right" vertical="center" shrinkToFit="1"/>
      <protection hidden="1"/>
    </xf>
    <xf numFmtId="0" fontId="20" fillId="0" borderId="120" xfId="0" applyFont="1" applyBorder="1" applyAlignment="1" applyProtection="1">
      <alignment shrinkToFit="1"/>
      <protection hidden="1"/>
    </xf>
    <xf numFmtId="0" fontId="20" fillId="0" borderId="52" xfId="0" applyFont="1" applyBorder="1" applyAlignment="1" applyProtection="1">
      <alignment shrinkToFit="1"/>
      <protection hidden="1"/>
    </xf>
    <xf numFmtId="0" fontId="20" fillId="0" borderId="123" xfId="0" applyFont="1" applyBorder="1" applyAlignment="1" applyProtection="1">
      <alignment shrinkToFit="1"/>
      <protection hidden="1"/>
    </xf>
    <xf numFmtId="0" fontId="8" fillId="3" borderId="120" xfId="0" applyFont="1" applyFill="1" applyBorder="1" applyAlignment="1" applyProtection="1">
      <alignment shrinkToFit="1"/>
      <protection hidden="1"/>
    </xf>
    <xf numFmtId="0" fontId="8" fillId="3" borderId="52" xfId="0" applyFont="1" applyFill="1" applyBorder="1" applyAlignment="1" applyProtection="1">
      <alignment shrinkToFit="1"/>
      <protection hidden="1"/>
    </xf>
    <xf numFmtId="0" fontId="8" fillId="3" borderId="123" xfId="0" applyFont="1" applyFill="1" applyBorder="1" applyAlignment="1" applyProtection="1">
      <alignment shrinkToFit="1"/>
      <protection hidden="1"/>
    </xf>
    <xf numFmtId="0" fontId="10" fillId="3" borderId="103" xfId="0" applyFont="1" applyFill="1" applyBorder="1" applyAlignment="1" applyProtection="1">
      <alignment horizontal="center" vertical="center" shrinkToFit="1"/>
      <protection hidden="1"/>
    </xf>
    <xf numFmtId="3" fontId="9" fillId="2" borderId="74" xfId="0" applyNumberFormat="1" applyFont="1" applyFill="1" applyBorder="1" applyAlignment="1" applyProtection="1">
      <alignment horizontal="right" vertical="center" shrinkToFit="1"/>
      <protection hidden="1"/>
    </xf>
    <xf numFmtId="0" fontId="10" fillId="3" borderId="73" xfId="0" applyFont="1" applyFill="1" applyBorder="1" applyAlignment="1" applyProtection="1">
      <alignment horizontal="center" vertical="center" shrinkToFit="1"/>
      <protection hidden="1"/>
    </xf>
    <xf numFmtId="0" fontId="3" fillId="3" borderId="13" xfId="0" applyFont="1" applyFill="1" applyBorder="1" applyAlignment="1" applyProtection="1">
      <alignment horizontal="left" vertical="center" shrinkToFit="1"/>
      <protection hidden="1"/>
    </xf>
    <xf numFmtId="0" fontId="3" fillId="3" borderId="24" xfId="0" applyFont="1" applyFill="1" applyBorder="1" applyAlignment="1">
      <alignment shrinkToFit="1"/>
    </xf>
    <xf numFmtId="0" fontId="3" fillId="3" borderId="24" xfId="0" applyFont="1" applyFill="1" applyBorder="1" applyAlignment="1" applyProtection="1">
      <alignment horizontal="left" vertical="center" shrinkToFit="1"/>
      <protection hidden="1"/>
    </xf>
    <xf numFmtId="0" fontId="3" fillId="3" borderId="0" xfId="0" applyFont="1" applyFill="1" applyAlignment="1">
      <alignment shrinkToFit="1"/>
    </xf>
    <xf numFmtId="0" fontId="3" fillId="3" borderId="22" xfId="0" applyFont="1" applyFill="1" applyBorder="1" applyAlignment="1">
      <alignment shrinkToFit="1"/>
    </xf>
    <xf numFmtId="0" fontId="3" fillId="3" borderId="36" xfId="0" applyFont="1" applyFill="1" applyBorder="1" applyAlignment="1">
      <alignment shrinkToFit="1"/>
    </xf>
    <xf numFmtId="0" fontId="3" fillId="3" borderId="88" xfId="0" applyFont="1" applyFill="1" applyBorder="1" applyAlignment="1">
      <alignment shrinkToFit="1"/>
    </xf>
    <xf numFmtId="0" fontId="9" fillId="0" borderId="71" xfId="0" applyFont="1" applyBorder="1" applyAlignment="1" applyProtection="1">
      <alignment horizontal="left" vertical="center" shrinkToFit="1"/>
      <protection hidden="1"/>
    </xf>
    <xf numFmtId="0" fontId="3" fillId="3" borderId="13" xfId="0" applyFont="1" applyFill="1" applyBorder="1" applyAlignment="1">
      <alignment shrinkToFit="1"/>
    </xf>
    <xf numFmtId="0" fontId="3" fillId="3" borderId="88" xfId="0" applyFont="1" applyFill="1" applyBorder="1" applyAlignment="1" applyProtection="1">
      <alignment horizontal="left" vertical="center" shrinkToFit="1"/>
      <protection hidden="1"/>
    </xf>
    <xf numFmtId="0" fontId="57" fillId="0" borderId="99" xfId="0" applyFont="1" applyBorder="1" applyAlignment="1" applyProtection="1">
      <alignment horizontal="center" vertical="center"/>
      <protection hidden="1"/>
    </xf>
    <xf numFmtId="0" fontId="45" fillId="0" borderId="102" xfId="0" applyFont="1" applyBorder="1" applyAlignment="1" applyProtection="1">
      <alignment horizontal="center" vertical="center" shrinkToFit="1"/>
      <protection hidden="1"/>
    </xf>
    <xf numFmtId="3" fontId="57" fillId="0" borderId="103" xfId="0" applyNumberFormat="1" applyFont="1" applyBorder="1" applyAlignment="1" applyProtection="1">
      <alignment horizontal="right" vertical="center" shrinkToFit="1"/>
      <protection hidden="1"/>
    </xf>
    <xf numFmtId="0" fontId="45" fillId="0" borderId="100" xfId="0" applyFont="1" applyBorder="1" applyAlignment="1" applyProtection="1">
      <alignment horizontal="center" vertical="center" shrinkToFit="1"/>
      <protection hidden="1"/>
    </xf>
    <xf numFmtId="3" fontId="57" fillId="0" borderId="101" xfId="0" applyNumberFormat="1" applyFont="1" applyBorder="1" applyAlignment="1" applyProtection="1">
      <alignment horizontal="right" vertical="center" shrinkToFit="1"/>
      <protection hidden="1"/>
    </xf>
    <xf numFmtId="0" fontId="45" fillId="0" borderId="103" xfId="0" applyFont="1" applyBorder="1" applyAlignment="1" applyProtection="1">
      <alignment horizontal="center" vertical="center" shrinkToFit="1"/>
      <protection hidden="1"/>
    </xf>
    <xf numFmtId="0" fontId="66" fillId="3" borderId="14" xfId="0" applyFont="1" applyFill="1" applyBorder="1" applyAlignment="1" applyProtection="1">
      <alignment horizontal="center" vertical="center" wrapText="1"/>
      <protection hidden="1"/>
    </xf>
    <xf numFmtId="0" fontId="66" fillId="3" borderId="18" xfId="0" applyFont="1" applyFill="1" applyBorder="1" applyAlignment="1" applyProtection="1">
      <alignment horizontal="center" vertical="center" wrapText="1"/>
      <protection hidden="1"/>
    </xf>
    <xf numFmtId="0" fontId="66" fillId="3" borderId="125" xfId="0" applyFont="1" applyFill="1" applyBorder="1" applyAlignment="1" applyProtection="1">
      <alignment horizontal="center" vertical="center" wrapText="1"/>
      <protection hidden="1"/>
    </xf>
    <xf numFmtId="0" fontId="67" fillId="2" borderId="17" xfId="0" applyFont="1" applyFill="1" applyBorder="1" applyAlignment="1" applyProtection="1">
      <alignment horizontal="center" vertical="center" shrinkToFit="1"/>
      <protection hidden="1"/>
    </xf>
    <xf numFmtId="3" fontId="67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67" fillId="2" borderId="102" xfId="0" applyFont="1" applyFill="1" applyBorder="1" applyAlignment="1" applyProtection="1">
      <alignment horizontal="center" vertical="center" shrinkToFit="1"/>
      <protection hidden="1"/>
    </xf>
    <xf numFmtId="3" fontId="67" fillId="2" borderId="100" xfId="0" applyNumberFormat="1" applyFont="1" applyFill="1" applyBorder="1" applyAlignment="1" applyProtection="1">
      <alignment horizontal="right" vertical="center" shrinkToFit="1"/>
      <protection hidden="1"/>
    </xf>
    <xf numFmtId="0" fontId="20" fillId="5" borderId="5" xfId="13" applyFill="1" applyBorder="1" applyAlignment="1">
      <alignment horizontal="center" vertical="center"/>
    </xf>
    <xf numFmtId="0" fontId="20" fillId="5" borderId="126" xfId="13" applyFill="1" applyBorder="1" applyAlignment="1">
      <alignment horizontal="center" vertical="center"/>
    </xf>
    <xf numFmtId="0" fontId="20" fillId="5" borderId="6" xfId="13" applyFill="1" applyBorder="1" applyAlignment="1">
      <alignment horizontal="center" vertical="center"/>
    </xf>
    <xf numFmtId="0" fontId="20" fillId="5" borderId="7" xfId="13" applyFill="1" applyBorder="1" applyAlignment="1">
      <alignment horizontal="center" vertical="center"/>
    </xf>
    <xf numFmtId="0" fontId="20" fillId="5" borderId="8" xfId="13" applyFill="1" applyBorder="1" applyAlignment="1">
      <alignment horizontal="center" vertical="center"/>
    </xf>
    <xf numFmtId="0" fontId="20" fillId="5" borderId="9" xfId="13" applyFill="1" applyBorder="1" applyAlignment="1">
      <alignment horizontal="center" vertical="center"/>
    </xf>
    <xf numFmtId="0" fontId="20" fillId="5" borderId="10" xfId="13" applyFill="1" applyBorder="1" applyAlignment="1">
      <alignment horizontal="center" vertical="center"/>
    </xf>
    <xf numFmtId="0" fontId="20" fillId="5" borderId="11" xfId="13" applyFill="1" applyBorder="1" applyAlignment="1">
      <alignment horizontal="center" vertical="center"/>
    </xf>
    <xf numFmtId="0" fontId="8" fillId="5" borderId="12" xfId="13" applyFont="1" applyFill="1" applyBorder="1" applyAlignment="1">
      <alignment horizontal="center" vertical="center"/>
    </xf>
    <xf numFmtId="0" fontId="9" fillId="0" borderId="13" xfId="13" applyFont="1" applyBorder="1" applyAlignment="1" applyProtection="1">
      <alignment horizontal="center" vertical="center"/>
      <protection hidden="1"/>
    </xf>
    <xf numFmtId="0" fontId="3" fillId="0" borderId="14" xfId="13" applyFont="1" applyBorder="1" applyAlignment="1" applyProtection="1">
      <alignment horizontal="center" vertical="center" wrapText="1"/>
      <protection hidden="1"/>
    </xf>
    <xf numFmtId="0" fontId="3" fillId="0" borderId="127" xfId="13" applyFont="1" applyBorder="1" applyAlignment="1" applyProtection="1">
      <alignment horizontal="center" vertical="center" shrinkToFit="1"/>
      <protection hidden="1"/>
    </xf>
    <xf numFmtId="3" fontId="9" fillId="0" borderId="128" xfId="13" applyNumberFormat="1" applyFont="1" applyBorder="1" applyAlignment="1" applyProtection="1">
      <alignment horizontal="center" vertical="center" shrinkToFit="1"/>
      <protection hidden="1"/>
    </xf>
    <xf numFmtId="0" fontId="9" fillId="0" borderId="127" xfId="13" applyFont="1" applyBorder="1" applyAlignment="1" applyProtection="1">
      <alignment horizontal="center" vertical="center" shrinkToFit="1"/>
      <protection hidden="1"/>
    </xf>
    <xf numFmtId="3" fontId="9" fillId="0" borderId="129" xfId="13" applyNumberFormat="1" applyFont="1" applyBorder="1" applyAlignment="1" applyProtection="1">
      <alignment horizontal="center" vertical="center" shrinkToFit="1"/>
      <protection hidden="1"/>
    </xf>
    <xf numFmtId="0" fontId="6" fillId="0" borderId="15" xfId="13" applyFont="1" applyBorder="1" applyAlignment="1" applyProtection="1">
      <alignment horizontal="center" vertical="center" shrinkToFit="1"/>
      <protection hidden="1"/>
    </xf>
    <xf numFmtId="0" fontId="9" fillId="0" borderId="16" xfId="13" applyFont="1" applyBorder="1" applyAlignment="1" applyProtection="1">
      <alignment horizontal="center" vertical="center"/>
      <protection hidden="1"/>
    </xf>
    <xf numFmtId="0" fontId="3" fillId="0" borderId="17" xfId="13" applyFont="1" applyBorder="1" applyAlignment="1" applyProtection="1">
      <alignment horizontal="center" vertical="center" shrinkToFit="1"/>
      <protection hidden="1"/>
    </xf>
    <xf numFmtId="3" fontId="9" fillId="0" borderId="18" xfId="13" applyNumberFormat="1" applyFont="1" applyBorder="1" applyAlignment="1" applyProtection="1">
      <alignment horizontal="center" vertical="center" shrinkToFit="1"/>
      <protection hidden="1"/>
    </xf>
    <xf numFmtId="0" fontId="9" fillId="0" borderId="17" xfId="13" applyFont="1" applyBorder="1" applyAlignment="1" applyProtection="1">
      <alignment horizontal="center" vertical="center" shrinkToFit="1"/>
      <protection hidden="1"/>
    </xf>
    <xf numFmtId="3" fontId="9" fillId="0" borderId="52" xfId="13" applyNumberFormat="1" applyFont="1" applyBorder="1" applyAlignment="1" applyProtection="1">
      <alignment horizontal="center" vertical="center" shrinkToFit="1"/>
      <protection hidden="1"/>
    </xf>
    <xf numFmtId="0" fontId="6" fillId="0" borderId="21" xfId="13" applyFont="1" applyBorder="1" applyAlignment="1" applyProtection="1">
      <alignment horizontal="center" vertical="center" shrinkToFit="1"/>
      <protection hidden="1"/>
    </xf>
    <xf numFmtId="0" fontId="9" fillId="0" borderId="22" xfId="13" applyFont="1" applyBorder="1" applyAlignment="1" applyProtection="1">
      <alignment horizontal="center" vertical="center"/>
      <protection hidden="1"/>
    </xf>
    <xf numFmtId="0" fontId="9" fillId="0" borderId="24" xfId="13" applyFont="1" applyBorder="1" applyAlignment="1" applyProtection="1">
      <alignment horizontal="center" vertical="center"/>
      <protection hidden="1"/>
    </xf>
    <xf numFmtId="0" fontId="9" fillId="0" borderId="25" xfId="13" applyFont="1" applyBorder="1" applyAlignment="1" applyProtection="1">
      <alignment horizontal="center" vertical="center"/>
      <protection hidden="1"/>
    </xf>
    <xf numFmtId="0" fontId="3" fillId="0" borderId="26" xfId="13" applyFont="1" applyBorder="1" applyAlignment="1" applyProtection="1">
      <alignment horizontal="center" vertical="center" wrapText="1"/>
      <protection hidden="1"/>
    </xf>
    <xf numFmtId="0" fontId="3" fillId="0" borderId="130" xfId="13" applyFont="1" applyBorder="1" applyAlignment="1" applyProtection="1">
      <alignment horizontal="center" vertical="center" shrinkToFit="1"/>
      <protection hidden="1"/>
    </xf>
    <xf numFmtId="3" fontId="9" fillId="0" borderId="26" xfId="13" applyNumberFormat="1" applyFont="1" applyBorder="1" applyAlignment="1" applyProtection="1">
      <alignment horizontal="center" vertical="center" shrinkToFit="1"/>
      <protection hidden="1"/>
    </xf>
    <xf numFmtId="0" fontId="9" fillId="0" borderId="130" xfId="13" applyFont="1" applyBorder="1" applyAlignment="1" applyProtection="1">
      <alignment horizontal="center" vertical="center" shrinkToFit="1"/>
      <protection hidden="1"/>
    </xf>
    <xf numFmtId="3" fontId="9" fillId="0" borderId="131" xfId="13" applyNumberFormat="1" applyFont="1" applyBorder="1" applyAlignment="1" applyProtection="1">
      <alignment horizontal="center" vertical="center" shrinkToFit="1"/>
      <protection hidden="1"/>
    </xf>
    <xf numFmtId="0" fontId="6" fillId="0" borderId="132" xfId="13" applyFont="1" applyBorder="1" applyAlignment="1" applyProtection="1">
      <alignment horizontal="center" vertical="center" shrinkToFit="1"/>
      <protection hidden="1"/>
    </xf>
    <xf numFmtId="3" fontId="20" fillId="5" borderId="7" xfId="13" applyNumberFormat="1" applyFill="1" applyBorder="1" applyAlignment="1">
      <alignment horizontal="center" vertical="center"/>
    </xf>
    <xf numFmtId="3" fontId="20" fillId="5" borderId="9" xfId="13" applyNumberFormat="1" applyFill="1" applyBorder="1" applyAlignment="1">
      <alignment horizontal="center" vertical="center"/>
    </xf>
    <xf numFmtId="3" fontId="20" fillId="5" borderId="30" xfId="13" applyNumberFormat="1" applyFill="1" applyBorder="1" applyAlignment="1">
      <alignment horizontal="center" vertical="center"/>
    </xf>
    <xf numFmtId="0" fontId="8" fillId="5" borderId="9" xfId="13" applyFont="1" applyFill="1" applyBorder="1" applyAlignment="1">
      <alignment horizontal="center" vertical="center"/>
    </xf>
    <xf numFmtId="0" fontId="9" fillId="0" borderId="31" xfId="13" applyFont="1" applyBorder="1" applyAlignment="1" applyProtection="1">
      <alignment horizontal="center" vertical="center"/>
      <protection hidden="1"/>
    </xf>
    <xf numFmtId="0" fontId="3" fillId="0" borderId="32" xfId="13" applyFont="1" applyBorder="1" applyAlignment="1" applyProtection="1">
      <alignment horizontal="left" vertical="center" shrinkToFit="1"/>
      <protection hidden="1"/>
    </xf>
    <xf numFmtId="0" fontId="9" fillId="0" borderId="33" xfId="13" applyFont="1" applyBorder="1" applyAlignment="1" applyProtection="1">
      <alignment horizontal="left" vertical="center" shrinkToFit="1"/>
      <protection hidden="1"/>
    </xf>
    <xf numFmtId="0" fontId="3" fillId="0" borderId="34" xfId="13" applyFont="1" applyBorder="1" applyAlignment="1" applyProtection="1">
      <alignment horizontal="center" vertical="center" shrinkToFit="1"/>
      <protection hidden="1"/>
    </xf>
    <xf numFmtId="3" fontId="9" fillId="0" borderId="15" xfId="13" applyNumberFormat="1" applyFont="1" applyBorder="1" applyAlignment="1" applyProtection="1">
      <alignment horizontal="right" vertical="center" shrinkToFit="1"/>
      <protection hidden="1"/>
    </xf>
    <xf numFmtId="3" fontId="9" fillId="0" borderId="35" xfId="13" applyNumberFormat="1" applyFont="1" applyBorder="1" applyAlignment="1" applyProtection="1">
      <alignment horizontal="right" vertical="center" shrinkToFit="1"/>
      <protection hidden="1"/>
    </xf>
    <xf numFmtId="0" fontId="9" fillId="0" borderId="34" xfId="13" applyFont="1" applyBorder="1" applyAlignment="1" applyProtection="1">
      <alignment horizontal="center" vertical="center" shrinkToFit="1"/>
      <protection hidden="1"/>
    </xf>
    <xf numFmtId="3" fontId="9" fillId="0" borderId="37" xfId="13" applyNumberFormat="1" applyFont="1" applyBorder="1" applyAlignment="1" applyProtection="1">
      <alignment horizontal="right" vertical="center" shrinkToFit="1"/>
      <protection hidden="1"/>
    </xf>
    <xf numFmtId="0" fontId="10" fillId="0" borderId="21" xfId="13" applyFont="1" applyBorder="1" applyAlignment="1" applyProtection="1">
      <alignment horizontal="center" vertical="center" shrinkToFit="1"/>
      <protection hidden="1"/>
    </xf>
    <xf numFmtId="3" fontId="9" fillId="0" borderId="21" xfId="13" applyNumberFormat="1" applyFont="1" applyBorder="1" applyAlignment="1" applyProtection="1">
      <alignment horizontal="right" vertical="center" shrinkToFit="1"/>
      <protection hidden="1"/>
    </xf>
    <xf numFmtId="3" fontId="9" fillId="0" borderId="23" xfId="13" applyNumberFormat="1" applyFont="1" applyBorder="1" applyAlignment="1" applyProtection="1">
      <alignment horizontal="right" vertical="center" shrinkToFit="1"/>
      <protection hidden="1"/>
    </xf>
    <xf numFmtId="0" fontId="3" fillId="0" borderId="24" xfId="13" applyFont="1" applyBorder="1" applyAlignment="1" applyProtection="1">
      <alignment horizontal="left" vertical="center" shrinkToFit="1"/>
      <protection hidden="1"/>
    </xf>
    <xf numFmtId="0" fontId="9" fillId="0" borderId="24" xfId="13" applyFont="1" applyBorder="1" applyAlignment="1" applyProtection="1">
      <alignment horizontal="left" vertical="center" shrinkToFit="1"/>
      <protection hidden="1"/>
    </xf>
    <xf numFmtId="0" fontId="3" fillId="0" borderId="19" xfId="13" applyFont="1" applyBorder="1" applyAlignment="1" applyProtection="1">
      <alignment horizontal="center" vertical="center" shrinkToFit="1"/>
      <protection hidden="1"/>
    </xf>
    <xf numFmtId="0" fontId="3" fillId="0" borderId="20" xfId="13" applyFont="1" applyBorder="1" applyAlignment="1" applyProtection="1">
      <alignment horizontal="center" vertical="center" shrinkToFit="1"/>
      <protection hidden="1"/>
    </xf>
    <xf numFmtId="0" fontId="9" fillId="0" borderId="20" xfId="13" applyFont="1" applyBorder="1" applyAlignment="1" applyProtection="1">
      <alignment horizontal="center" vertical="center" shrinkToFit="1"/>
      <protection hidden="1"/>
    </xf>
    <xf numFmtId="3" fontId="9" fillId="0" borderId="52" xfId="13" applyNumberFormat="1" applyFont="1" applyBorder="1" applyAlignment="1" applyProtection="1">
      <alignment horizontal="right" vertical="center" shrinkToFit="1"/>
      <protection hidden="1"/>
    </xf>
    <xf numFmtId="0" fontId="10" fillId="0" borderId="23" xfId="13" applyFont="1" applyBorder="1" applyAlignment="1" applyProtection="1">
      <alignment horizontal="center" vertical="center" shrinkToFit="1"/>
      <protection hidden="1"/>
    </xf>
    <xf numFmtId="0" fontId="9" fillId="0" borderId="71" xfId="13" applyFont="1" applyBorder="1" applyAlignment="1" applyProtection="1">
      <alignment horizontal="center" vertical="center"/>
      <protection hidden="1"/>
    </xf>
    <xf numFmtId="0" fontId="3" fillId="0" borderId="88" xfId="13" applyFont="1" applyBorder="1" applyAlignment="1" applyProtection="1">
      <alignment horizontal="left" vertical="center" shrinkToFit="1"/>
      <protection hidden="1"/>
    </xf>
    <xf numFmtId="0" fontId="9" fillId="0" borderId="71" xfId="13" applyFont="1" applyBorder="1" applyAlignment="1" applyProtection="1">
      <alignment horizontal="left" vertical="center" shrinkToFit="1"/>
      <protection hidden="1"/>
    </xf>
    <xf numFmtId="0" fontId="3" fillId="0" borderId="74" xfId="13" applyFont="1" applyBorder="1" applyAlignment="1" applyProtection="1">
      <alignment horizontal="center" vertical="center" shrinkToFit="1"/>
      <protection hidden="1"/>
    </xf>
    <xf numFmtId="3" fontId="9" fillId="0" borderId="73" xfId="13" applyNumberFormat="1" applyFont="1" applyBorder="1" applyAlignment="1" applyProtection="1">
      <alignment horizontal="right" vertical="center" shrinkToFit="1"/>
      <protection hidden="1"/>
    </xf>
    <xf numFmtId="0" fontId="9" fillId="0" borderId="74" xfId="13" applyFont="1" applyBorder="1" applyAlignment="1" applyProtection="1">
      <alignment horizontal="center" vertical="center" shrinkToFit="1"/>
      <protection hidden="1"/>
    </xf>
    <xf numFmtId="3" fontId="9" fillId="0" borderId="96" xfId="13" applyNumberFormat="1" applyFont="1" applyBorder="1" applyAlignment="1" applyProtection="1">
      <alignment horizontal="right" vertical="center" shrinkToFit="1"/>
      <protection hidden="1"/>
    </xf>
    <xf numFmtId="0" fontId="10" fillId="0" borderId="73" xfId="13" applyFont="1" applyBorder="1" applyAlignment="1" applyProtection="1">
      <alignment horizontal="center" vertical="center" shrinkToFit="1"/>
      <protection hidden="1"/>
    </xf>
    <xf numFmtId="0" fontId="20" fillId="14" borderId="41" xfId="1" applyFont="1" applyFill="1" applyBorder="1" applyAlignment="1">
      <alignment horizontal="center" vertical="center"/>
    </xf>
    <xf numFmtId="0" fontId="20" fillId="14" borderId="42" xfId="1" applyFont="1" applyFill="1" applyBorder="1" applyAlignment="1">
      <alignment horizontal="center" vertical="center"/>
    </xf>
    <xf numFmtId="0" fontId="20" fillId="14" borderId="10" xfId="1" applyFont="1" applyFill="1" applyBorder="1" applyAlignment="1">
      <alignment horizontal="center" vertical="center"/>
    </xf>
    <xf numFmtId="0" fontId="20" fillId="14" borderId="43" xfId="1" applyFont="1" applyFill="1" applyBorder="1" applyAlignment="1">
      <alignment horizontal="center" vertical="center"/>
    </xf>
    <xf numFmtId="0" fontId="20" fillId="14" borderId="44" xfId="1" applyFont="1" applyFill="1" applyBorder="1" applyAlignment="1">
      <alignment horizontal="center" vertical="center"/>
    </xf>
    <xf numFmtId="0" fontId="20" fillId="14" borderId="12" xfId="1" applyFont="1" applyFill="1" applyBorder="1" applyAlignment="1">
      <alignment horizontal="center" vertical="center"/>
    </xf>
    <xf numFmtId="0" fontId="20" fillId="14" borderId="11" xfId="1" applyFont="1" applyFill="1" applyBorder="1" applyAlignment="1">
      <alignment horizontal="center" vertical="center"/>
    </xf>
    <xf numFmtId="0" fontId="8" fillId="14" borderId="114" xfId="1" applyFont="1" applyFill="1" applyBorder="1" applyAlignment="1">
      <alignment horizontal="center" vertical="center"/>
    </xf>
    <xf numFmtId="0" fontId="5" fillId="14" borderId="142" xfId="1" applyFont="1" applyFill="1" applyBorder="1" applyAlignment="1">
      <alignment horizontal="center" vertical="center" wrapText="1"/>
    </xf>
    <xf numFmtId="0" fontId="3" fillId="14" borderId="45" xfId="1" applyFont="1" applyFill="1" applyBorder="1" applyAlignment="1">
      <alignment horizontal="center" vertical="center"/>
    </xf>
    <xf numFmtId="0" fontId="5" fillId="14" borderId="41" xfId="1" applyFont="1" applyFill="1" applyBorder="1" applyAlignment="1">
      <alignment horizontal="center" vertical="center"/>
    </xf>
    <xf numFmtId="0" fontId="5" fillId="14" borderId="42" xfId="1" applyFont="1" applyFill="1" applyBorder="1" applyAlignment="1">
      <alignment horizontal="center" vertical="center"/>
    </xf>
    <xf numFmtId="0" fontId="5" fillId="14" borderId="46" xfId="1" applyFont="1" applyFill="1" applyBorder="1" applyAlignment="1">
      <alignment horizontal="center" vertical="center"/>
    </xf>
    <xf numFmtId="0" fontId="5" fillId="14" borderId="47" xfId="1" applyFont="1" applyFill="1" applyBorder="1" applyAlignment="1">
      <alignment horizontal="center" vertical="center"/>
    </xf>
    <xf numFmtId="0" fontId="5" fillId="14" borderId="48" xfId="1" applyFont="1" applyFill="1" applyBorder="1" applyAlignment="1">
      <alignment horizontal="center" vertical="center"/>
    </xf>
    <xf numFmtId="0" fontId="44" fillId="14" borderId="104" xfId="1" applyFont="1" applyFill="1" applyBorder="1" applyAlignment="1">
      <alignment horizontal="center" vertical="center"/>
    </xf>
    <xf numFmtId="0" fontId="5" fillId="14" borderId="143" xfId="1" applyFont="1" applyFill="1" applyBorder="1" applyAlignment="1">
      <alignment horizontal="center" vertical="center" wrapText="1"/>
    </xf>
    <xf numFmtId="0" fontId="3" fillId="14" borderId="26" xfId="1" applyFont="1" applyFill="1" applyBorder="1" applyAlignment="1">
      <alignment horizontal="center" vertical="center"/>
    </xf>
    <xf numFmtId="0" fontId="20" fillId="14" borderId="5" xfId="1" applyFont="1" applyFill="1" applyBorder="1" applyAlignment="1">
      <alignment horizontal="center" vertical="center"/>
    </xf>
    <xf numFmtId="0" fontId="20" fillId="14" borderId="26" xfId="1" applyFont="1" applyFill="1" applyBorder="1" applyAlignment="1">
      <alignment horizontal="center" vertical="center"/>
    </xf>
    <xf numFmtId="0" fontId="20" fillId="14" borderId="29" xfId="1" applyFont="1" applyFill="1" applyBorder="1" applyAlignment="1">
      <alignment horizontal="center" vertical="center"/>
    </xf>
    <xf numFmtId="0" fontId="20" fillId="14" borderId="50" xfId="1" applyFont="1" applyFill="1" applyBorder="1" applyAlignment="1">
      <alignment horizontal="center" vertical="center"/>
    </xf>
    <xf numFmtId="0" fontId="8" fillId="14" borderId="144" xfId="1" applyFont="1" applyFill="1" applyBorder="1" applyAlignment="1">
      <alignment horizontal="center" vertical="center"/>
    </xf>
    <xf numFmtId="0" fontId="9" fillId="0" borderId="145" xfId="1" applyFont="1" applyBorder="1" applyAlignment="1" applyProtection="1">
      <alignment horizontal="center" vertical="center"/>
      <protection hidden="1"/>
    </xf>
    <xf numFmtId="0" fontId="3" fillId="0" borderId="17" xfId="1" applyFont="1" applyBorder="1" applyAlignment="1" applyProtection="1">
      <alignment horizontal="center" vertical="center" shrinkToFit="1"/>
      <protection hidden="1"/>
    </xf>
    <xf numFmtId="3" fontId="9" fillId="0" borderId="21" xfId="1" applyNumberFormat="1" applyFont="1" applyBorder="1" applyAlignment="1" applyProtection="1">
      <alignment horizontal="center" vertical="center" shrinkToFit="1"/>
      <protection hidden="1"/>
    </xf>
    <xf numFmtId="0" fontId="3" fillId="0" borderId="34" xfId="1" applyFont="1" applyBorder="1" applyAlignment="1" applyProtection="1">
      <alignment horizontal="center" vertical="center" shrinkToFit="1"/>
      <protection hidden="1"/>
    </xf>
    <xf numFmtId="3" fontId="9" fillId="0" borderId="35" xfId="1" applyNumberFormat="1" applyFont="1" applyBorder="1" applyAlignment="1" applyProtection="1">
      <alignment horizontal="center" vertical="center" shrinkToFit="1"/>
      <protection hidden="1"/>
    </xf>
    <xf numFmtId="0" fontId="9" fillId="2" borderId="17" xfId="1" applyFont="1" applyFill="1" applyBorder="1" applyAlignment="1" applyProtection="1">
      <alignment horizontal="center" vertical="center" shrinkToFit="1"/>
      <protection hidden="1"/>
    </xf>
    <xf numFmtId="3" fontId="9" fillId="2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6" xfId="1" applyFont="1" applyFill="1" applyBorder="1" applyAlignment="1" applyProtection="1">
      <alignment horizontal="center" vertical="center"/>
      <protection hidden="1"/>
    </xf>
    <xf numFmtId="0" fontId="9" fillId="0" borderId="147" xfId="1" applyFont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 applyProtection="1">
      <alignment horizontal="center" vertical="center" shrinkToFit="1"/>
      <protection hidden="1"/>
    </xf>
    <xf numFmtId="3" fontId="9" fillId="2" borderId="52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8" xfId="1" applyFont="1" applyFill="1" applyBorder="1" applyAlignment="1" applyProtection="1">
      <alignment horizontal="center" vertical="center"/>
      <protection hidden="1"/>
    </xf>
    <xf numFmtId="0" fontId="9" fillId="0" borderId="149" xfId="1" applyFont="1" applyBorder="1" applyAlignment="1" applyProtection="1">
      <alignment horizontal="center" vertical="center"/>
      <protection hidden="1"/>
    </xf>
    <xf numFmtId="0" fontId="3" fillId="0" borderId="72" xfId="1" applyFont="1" applyBorder="1" applyAlignment="1" applyProtection="1">
      <alignment horizontal="center" vertical="center" shrinkToFit="1"/>
      <protection hidden="1"/>
    </xf>
    <xf numFmtId="3" fontId="9" fillId="0" borderId="73" xfId="1" applyNumberFormat="1" applyFont="1" applyBorder="1" applyAlignment="1" applyProtection="1">
      <alignment horizontal="center" vertical="center" shrinkToFit="1"/>
      <protection hidden="1"/>
    </xf>
    <xf numFmtId="0" fontId="3" fillId="0" borderId="74" xfId="1" applyFont="1" applyBorder="1" applyAlignment="1" applyProtection="1">
      <alignment horizontal="center" vertical="center" shrinkToFit="1"/>
      <protection hidden="1"/>
    </xf>
    <xf numFmtId="3" fontId="9" fillId="0" borderId="75" xfId="1" applyNumberFormat="1" applyFont="1" applyBorder="1" applyAlignment="1" applyProtection="1">
      <alignment horizontal="center" vertical="center" shrinkToFit="1"/>
      <protection hidden="1"/>
    </xf>
    <xf numFmtId="0" fontId="9" fillId="2" borderId="72" xfId="1" applyFont="1" applyFill="1" applyBorder="1" applyAlignment="1" applyProtection="1">
      <alignment horizontal="center" vertical="center" shrinkToFit="1"/>
      <protection hidden="1"/>
    </xf>
    <xf numFmtId="3" fontId="9" fillId="2" borderId="7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50" xfId="1" applyFont="1" applyFill="1" applyBorder="1" applyAlignment="1" applyProtection="1">
      <alignment horizontal="center" vertical="center"/>
      <protection hidden="1"/>
    </xf>
    <xf numFmtId="0" fontId="69" fillId="3" borderId="18" xfId="1" applyFont="1" applyFill="1" applyBorder="1" applyAlignment="1" applyProtection="1">
      <alignment horizontal="center" vertical="center" wrapText="1"/>
      <protection hidden="1"/>
    </xf>
    <xf numFmtId="0" fontId="69" fillId="3" borderId="71" xfId="1" applyFont="1" applyFill="1" applyBorder="1" applyAlignment="1" applyProtection="1">
      <alignment horizontal="center" vertical="center" wrapText="1"/>
      <protection hidden="1"/>
    </xf>
    <xf numFmtId="0" fontId="20" fillId="14" borderId="44" xfId="1" applyFont="1" applyFill="1" applyBorder="1" applyAlignment="1">
      <alignment horizontal="center"/>
    </xf>
    <xf numFmtId="3" fontId="20" fillId="14" borderId="43" xfId="1" applyNumberFormat="1" applyFont="1" applyFill="1" applyBorder="1" applyAlignment="1">
      <alignment horizontal="center"/>
    </xf>
    <xf numFmtId="3" fontId="20" fillId="14" borderId="56" xfId="1" applyNumberFormat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3" fontId="20" fillId="14" borderId="12" xfId="1" applyNumberFormat="1" applyFont="1" applyFill="1" applyBorder="1" applyAlignment="1">
      <alignment horizontal="center"/>
    </xf>
    <xf numFmtId="3" fontId="20" fillId="14" borderId="11" xfId="1" applyNumberFormat="1" applyFont="1" applyFill="1" applyBorder="1" applyAlignment="1">
      <alignment horizontal="center"/>
    </xf>
    <xf numFmtId="0" fontId="8" fillId="14" borderId="114" xfId="1" applyFont="1" applyFill="1" applyBorder="1" applyAlignment="1">
      <alignment horizontal="center"/>
    </xf>
    <xf numFmtId="0" fontId="3" fillId="14" borderId="0" xfId="1" applyFont="1" applyFill="1" applyBorder="1" applyAlignment="1">
      <alignment horizontal="center" vertical="center" wrapText="1"/>
    </xf>
    <xf numFmtId="0" fontId="3" fillId="14" borderId="16" xfId="1" applyFont="1" applyFill="1" applyBorder="1" applyAlignment="1">
      <alignment horizontal="center" vertical="center"/>
    </xf>
    <xf numFmtId="0" fontId="20" fillId="14" borderId="41" xfId="1" applyFont="1" applyFill="1" applyBorder="1" applyAlignment="1">
      <alignment horizontal="center"/>
    </xf>
    <xf numFmtId="3" fontId="20" fillId="14" borderId="47" xfId="1" applyNumberFormat="1" applyFont="1" applyFill="1" applyBorder="1" applyAlignment="1">
      <alignment horizontal="center"/>
    </xf>
    <xf numFmtId="3" fontId="20" fillId="14" borderId="45" xfId="1" applyNumberFormat="1" applyFont="1" applyFill="1" applyBorder="1" applyAlignment="1">
      <alignment horizontal="center"/>
    </xf>
    <xf numFmtId="0" fontId="20" fillId="14" borderId="46" xfId="1" applyFont="1" applyFill="1" applyBorder="1" applyAlignment="1">
      <alignment horizontal="center"/>
    </xf>
    <xf numFmtId="3" fontId="20" fillId="14" borderId="42" xfId="1" applyNumberFormat="1" applyFont="1" applyFill="1" applyBorder="1" applyAlignment="1">
      <alignment horizontal="center"/>
    </xf>
    <xf numFmtId="3" fontId="20" fillId="14" borderId="48" xfId="1" applyNumberFormat="1" applyFont="1" applyFill="1" applyBorder="1" applyAlignment="1">
      <alignment horizontal="center"/>
    </xf>
    <xf numFmtId="0" fontId="70" fillId="14" borderId="104" xfId="1" applyFont="1" applyFill="1" applyBorder="1" applyAlignment="1">
      <alignment horizontal="center"/>
    </xf>
    <xf numFmtId="0" fontId="5" fillId="14" borderId="153" xfId="1" applyFont="1" applyFill="1" applyBorder="1" applyAlignment="1">
      <alignment horizontal="center" vertical="center" wrapText="1"/>
    </xf>
    <xf numFmtId="0" fontId="3" fillId="14" borderId="62" xfId="1" applyFont="1" applyFill="1" applyBorder="1" applyAlignment="1">
      <alignment horizontal="center" vertical="center" wrapText="1"/>
    </xf>
    <xf numFmtId="0" fontId="3" fillId="14" borderId="154" xfId="1" applyFont="1" applyFill="1" applyBorder="1" applyAlignment="1">
      <alignment horizontal="center" vertical="center"/>
    </xf>
    <xf numFmtId="0" fontId="20" fillId="14" borderId="155" xfId="1" applyFont="1" applyFill="1" applyBorder="1" applyAlignment="1">
      <alignment horizontal="center"/>
    </xf>
    <xf numFmtId="3" fontId="20" fillId="14" borderId="62" xfId="1" applyNumberFormat="1" applyFont="1" applyFill="1" applyBorder="1" applyAlignment="1">
      <alignment horizontal="center"/>
    </xf>
    <xf numFmtId="3" fontId="20" fillId="14" borderId="156" xfId="1" applyNumberFormat="1" applyFont="1" applyFill="1" applyBorder="1" applyAlignment="1">
      <alignment horizontal="center"/>
    </xf>
    <xf numFmtId="0" fontId="20" fillId="14" borderId="157" xfId="1" applyFont="1" applyFill="1" applyBorder="1" applyAlignment="1">
      <alignment horizontal="center"/>
    </xf>
    <xf numFmtId="3" fontId="20" fillId="14" borderId="158" xfId="1" applyNumberFormat="1" applyFont="1" applyFill="1" applyBorder="1" applyAlignment="1">
      <alignment horizontal="center"/>
    </xf>
    <xf numFmtId="0" fontId="8" fillId="14" borderId="159" xfId="1" applyFont="1" applyFill="1" applyBorder="1" applyAlignment="1">
      <alignment horizontal="center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3" borderId="36" xfId="1" applyFont="1" applyFill="1" applyBorder="1" applyAlignment="1" applyProtection="1">
      <alignment horizontal="left" vertical="center" shrinkToFit="1"/>
      <protection hidden="1"/>
    </xf>
    <xf numFmtId="0" fontId="9" fillId="6" borderId="24" xfId="1" applyFont="1" applyFill="1" applyBorder="1" applyAlignment="1" applyProtection="1">
      <alignment horizontal="center" vertical="center" shrinkToFit="1"/>
      <protection hidden="1"/>
    </xf>
    <xf numFmtId="0" fontId="3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7" xfId="1" applyFont="1" applyFill="1" applyBorder="1" applyAlignment="1" applyProtection="1">
      <alignment horizontal="center" vertical="center" shrinkToFit="1"/>
      <protection hidden="1"/>
    </xf>
    <xf numFmtId="3" fontId="9" fillId="6" borderId="14" xfId="1" applyNumberFormat="1" applyFont="1" applyFill="1" applyBorder="1" applyAlignment="1" applyProtection="1">
      <alignment horizontal="right" vertical="center" shrinkToFit="1"/>
      <protection hidden="1"/>
    </xf>
    <xf numFmtId="3" fontId="9" fillId="6" borderId="21" xfId="1" applyNumberFormat="1" applyFont="1" applyFill="1" applyBorder="1" applyAlignment="1" applyProtection="1">
      <alignment horizontal="right" vertical="center" shrinkToFit="1"/>
      <protection hidden="1"/>
    </xf>
    <xf numFmtId="0" fontId="9" fillId="2" borderId="34" xfId="1" applyFont="1" applyFill="1" applyBorder="1" applyAlignment="1" applyProtection="1">
      <alignment horizontal="center" vertical="center" shrinkToFit="1"/>
      <protection hidden="1"/>
    </xf>
    <xf numFmtId="0" fontId="9" fillId="3" borderId="33" xfId="1" applyFont="1" applyFill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center" vertical="center"/>
      <protection hidden="1"/>
    </xf>
    <xf numFmtId="0" fontId="9" fillId="6" borderId="24" xfId="1" applyFont="1" applyFill="1" applyBorder="1" applyAlignment="1" applyProtection="1">
      <alignment horizontal="left" vertical="center" shrinkToFit="1"/>
      <protection hidden="1"/>
    </xf>
    <xf numFmtId="0" fontId="9" fillId="3" borderId="24" xfId="1" applyFont="1" applyFill="1" applyBorder="1" applyAlignment="1" applyProtection="1">
      <alignment horizontal="center" vertical="center"/>
      <protection hidden="1"/>
    </xf>
    <xf numFmtId="0" fontId="3" fillId="6" borderId="33" xfId="1" applyFont="1" applyFill="1" applyBorder="1" applyAlignment="1" applyProtection="1">
      <alignment horizontal="center" vertical="center"/>
      <protection hidden="1"/>
    </xf>
    <xf numFmtId="0" fontId="3" fillId="6" borderId="36" xfId="1" applyFont="1" applyFill="1" applyBorder="1" applyAlignment="1" applyProtection="1">
      <alignment horizontal="left" vertical="center" shrinkToFit="1"/>
      <protection hidden="1"/>
    </xf>
    <xf numFmtId="0" fontId="9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6" borderId="33" xfId="1" applyFont="1" applyFill="1" applyBorder="1" applyAlignment="1" applyProtection="1">
      <alignment horizontal="center" vertical="center"/>
      <protection hidden="1"/>
    </xf>
    <xf numFmtId="0" fontId="9" fillId="0" borderId="25" xfId="1" applyFont="1" applyBorder="1" applyAlignment="1" applyProtection="1">
      <alignment horizontal="center" vertical="center"/>
      <protection hidden="1"/>
    </xf>
    <xf numFmtId="0" fontId="3" fillId="0" borderId="58" xfId="1" applyFont="1" applyBorder="1" applyAlignment="1" applyProtection="1">
      <alignment horizontal="left" vertical="center" shrinkToFit="1"/>
      <protection hidden="1"/>
    </xf>
    <xf numFmtId="0" fontId="9" fillId="0" borderId="25" xfId="1" applyFont="1" applyBorder="1" applyAlignment="1" applyProtection="1">
      <alignment horizontal="left" vertical="center" shrinkToFit="1"/>
      <protection hidden="1"/>
    </xf>
    <xf numFmtId="0" fontId="3" fillId="0" borderId="38" xfId="1" applyFont="1" applyBorder="1" applyAlignment="1" applyProtection="1">
      <alignment horizontal="center" vertical="center" shrinkToFit="1"/>
      <protection hidden="1"/>
    </xf>
    <xf numFmtId="3" fontId="9" fillId="0" borderId="53" xfId="1" applyNumberFormat="1" applyFont="1" applyBorder="1" applyAlignment="1" applyProtection="1">
      <alignment horizontal="right" vertical="center" shrinkToFit="1"/>
      <protection hidden="1"/>
    </xf>
    <xf numFmtId="0" fontId="3" fillId="0" borderId="27" xfId="1" applyFont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Border="1" applyAlignment="1" applyProtection="1">
      <alignment horizontal="right" vertical="center" shrinkToFit="1"/>
      <protection hidden="1"/>
    </xf>
    <xf numFmtId="0" fontId="0" fillId="15" borderId="0" xfId="1" applyFont="1" applyFill="1" applyBorder="1"/>
    <xf numFmtId="0" fontId="0" fillId="15" borderId="10" xfId="1" applyFont="1" applyFill="1" applyBorder="1" applyAlignment="1">
      <alignment horizontal="center" vertical="center"/>
    </xf>
    <xf numFmtId="0" fontId="0" fillId="15" borderId="43" xfId="1" applyFont="1" applyFill="1" applyBorder="1" applyAlignment="1">
      <alignment horizontal="center" vertical="center"/>
    </xf>
    <xf numFmtId="0" fontId="0" fillId="15" borderId="44" xfId="1" applyFont="1" applyFill="1" applyBorder="1" applyAlignment="1">
      <alignment horizontal="center" vertical="center"/>
    </xf>
    <xf numFmtId="0" fontId="0" fillId="15" borderId="12" xfId="1" applyFont="1" applyFill="1" applyBorder="1" applyAlignment="1">
      <alignment horizontal="center" vertical="center"/>
    </xf>
    <xf numFmtId="0" fontId="0" fillId="15" borderId="11" xfId="1" applyFont="1" applyFill="1" applyBorder="1" applyAlignment="1">
      <alignment horizontal="center" vertical="center"/>
    </xf>
    <xf numFmtId="0" fontId="8" fillId="15" borderId="12" xfId="1" applyFont="1" applyFill="1" applyBorder="1" applyAlignment="1">
      <alignment horizontal="center" vertical="center"/>
    </xf>
    <xf numFmtId="0" fontId="5" fillId="14" borderId="154" xfId="1" applyFont="1" applyFill="1" applyBorder="1" applyAlignment="1">
      <alignment horizontal="center" vertical="center" wrapText="1"/>
    </xf>
    <xf numFmtId="0" fontId="0" fillId="14" borderId="155" xfId="1" applyFont="1" applyFill="1" applyBorder="1" applyAlignment="1">
      <alignment horizontal="center" vertical="center"/>
    </xf>
    <xf numFmtId="0" fontId="0" fillId="14" borderId="160" xfId="1" applyFont="1" applyFill="1" applyBorder="1" applyAlignment="1">
      <alignment horizontal="center" vertical="center"/>
    </xf>
    <xf numFmtId="0" fontId="0" fillId="14" borderId="157" xfId="1" applyFont="1" applyFill="1" applyBorder="1" applyAlignment="1">
      <alignment horizontal="center" vertical="center"/>
    </xf>
    <xf numFmtId="0" fontId="0" fillId="14" borderId="161" xfId="1" applyFont="1" applyFill="1" applyBorder="1" applyAlignment="1">
      <alignment horizontal="center" vertical="center"/>
    </xf>
    <xf numFmtId="0" fontId="44" fillId="14" borderId="160" xfId="1" applyFont="1" applyFill="1" applyBorder="1" applyAlignment="1">
      <alignment horizontal="center" vertical="center"/>
    </xf>
    <xf numFmtId="0" fontId="3" fillId="0" borderId="145" xfId="1" applyFont="1" applyBorder="1" applyAlignment="1" applyProtection="1">
      <alignment horizontal="center" vertical="center"/>
      <protection hidden="1"/>
    </xf>
    <xf numFmtId="0" fontId="17" fillId="16" borderId="14" xfId="1" applyFont="1" applyFill="1" applyBorder="1" applyAlignment="1" applyProtection="1">
      <alignment vertical="center" wrapText="1"/>
      <protection hidden="1"/>
    </xf>
    <xf numFmtId="3" fontId="9" fillId="0" borderId="21" xfId="1" applyNumberFormat="1" applyFont="1" applyBorder="1" applyAlignment="1" applyProtection="1">
      <alignment horizontal="right" vertical="center" shrinkToFi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3" fontId="9" fillId="0" borderId="51" xfId="1" applyNumberFormat="1" applyFont="1" applyBorder="1" applyAlignment="1" applyProtection="1">
      <alignment horizontal="right" vertical="center" shrinkToFit="1"/>
      <protection hidden="1"/>
    </xf>
    <xf numFmtId="3" fontId="9" fillId="0" borderId="35" xfId="1" applyNumberFormat="1" applyFont="1" applyBorder="1" applyAlignment="1" applyProtection="1">
      <alignment horizontal="right" vertical="center" shrinkToFit="1"/>
      <protection hidden="1"/>
    </xf>
    <xf numFmtId="0" fontId="9" fillId="17" borderId="64" xfId="1" applyFont="1" applyFill="1" applyBorder="1" applyAlignment="1" applyProtection="1">
      <alignment horizontal="center" vertical="center" shrinkToFit="1"/>
      <protection hidden="1"/>
    </xf>
    <xf numFmtId="0" fontId="10" fillId="18" borderId="162" xfId="1" applyFont="1" applyFill="1" applyBorder="1" applyAlignment="1" applyProtection="1">
      <alignment horizontal="center" vertical="center" shrinkToFit="1"/>
      <protection hidden="1"/>
    </xf>
    <xf numFmtId="0" fontId="3" fillId="0" borderId="147" xfId="1" applyFont="1" applyBorder="1" applyAlignment="1" applyProtection="1">
      <alignment horizontal="center" vertical="center"/>
      <protection hidden="1"/>
    </xf>
    <xf numFmtId="0" fontId="17" fillId="16" borderId="18" xfId="1" applyFont="1" applyFill="1" applyBorder="1" applyAlignment="1" applyProtection="1">
      <alignment vertical="center" wrapText="1"/>
      <protection hidden="1"/>
    </xf>
    <xf numFmtId="0" fontId="10" fillId="18" borderId="64" xfId="1" applyFont="1" applyFill="1" applyBorder="1" applyAlignment="1" applyProtection="1">
      <alignment horizontal="center" vertical="center" shrinkToFit="1"/>
      <protection hidden="1"/>
    </xf>
    <xf numFmtId="0" fontId="17" fillId="16" borderId="163" xfId="1" applyFont="1" applyFill="1" applyBorder="1" applyAlignment="1" applyProtection="1">
      <alignment vertical="center" wrapText="1"/>
      <protection hidden="1"/>
    </xf>
    <xf numFmtId="0" fontId="17" fillId="16" borderId="24" xfId="1" applyFont="1" applyFill="1" applyBorder="1" applyAlignment="1" applyProtection="1">
      <alignment vertical="center" wrapText="1"/>
      <protection hidden="1"/>
    </xf>
    <xf numFmtId="0" fontId="3" fillId="0" borderId="164" xfId="1" applyFont="1" applyBorder="1" applyAlignment="1" applyProtection="1">
      <alignment horizontal="center" vertical="center"/>
      <protection hidden="1"/>
    </xf>
    <xf numFmtId="0" fontId="17" fillId="16" borderId="99" xfId="1" applyFont="1" applyFill="1" applyBorder="1" applyAlignment="1" applyProtection="1">
      <alignment vertical="center" wrapText="1"/>
      <protection hidden="1"/>
    </xf>
    <xf numFmtId="0" fontId="3" fillId="0" borderId="165" xfId="1" applyFont="1" applyBorder="1" applyAlignment="1" applyProtection="1">
      <alignment horizontal="center" vertical="center" shrinkToFit="1"/>
      <protection hidden="1"/>
    </xf>
    <xf numFmtId="3" fontId="9" fillId="0" borderId="166" xfId="1" applyNumberFormat="1" applyFont="1" applyBorder="1" applyAlignment="1" applyProtection="1">
      <alignment horizontal="right" vertical="center" shrinkToFit="1"/>
      <protection hidden="1"/>
    </xf>
    <xf numFmtId="0" fontId="3" fillId="0" borderId="100" xfId="1" applyFont="1" applyBorder="1" applyAlignment="1" applyProtection="1">
      <alignment horizontal="center" vertical="center" shrinkToFit="1"/>
      <protection hidden="1"/>
    </xf>
    <xf numFmtId="3" fontId="9" fillId="0" borderId="101" xfId="1" applyNumberFormat="1" applyFont="1" applyBorder="1" applyAlignment="1" applyProtection="1">
      <alignment horizontal="right" vertical="center" shrinkToFit="1"/>
      <protection hidden="1"/>
    </xf>
    <xf numFmtId="0" fontId="3" fillId="0" borderId="167" xfId="1" applyFont="1" applyBorder="1" applyAlignment="1" applyProtection="1">
      <alignment horizontal="center" vertical="center" shrinkToFit="1"/>
      <protection hidden="1"/>
    </xf>
    <xf numFmtId="3" fontId="9" fillId="0" borderId="168" xfId="1" applyNumberFormat="1" applyFont="1" applyBorder="1" applyAlignment="1" applyProtection="1">
      <alignment horizontal="right" vertical="center" shrinkToFit="1"/>
      <protection hidden="1"/>
    </xf>
    <xf numFmtId="3" fontId="9" fillId="17" borderId="162" xfId="1" applyNumberFormat="1" applyFont="1" applyFill="1" applyBorder="1" applyAlignment="1" applyProtection="1">
      <alignment horizontal="right" vertical="center" shrinkToFit="1"/>
      <protection hidden="1"/>
    </xf>
    <xf numFmtId="0" fontId="0" fillId="14" borderId="158" xfId="1" applyFont="1" applyFill="1" applyBorder="1" applyAlignment="1">
      <alignment horizontal="center" vertical="center"/>
    </xf>
    <xf numFmtId="0" fontId="19" fillId="15" borderId="44" xfId="1" applyFont="1" applyFill="1" applyBorder="1" applyAlignment="1">
      <alignment horizontal="center"/>
    </xf>
    <xf numFmtId="3" fontId="19" fillId="15" borderId="12" xfId="1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3" fontId="19" fillId="15" borderId="169" xfId="1" applyNumberFormat="1" applyFont="1" applyFill="1" applyBorder="1" applyAlignment="1">
      <alignment horizontal="center"/>
    </xf>
    <xf numFmtId="3" fontId="19" fillId="15" borderId="43" xfId="1" applyNumberFormat="1" applyFont="1" applyFill="1" applyBorder="1" applyAlignment="1">
      <alignment horizontal="center"/>
    </xf>
    <xf numFmtId="3" fontId="19" fillId="15" borderId="11" xfId="1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0" fontId="16" fillId="14" borderId="16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/>
    </xf>
    <xf numFmtId="0" fontId="19" fillId="14" borderId="41" xfId="1" applyFont="1" applyFill="1" applyBorder="1" applyAlignment="1">
      <alignment horizontal="center"/>
    </xf>
    <xf numFmtId="3" fontId="19" fillId="14" borderId="42" xfId="1" applyNumberFormat="1" applyFont="1" applyFill="1" applyBorder="1" applyAlignment="1">
      <alignment horizontal="center"/>
    </xf>
    <xf numFmtId="0" fontId="19" fillId="14" borderId="46" xfId="1" applyFont="1" applyFill="1" applyBorder="1" applyAlignment="1">
      <alignment horizontal="center"/>
    </xf>
    <xf numFmtId="3" fontId="19" fillId="14" borderId="0" xfId="1" applyNumberFormat="1" applyFont="1" applyFill="1" applyBorder="1" applyAlignment="1">
      <alignment horizontal="center"/>
    </xf>
    <xf numFmtId="3" fontId="19" fillId="14" borderId="47" xfId="1" applyNumberFormat="1" applyFont="1" applyFill="1" applyBorder="1" applyAlignment="1">
      <alignment horizontal="center"/>
    </xf>
    <xf numFmtId="0" fontId="16" fillId="19" borderId="170" xfId="1" applyFont="1" applyFill="1" applyBorder="1" applyAlignment="1" applyProtection="1">
      <alignment horizontal="left" vertical="center" shrinkToFit="1"/>
      <protection hidden="1"/>
    </xf>
    <xf numFmtId="0" fontId="16" fillId="0" borderId="171" xfId="1" applyFont="1" applyBorder="1" applyAlignment="1" applyProtection="1">
      <alignment horizontal="left" vertical="center" shrinkToFit="1"/>
      <protection hidden="1"/>
    </xf>
    <xf numFmtId="0" fontId="20" fillId="0" borderId="172" xfId="1" applyFont="1" applyBorder="1" applyAlignment="1">
      <alignment horizontal="center" vertical="center"/>
    </xf>
    <xf numFmtId="3" fontId="20" fillId="0" borderId="173" xfId="1" applyNumberFormat="1" applyFont="1" applyBorder="1" applyAlignment="1">
      <alignment horizontal="center" vertical="center"/>
    </xf>
    <xf numFmtId="0" fontId="20" fillId="0" borderId="174" xfId="1" applyFont="1" applyBorder="1" applyAlignment="1">
      <alignment horizontal="center" vertical="center"/>
    </xf>
    <xf numFmtId="3" fontId="20" fillId="0" borderId="171" xfId="1" applyNumberFormat="1" applyFont="1" applyBorder="1" applyAlignment="1">
      <alignment horizontal="center" vertical="center"/>
    </xf>
    <xf numFmtId="0" fontId="20" fillId="0" borderId="173" xfId="1" applyFont="1" applyBorder="1" applyAlignment="1">
      <alignment horizontal="center" vertical="center"/>
    </xf>
    <xf numFmtId="3" fontId="20" fillId="0" borderId="175" xfId="1" applyNumberFormat="1" applyFont="1" applyBorder="1" applyAlignment="1">
      <alignment horizontal="center" vertical="center"/>
    </xf>
    <xf numFmtId="0" fontId="71" fillId="0" borderId="172" xfId="1" applyFont="1" applyBorder="1" applyAlignment="1" applyProtection="1">
      <alignment horizontal="center" vertical="center" shrinkToFit="1"/>
      <protection hidden="1"/>
    </xf>
    <xf numFmtId="3" fontId="71" fillId="0" borderId="173" xfId="1" applyNumberFormat="1" applyFont="1" applyBorder="1" applyAlignment="1" applyProtection="1">
      <alignment horizontal="right" vertical="center" shrinkToFit="1"/>
      <protection hidden="1"/>
    </xf>
    <xf numFmtId="0" fontId="71" fillId="0" borderId="174" xfId="1" applyFont="1" applyBorder="1" applyAlignment="1" applyProtection="1">
      <alignment horizontal="center" vertical="center" shrinkToFit="1"/>
      <protection hidden="1"/>
    </xf>
    <xf numFmtId="3" fontId="71" fillId="0" borderId="175" xfId="1" applyNumberFormat="1" applyFont="1" applyBorder="1" applyAlignment="1" applyProtection="1">
      <alignment horizontal="right" vertical="center" shrinkToFit="1"/>
      <protection hidden="1"/>
    </xf>
    <xf numFmtId="0" fontId="20" fillId="2" borderId="172" xfId="1" applyFont="1" applyFill="1" applyBorder="1" applyAlignment="1">
      <alignment horizontal="center"/>
    </xf>
    <xf numFmtId="3" fontId="20" fillId="2" borderId="176" xfId="1" applyNumberFormat="1" applyFont="1" applyFill="1" applyBorder="1" applyAlignment="1">
      <alignment horizontal="center"/>
    </xf>
    <xf numFmtId="0" fontId="16" fillId="19" borderId="145" xfId="1" applyFont="1" applyFill="1" applyBorder="1" applyAlignment="1" applyProtection="1">
      <alignment horizontal="left" vertical="center" shrinkToFit="1"/>
      <protection hidden="1"/>
    </xf>
    <xf numFmtId="0" fontId="16" fillId="0" borderId="32" xfId="1" applyFont="1" applyBorder="1" applyAlignment="1" applyProtection="1">
      <alignment horizontal="left" vertical="center" shrinkToFit="1"/>
      <protection hidden="1"/>
    </xf>
    <xf numFmtId="0" fontId="20" fillId="0" borderId="17" xfId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3" fontId="20" fillId="0" borderId="35" xfId="1" applyNumberFormat="1" applyFont="1" applyBorder="1" applyAlignment="1">
      <alignment horizontal="center" vertical="center"/>
    </xf>
    <xf numFmtId="0" fontId="71" fillId="0" borderId="17" xfId="1" applyFont="1" applyBorder="1" applyAlignment="1" applyProtection="1">
      <alignment horizontal="center" vertical="center" shrinkToFit="1"/>
      <protection hidden="1"/>
    </xf>
    <xf numFmtId="3" fontId="71" fillId="0" borderId="21" xfId="1" applyNumberFormat="1" applyFont="1" applyBorder="1" applyAlignment="1" applyProtection="1">
      <alignment horizontal="right" vertical="center" shrinkToFit="1"/>
      <protection hidden="1"/>
    </xf>
    <xf numFmtId="0" fontId="71" fillId="0" borderId="34" xfId="1" applyFont="1" applyBorder="1" applyAlignment="1" applyProtection="1">
      <alignment horizontal="center" vertical="center" shrinkToFit="1"/>
      <protection hidden="1"/>
    </xf>
    <xf numFmtId="3" fontId="71" fillId="0" borderId="35" xfId="1" applyNumberFormat="1" applyFont="1" applyBorder="1" applyAlignment="1" applyProtection="1">
      <alignment horizontal="right" vertical="center" shrinkToFit="1"/>
      <protection hidden="1"/>
    </xf>
    <xf numFmtId="0" fontId="20" fillId="2" borderId="17" xfId="1" applyFont="1" applyFill="1" applyBorder="1" applyAlignment="1">
      <alignment horizontal="center"/>
    </xf>
    <xf numFmtId="3" fontId="20" fillId="2" borderId="177" xfId="1" applyNumberFormat="1" applyFont="1" applyFill="1" applyBorder="1" applyAlignment="1">
      <alignment horizontal="center"/>
    </xf>
    <xf numFmtId="0" fontId="16" fillId="6" borderId="145" xfId="1" applyFont="1" applyFill="1" applyBorder="1" applyAlignment="1" applyProtection="1">
      <alignment horizontal="left" vertical="center" shrinkToFit="1"/>
      <protection hidden="1"/>
    </xf>
    <xf numFmtId="0" fontId="20" fillId="6" borderId="17" xfId="1" applyFont="1" applyFill="1" applyBorder="1" applyAlignment="1">
      <alignment horizontal="center"/>
    </xf>
    <xf numFmtId="0" fontId="20" fillId="6" borderId="177" xfId="1" applyFont="1" applyFill="1" applyBorder="1" applyAlignment="1">
      <alignment horizontal="center"/>
    </xf>
    <xf numFmtId="0" fontId="3" fillId="0" borderId="71" xfId="1" applyFont="1" applyBorder="1" applyAlignment="1" applyProtection="1">
      <alignment horizontal="center" vertical="center"/>
      <protection hidden="1"/>
    </xf>
    <xf numFmtId="0" fontId="16" fillId="6" borderId="143" xfId="1" applyFont="1" applyFill="1" applyBorder="1" applyAlignment="1" applyProtection="1">
      <alignment horizontal="left" vertical="center" shrinkToFit="1"/>
      <protection hidden="1"/>
    </xf>
    <xf numFmtId="0" fontId="16" fillId="0" borderId="28" xfId="1" applyFont="1" applyBorder="1" applyAlignment="1" applyProtection="1">
      <alignment horizontal="left" vertical="center" shrinkToFit="1"/>
      <protection hidden="1"/>
    </xf>
    <xf numFmtId="0" fontId="20" fillId="0" borderId="5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178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0" fontId="71" fillId="0" borderId="58" xfId="1" applyFont="1" applyBorder="1" applyAlignment="1" applyProtection="1">
      <alignment horizontal="center" vertical="center" shrinkToFit="1"/>
      <protection hidden="1"/>
    </xf>
    <xf numFmtId="3" fontId="71" fillId="0" borderId="28" xfId="1" applyNumberFormat="1" applyFont="1" applyBorder="1" applyAlignment="1" applyProtection="1">
      <alignment horizontal="right" vertical="center" shrinkToFit="1"/>
      <protection hidden="1"/>
    </xf>
    <xf numFmtId="0" fontId="20" fillId="6" borderId="27" xfId="1" applyFont="1" applyFill="1" applyBorder="1" applyAlignment="1">
      <alignment horizontal="center"/>
    </xf>
    <xf numFmtId="0" fontId="20" fillId="6" borderId="28" xfId="1" applyFont="1" applyFill="1" applyBorder="1" applyAlignment="1">
      <alignment horizontal="center"/>
    </xf>
    <xf numFmtId="0" fontId="9" fillId="6" borderId="25" xfId="1" applyFont="1" applyFill="1" applyBorder="1" applyAlignment="1" applyProtection="1">
      <alignment horizontal="center" vertical="center"/>
      <protection hidden="1"/>
    </xf>
    <xf numFmtId="0" fontId="19" fillId="14" borderId="179" xfId="1" applyFont="1" applyFill="1" applyBorder="1" applyAlignment="1">
      <alignment horizontal="center"/>
    </xf>
    <xf numFmtId="0" fontId="8" fillId="14" borderId="12" xfId="1" applyFont="1" applyFill="1" applyBorder="1" applyAlignment="1">
      <alignment horizontal="center" vertical="center"/>
    </xf>
    <xf numFmtId="0" fontId="5" fillId="14" borderId="16" xfId="1" applyFont="1" applyFill="1" applyBorder="1" applyAlignment="1">
      <alignment horizontal="center" vertical="center" wrapText="1"/>
    </xf>
    <xf numFmtId="0" fontId="0" fillId="14" borderId="46" xfId="1" applyFont="1" applyFill="1" applyBorder="1" applyAlignment="1">
      <alignment horizontal="center" vertical="center"/>
    </xf>
    <xf numFmtId="0" fontId="0" fillId="14" borderId="47" xfId="1" applyFont="1" applyFill="1" applyBorder="1" applyAlignment="1">
      <alignment horizontal="center" vertical="center"/>
    </xf>
    <xf numFmtId="0" fontId="0" fillId="14" borderId="48" xfId="1" applyFont="1" applyFill="1" applyBorder="1" applyAlignment="1">
      <alignment horizontal="center" vertical="center"/>
    </xf>
    <xf numFmtId="0" fontId="8" fillId="14" borderId="42" xfId="1" applyFont="1" applyFill="1" applyBorder="1" applyAlignment="1">
      <alignment horizontal="center" vertical="center"/>
    </xf>
    <xf numFmtId="0" fontId="5" fillId="14" borderId="49" xfId="1" applyFont="1" applyFill="1" applyBorder="1" applyAlignment="1">
      <alignment horizontal="center" vertical="center" wrapText="1"/>
    </xf>
    <xf numFmtId="0" fontId="8" fillId="14" borderId="26" xfId="1" applyFont="1" applyFill="1" applyBorder="1" applyAlignment="1">
      <alignment horizontal="center" vertical="center"/>
    </xf>
    <xf numFmtId="0" fontId="9" fillId="0" borderId="33" xfId="1" applyFont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shrinkToFit="1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71" xfId="0" applyFont="1" applyFill="1" applyBorder="1" applyAlignment="1" applyProtection="1">
      <alignment horizontal="center" vertical="center" wrapText="1"/>
      <protection hidden="1"/>
    </xf>
    <xf numFmtId="3" fontId="9" fillId="0" borderId="73" xfId="1" applyNumberFormat="1" applyFont="1" applyBorder="1" applyAlignment="1" applyProtection="1">
      <alignment horizontal="right" vertical="center" shrinkToFit="1"/>
      <protection hidden="1"/>
    </xf>
    <xf numFmtId="3" fontId="9" fillId="0" borderId="75" xfId="1" applyNumberFormat="1" applyFont="1" applyBorder="1" applyAlignment="1" applyProtection="1">
      <alignment horizontal="right" vertical="center" shrinkToFit="1"/>
      <protection hidden="1"/>
    </xf>
    <xf numFmtId="0" fontId="10" fillId="0" borderId="73" xfId="0" applyFont="1" applyBorder="1" applyAlignment="1" applyProtection="1">
      <alignment horizontal="center" vertical="center" shrinkToFit="1"/>
      <protection hidden="1"/>
    </xf>
    <xf numFmtId="0" fontId="44" fillId="3" borderId="18" xfId="0" applyFont="1" applyFill="1" applyBorder="1" applyAlignment="1" applyProtection="1">
      <alignment horizontal="center" vertical="center" wrapText="1"/>
      <protection hidden="1"/>
    </xf>
    <xf numFmtId="0" fontId="0" fillId="15" borderId="44" xfId="1" applyFont="1" applyFill="1" applyBorder="1" applyAlignment="1">
      <alignment horizontal="center"/>
    </xf>
    <xf numFmtId="3" fontId="0" fillId="15" borderId="43" xfId="1" applyNumberFormat="1" applyFont="1" applyFill="1" applyBorder="1" applyAlignment="1">
      <alignment horizontal="center"/>
    </xf>
    <xf numFmtId="3" fontId="0" fillId="15" borderId="56" xfId="1" applyNumberFormat="1" applyFont="1" applyFill="1" applyBorder="1" applyAlignment="1">
      <alignment horizontal="center"/>
    </xf>
    <xf numFmtId="0" fontId="0" fillId="15" borderId="10" xfId="1" applyFont="1" applyFill="1" applyBorder="1" applyAlignment="1">
      <alignment horizontal="center"/>
    </xf>
    <xf numFmtId="3" fontId="0" fillId="15" borderId="12" xfId="1" applyNumberFormat="1" applyFont="1" applyFill="1" applyBorder="1" applyAlignment="1">
      <alignment horizontal="center"/>
    </xf>
    <xf numFmtId="3" fontId="0" fillId="15" borderId="11" xfId="1" applyNumberFormat="1" applyFont="1" applyFill="1" applyBorder="1" applyAlignment="1">
      <alignment horizontal="center"/>
    </xf>
    <xf numFmtId="0" fontId="8" fillId="15" borderId="12" xfId="1" applyFont="1" applyFill="1" applyBorder="1" applyAlignment="1">
      <alignment horizontal="center"/>
    </xf>
    <xf numFmtId="0" fontId="5" fillId="15" borderId="16" xfId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 wrapText="1"/>
    </xf>
    <xf numFmtId="0" fontId="3" fillId="15" borderId="16" xfId="1" applyFont="1" applyFill="1" applyBorder="1" applyAlignment="1">
      <alignment horizontal="center" vertical="center"/>
    </xf>
    <xf numFmtId="0" fontId="0" fillId="15" borderId="41" xfId="1" applyFont="1" applyFill="1" applyBorder="1" applyAlignment="1">
      <alignment horizontal="center"/>
    </xf>
    <xf numFmtId="3" fontId="0" fillId="15" borderId="47" xfId="1" applyNumberFormat="1" applyFont="1" applyFill="1" applyBorder="1" applyAlignment="1">
      <alignment horizontal="center"/>
    </xf>
    <xf numFmtId="3" fontId="0" fillId="15" borderId="45" xfId="1" applyNumberFormat="1" applyFont="1" applyFill="1" applyBorder="1" applyAlignment="1">
      <alignment horizontal="center"/>
    </xf>
    <xf numFmtId="0" fontId="0" fillId="15" borderId="46" xfId="1" applyFont="1" applyFill="1" applyBorder="1" applyAlignment="1">
      <alignment horizontal="center"/>
    </xf>
    <xf numFmtId="3" fontId="0" fillId="15" borderId="42" xfId="1" applyNumberFormat="1" applyFont="1" applyFill="1" applyBorder="1" applyAlignment="1">
      <alignment horizontal="center"/>
    </xf>
    <xf numFmtId="3" fontId="0" fillId="15" borderId="48" xfId="1" applyNumberFormat="1" applyFont="1" applyFill="1" applyBorder="1" applyAlignment="1">
      <alignment horizontal="center"/>
    </xf>
    <xf numFmtId="0" fontId="8" fillId="15" borderId="42" xfId="1" applyFont="1" applyFill="1" applyBorder="1" applyAlignment="1">
      <alignment horizontal="center"/>
    </xf>
    <xf numFmtId="0" fontId="5" fillId="15" borderId="49" xfId="1" applyFont="1" applyFill="1" applyBorder="1" applyAlignment="1">
      <alignment horizontal="center" vertical="center" wrapText="1"/>
    </xf>
    <xf numFmtId="0" fontId="3" fillId="15" borderId="29" xfId="1" applyFont="1" applyFill="1" applyBorder="1" applyAlignment="1">
      <alignment horizontal="center" vertical="center" wrapText="1"/>
    </xf>
    <xf numFmtId="0" fontId="3" fillId="15" borderId="49" xfId="1" applyFont="1" applyFill="1" applyBorder="1" applyAlignment="1">
      <alignment horizontal="center" vertical="center"/>
    </xf>
    <xf numFmtId="0" fontId="0" fillId="15" borderId="5" xfId="1" applyFont="1" applyFill="1" applyBorder="1" applyAlignment="1">
      <alignment horizontal="center" vertical="center"/>
    </xf>
    <xf numFmtId="3" fontId="0" fillId="15" borderId="29" xfId="1" applyNumberFormat="1" applyFont="1" applyFill="1" applyBorder="1" applyAlignment="1">
      <alignment horizontal="center" vertical="center"/>
    </xf>
    <xf numFmtId="3" fontId="0" fillId="15" borderId="26" xfId="1" applyNumberFormat="1" applyFont="1" applyFill="1" applyBorder="1" applyAlignment="1">
      <alignment horizontal="center" vertical="center"/>
    </xf>
    <xf numFmtId="3" fontId="0" fillId="15" borderId="50" xfId="1" applyNumberFormat="1" applyFont="1" applyFill="1" applyBorder="1" applyAlignment="1">
      <alignment horizontal="center" vertical="center"/>
    </xf>
    <xf numFmtId="0" fontId="8" fillId="15" borderId="26" xfId="1" applyFont="1" applyFill="1" applyBorder="1" applyAlignment="1">
      <alignment horizontal="center" vertical="center"/>
    </xf>
    <xf numFmtId="0" fontId="0" fillId="15" borderId="0" xfId="1" applyFont="1" applyFill="1" applyBorder="1" applyAlignment="1">
      <alignment horizontal="center" vertical="center"/>
    </xf>
    <xf numFmtId="3" fontId="0" fillId="15" borderId="0" xfId="1" applyNumberFormat="1" applyFont="1" applyFill="1" applyBorder="1" applyAlignment="1">
      <alignment horizontal="center" vertical="center"/>
    </xf>
    <xf numFmtId="0" fontId="0" fillId="15" borderId="57" xfId="1" applyFont="1" applyFill="1" applyBorder="1" applyAlignment="1">
      <alignment horizontal="center" vertical="center"/>
    </xf>
    <xf numFmtId="3" fontId="0" fillId="15" borderId="45" xfId="1" applyNumberFormat="1" applyFont="1" applyFill="1" applyBorder="1" applyAlignment="1">
      <alignment horizontal="center" vertical="center"/>
    </xf>
    <xf numFmtId="0" fontId="8" fillId="15" borderId="45" xfId="1" applyFont="1" applyFill="1" applyBorder="1" applyAlignment="1">
      <alignment horizontal="center" vertical="center"/>
    </xf>
    <xf numFmtId="0" fontId="72" fillId="0" borderId="34" xfId="1" applyFont="1" applyBorder="1" applyAlignment="1" applyProtection="1">
      <alignment horizontal="center" vertical="center" shrinkToFit="1"/>
      <protection hidden="1"/>
    </xf>
    <xf numFmtId="3" fontId="73" fillId="0" borderId="35" xfId="1" applyNumberFormat="1" applyFont="1" applyBorder="1" applyAlignment="1" applyProtection="1">
      <alignment horizontal="right" vertical="center" shrinkToFit="1"/>
      <protection hidden="1"/>
    </xf>
    <xf numFmtId="0" fontId="72" fillId="0" borderId="17" xfId="1" applyFont="1" applyBorder="1" applyAlignment="1" applyProtection="1">
      <alignment horizontal="center" vertical="center" shrinkToFit="1"/>
      <protection hidden="1"/>
    </xf>
    <xf numFmtId="3" fontId="73" fillId="0" borderId="21" xfId="1" applyNumberFormat="1" applyFont="1" applyBorder="1" applyAlignment="1" applyProtection="1">
      <alignment horizontal="right" vertical="center" shrinkToFit="1"/>
      <protection hidden="1"/>
    </xf>
    <xf numFmtId="0" fontId="9" fillId="0" borderId="33" xfId="1" applyFont="1" applyBorder="1" applyAlignment="1" applyProtection="1">
      <alignment horizontal="left" vertical="center" shrinkToFit="1"/>
      <protection hidden="1"/>
    </xf>
    <xf numFmtId="3" fontId="73" fillId="0" borderId="14" xfId="1" applyNumberFormat="1" applyFont="1" applyBorder="1" applyAlignment="1" applyProtection="1">
      <alignment horizontal="right" vertical="center" shrinkToFit="1"/>
      <protection hidden="1"/>
    </xf>
    <xf numFmtId="0" fontId="9" fillId="0" borderId="27" xfId="1" applyFont="1" applyBorder="1" applyAlignment="1" applyProtection="1">
      <alignment horizontal="center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20" fillId="14" borderId="46" xfId="1" applyFont="1" applyFill="1" applyBorder="1" applyAlignment="1">
      <alignment horizontal="center" vertical="center"/>
    </xf>
    <xf numFmtId="0" fontId="20" fillId="14" borderId="47" xfId="1" applyFont="1" applyFill="1" applyBorder="1" applyAlignment="1">
      <alignment horizontal="center" vertical="center"/>
    </xf>
    <xf numFmtId="0" fontId="20" fillId="14" borderId="48" xfId="1" applyFont="1" applyFill="1" applyBorder="1" applyAlignment="1">
      <alignment horizontal="center" vertical="center"/>
    </xf>
    <xf numFmtId="0" fontId="8" fillId="14" borderId="104" xfId="1" applyFont="1" applyFill="1" applyBorder="1" applyAlignment="1">
      <alignment horizontal="center" vertical="center"/>
    </xf>
    <xf numFmtId="0" fontId="8" fillId="3" borderId="18" xfId="1" applyFont="1" applyFill="1" applyBorder="1" applyAlignment="1" applyProtection="1">
      <alignment horizontal="center" vertical="center" wrapText="1"/>
      <protection hidden="1"/>
    </xf>
    <xf numFmtId="0" fontId="8" fillId="3" borderId="71" xfId="1" applyFont="1" applyFill="1" applyBorder="1" applyAlignment="1" applyProtection="1">
      <alignment horizontal="center" vertical="center" wrapText="1"/>
      <protection hidden="1"/>
    </xf>
    <xf numFmtId="3" fontId="9" fillId="2" borderId="180" xfId="1" applyNumberFormat="1" applyFont="1" applyFill="1" applyBorder="1" applyAlignment="1" applyProtection="1">
      <alignment horizontal="right" vertical="center" shrinkToFit="1"/>
      <protection hidden="1"/>
    </xf>
    <xf numFmtId="0" fontId="8" fillId="14" borderId="104" xfId="1" applyFont="1" applyFill="1" applyBorder="1" applyAlignment="1">
      <alignment horizontal="center"/>
    </xf>
    <xf numFmtId="0" fontId="9" fillId="0" borderId="24" xfId="1" applyFont="1" applyBorder="1" applyAlignment="1" applyProtection="1">
      <alignment horizontal="left" vertical="center" shrinkToFit="1"/>
      <protection hidden="1"/>
    </xf>
    <xf numFmtId="0" fontId="3" fillId="0" borderId="25" xfId="1" applyFont="1" applyBorder="1" applyAlignment="1" applyProtection="1">
      <alignment horizontal="center" vertical="center"/>
      <protection hidden="1"/>
    </xf>
    <xf numFmtId="0" fontId="3" fillId="3" borderId="58" xfId="1" applyFont="1" applyFill="1" applyBorder="1" applyAlignment="1" applyProtection="1">
      <alignment horizontal="left" vertical="center" shrinkToFit="1"/>
      <protection hidden="1"/>
    </xf>
    <xf numFmtId="0" fontId="9" fillId="2" borderId="38" xfId="1" applyFont="1" applyFill="1" applyBorder="1" applyAlignment="1" applyProtection="1">
      <alignment horizontal="center" vertical="center" shrinkToFit="1"/>
      <protection hidden="1"/>
    </xf>
    <xf numFmtId="3" fontId="9" fillId="2" borderId="38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25" xfId="1" applyFont="1" applyFill="1" applyBorder="1" applyAlignment="1" applyProtection="1">
      <alignment horizontal="center" vertical="center"/>
      <protection hidden="1"/>
    </xf>
    <xf numFmtId="0" fontId="3" fillId="0" borderId="170" xfId="1" applyFont="1" applyBorder="1" applyAlignment="1" applyProtection="1">
      <alignment horizontal="center" vertical="center"/>
      <protection hidden="1"/>
    </xf>
    <xf numFmtId="0" fontId="74" fillId="16" borderId="181" xfId="1" applyFont="1" applyFill="1" applyBorder="1" applyAlignment="1" applyProtection="1">
      <alignment vertical="center" wrapText="1"/>
      <protection hidden="1"/>
    </xf>
    <xf numFmtId="3" fontId="9" fillId="17" borderId="64" xfId="1" applyNumberFormat="1" applyFont="1" applyFill="1" applyBorder="1" applyAlignment="1" applyProtection="1">
      <alignment horizontal="right" vertical="center" shrinkToFit="1"/>
      <protection hidden="1"/>
    </xf>
    <xf numFmtId="0" fontId="74" fillId="16" borderId="18" xfId="1" applyFont="1" applyFill="1" applyBorder="1" applyAlignment="1" applyProtection="1">
      <alignment vertical="center" wrapText="1"/>
      <protection hidden="1"/>
    </xf>
    <xf numFmtId="0" fontId="3" fillId="6" borderId="149" xfId="1" applyFont="1" applyFill="1" applyBorder="1" applyAlignment="1" applyProtection="1">
      <alignment horizontal="center" vertical="center"/>
      <protection hidden="1"/>
    </xf>
    <xf numFmtId="0" fontId="3" fillId="0" borderId="17" xfId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3" fontId="9" fillId="0" borderId="35" xfId="1" applyNumberFormat="1" applyFont="1" applyBorder="1" applyAlignment="1">
      <alignment horizontal="center" vertical="center"/>
    </xf>
    <xf numFmtId="0" fontId="17" fillId="0" borderId="17" xfId="1" applyFont="1" applyBorder="1" applyAlignment="1" applyProtection="1">
      <alignment horizontal="center" vertical="center" shrinkToFit="1"/>
      <protection hidden="1"/>
    </xf>
    <xf numFmtId="3" fontId="16" fillId="0" borderId="21" xfId="1" applyNumberFormat="1" applyFont="1" applyBorder="1" applyAlignment="1" applyProtection="1">
      <alignment horizontal="right" vertical="center" shrinkToFit="1"/>
      <protection hidden="1"/>
    </xf>
    <xf numFmtId="0" fontId="17" fillId="0" borderId="34" xfId="1" applyFont="1" applyBorder="1" applyAlignment="1" applyProtection="1">
      <alignment horizontal="center" vertical="center" shrinkToFit="1"/>
      <protection hidden="1"/>
    </xf>
    <xf numFmtId="3" fontId="16" fillId="0" borderId="35" xfId="1" applyNumberFormat="1" applyFont="1" applyBorder="1" applyAlignment="1" applyProtection="1">
      <alignment horizontal="right" vertical="center" shrinkToFit="1"/>
      <protection hidden="1"/>
    </xf>
    <xf numFmtId="0" fontId="8" fillId="0" borderId="17" xfId="1" applyFont="1" applyBorder="1" applyAlignment="1">
      <alignment horizontal="center" vertical="center"/>
    </xf>
    <xf numFmtId="0" fontId="0" fillId="15" borderId="44" xfId="1" applyFont="1" applyFill="1" applyBorder="1"/>
    <xf numFmtId="0" fontId="0" fillId="14" borderId="185" xfId="1" applyFont="1" applyFill="1" applyBorder="1" applyAlignment="1">
      <alignment horizontal="center" vertical="center"/>
    </xf>
    <xf numFmtId="0" fontId="0" fillId="14" borderId="118" xfId="1" applyFont="1" applyFill="1" applyBorder="1" applyAlignment="1">
      <alignment horizontal="center" vertical="center"/>
    </xf>
    <xf numFmtId="0" fontId="44" fillId="14" borderId="179" xfId="1" applyFont="1" applyFill="1" applyBorder="1" applyAlignment="1">
      <alignment horizontal="center" vertical="center"/>
    </xf>
    <xf numFmtId="0" fontId="3" fillId="0" borderId="64" xfId="1" applyFont="1" applyBorder="1" applyAlignment="1" applyProtection="1">
      <alignment horizontal="center" vertical="center"/>
      <protection hidden="1"/>
    </xf>
    <xf numFmtId="0" fontId="69" fillId="0" borderId="64" xfId="1" applyFont="1" applyBorder="1" applyAlignment="1" applyProtection="1">
      <alignment horizontal="center" vertical="center" shrinkToFit="1"/>
      <protection hidden="1"/>
    </xf>
    <xf numFmtId="3" fontId="75" fillId="0" borderId="14" xfId="1" applyNumberFormat="1" applyFont="1" applyBorder="1" applyAlignment="1" applyProtection="1">
      <alignment horizontal="center" vertical="center" shrinkToFit="1"/>
      <protection hidden="1"/>
    </xf>
    <xf numFmtId="0" fontId="69" fillId="0" borderId="20" xfId="1" applyFont="1" applyBorder="1" applyAlignment="1" applyProtection="1">
      <alignment horizontal="center" vertical="center" shrinkToFit="1"/>
      <protection hidden="1"/>
    </xf>
    <xf numFmtId="3" fontId="75" fillId="0" borderId="51" xfId="1" applyNumberFormat="1" applyFont="1" applyBorder="1" applyAlignment="1" applyProtection="1">
      <alignment horizontal="center" vertical="center" shrinkToFit="1"/>
      <protection hidden="1"/>
    </xf>
    <xf numFmtId="0" fontId="69" fillId="0" borderId="17" xfId="1" applyFont="1" applyBorder="1" applyAlignment="1" applyProtection="1">
      <alignment horizontal="center" vertical="center" shrinkToFit="1"/>
      <protection hidden="1"/>
    </xf>
    <xf numFmtId="3" fontId="75" fillId="0" borderId="21" xfId="1" applyNumberFormat="1" applyFont="1" applyBorder="1" applyAlignment="1" applyProtection="1">
      <alignment horizontal="center" vertical="center" shrinkToFit="1"/>
      <protection hidden="1"/>
    </xf>
    <xf numFmtId="0" fontId="69" fillId="0" borderId="34" xfId="1" applyFont="1" applyBorder="1" applyAlignment="1" applyProtection="1">
      <alignment horizontal="center" vertical="center" shrinkToFit="1"/>
      <protection hidden="1"/>
    </xf>
    <xf numFmtId="3" fontId="75" fillId="0" borderId="35" xfId="1" applyNumberFormat="1" applyFont="1" applyBorder="1" applyAlignment="1" applyProtection="1">
      <alignment horizontal="center" vertical="center" shrinkToFit="1"/>
      <protection hidden="1"/>
    </xf>
    <xf numFmtId="0" fontId="75" fillId="17" borderId="64" xfId="1" applyFont="1" applyFill="1" applyBorder="1" applyAlignment="1" applyProtection="1">
      <alignment horizontal="center" vertical="center" shrinkToFit="1"/>
      <protection hidden="1"/>
    </xf>
    <xf numFmtId="3" fontId="75" fillId="17" borderId="64" xfId="1" applyNumberFormat="1" applyFont="1" applyFill="1" applyBorder="1" applyAlignment="1" applyProtection="1">
      <alignment horizontal="center" vertical="center" shrinkToFit="1"/>
      <protection hidden="1"/>
    </xf>
    <xf numFmtId="0" fontId="69" fillId="18" borderId="64" xfId="1" applyFont="1" applyFill="1" applyBorder="1" applyAlignment="1" applyProtection="1">
      <alignment horizontal="center" vertical="center" shrinkToFit="1"/>
      <protection hidden="1"/>
    </xf>
    <xf numFmtId="0" fontId="3" fillId="0" borderId="118" xfId="1" applyFont="1" applyBorder="1" applyAlignment="1" applyProtection="1">
      <alignment horizontal="center" vertical="center"/>
      <protection hidden="1"/>
    </xf>
    <xf numFmtId="0" fontId="69" fillId="0" borderId="118" xfId="1" applyFont="1" applyBorder="1" applyAlignment="1" applyProtection="1">
      <alignment horizontal="center" vertical="center" shrinkToFit="1"/>
      <protection hidden="1"/>
    </xf>
    <xf numFmtId="3" fontId="75" fillId="0" borderId="156" xfId="1" applyNumberFormat="1" applyFont="1" applyBorder="1" applyAlignment="1" applyProtection="1">
      <alignment horizontal="center" vertical="center" shrinkToFit="1"/>
      <protection hidden="1"/>
    </xf>
    <xf numFmtId="0" fontId="69" fillId="0" borderId="74" xfId="1" applyFont="1" applyBorder="1" applyAlignment="1" applyProtection="1">
      <alignment horizontal="center" vertical="center" shrinkToFit="1"/>
      <protection hidden="1"/>
    </xf>
    <xf numFmtId="3" fontId="75" fillId="0" borderId="75" xfId="1" applyNumberFormat="1" applyFont="1" applyBorder="1" applyAlignment="1" applyProtection="1">
      <alignment horizontal="center" vertical="center" shrinkToFit="1"/>
      <protection hidden="1"/>
    </xf>
    <xf numFmtId="0" fontId="69" fillId="0" borderId="182" xfId="1" applyFont="1" applyBorder="1" applyAlignment="1" applyProtection="1">
      <alignment horizontal="center" vertical="center" shrinkToFit="1"/>
      <protection hidden="1"/>
    </xf>
    <xf numFmtId="3" fontId="75" fillId="0" borderId="183" xfId="1" applyNumberFormat="1" applyFont="1" applyBorder="1" applyAlignment="1" applyProtection="1">
      <alignment horizontal="center" vertical="center" shrinkToFit="1"/>
      <protection hidden="1"/>
    </xf>
    <xf numFmtId="0" fontId="69" fillId="0" borderId="184" xfId="1" applyFont="1" applyBorder="1" applyAlignment="1" applyProtection="1">
      <alignment horizontal="center" vertical="center" shrinkToFit="1"/>
      <protection hidden="1"/>
    </xf>
    <xf numFmtId="3" fontId="75" fillId="0" borderId="87" xfId="1" applyNumberFormat="1" applyFont="1" applyBorder="1" applyAlignment="1" applyProtection="1">
      <alignment horizontal="center" vertical="center" shrinkToFit="1"/>
      <protection hidden="1"/>
    </xf>
    <xf numFmtId="0" fontId="75" fillId="17" borderId="118" xfId="1" applyFont="1" applyFill="1" applyBorder="1" applyAlignment="1" applyProtection="1">
      <alignment horizontal="center" vertical="center" shrinkToFit="1"/>
      <protection hidden="1"/>
    </xf>
    <xf numFmtId="3" fontId="75" fillId="17" borderId="118" xfId="1" applyNumberFormat="1" applyFont="1" applyFill="1" applyBorder="1" applyAlignment="1" applyProtection="1">
      <alignment horizontal="center" vertical="center" shrinkToFit="1"/>
      <protection hidden="1"/>
    </xf>
    <xf numFmtId="0" fontId="69" fillId="18" borderId="118" xfId="1" applyFont="1" applyFill="1" applyBorder="1" applyAlignment="1" applyProtection="1">
      <alignment horizontal="center" vertical="center" shrinkToFit="1"/>
      <protection hidden="1"/>
    </xf>
    <xf numFmtId="0" fontId="3" fillId="14" borderId="156" xfId="1" applyFont="1" applyFill="1" applyBorder="1" applyAlignment="1">
      <alignment horizontal="center" vertical="center"/>
    </xf>
    <xf numFmtId="0" fontId="76" fillId="16" borderId="95" xfId="1" applyFont="1" applyFill="1" applyBorder="1" applyAlignment="1" applyProtection="1">
      <alignment horizontal="center" vertical="center" wrapText="1"/>
      <protection hidden="1"/>
    </xf>
    <xf numFmtId="0" fontId="76" fillId="16" borderId="186" xfId="1" applyFont="1" applyFill="1" applyBorder="1" applyAlignment="1" applyProtection="1">
      <alignment horizontal="center" vertical="center" wrapText="1"/>
      <protection hidden="1"/>
    </xf>
    <xf numFmtId="0" fontId="76" fillId="16" borderId="62" xfId="1" applyFont="1" applyFill="1" applyBorder="1" applyAlignment="1" applyProtection="1">
      <alignment horizontal="center" vertical="center" wrapText="1"/>
      <protection hidden="1"/>
    </xf>
    <xf numFmtId="0" fontId="8" fillId="0" borderId="172" xfId="1" applyFont="1" applyBorder="1" applyAlignment="1">
      <alignment horizontal="center" vertical="center"/>
    </xf>
    <xf numFmtId="0" fontId="8" fillId="0" borderId="174" xfId="1" applyFont="1" applyBorder="1" applyAlignment="1">
      <alignment horizontal="center" vertical="center"/>
    </xf>
    <xf numFmtId="0" fontId="77" fillId="0" borderId="172" xfId="1" applyFont="1" applyBorder="1" applyAlignment="1" applyProtection="1">
      <alignment horizontal="center" vertical="center" shrinkToFit="1"/>
      <protection hidden="1"/>
    </xf>
    <xf numFmtId="0" fontId="77" fillId="0" borderId="174" xfId="1" applyFont="1" applyBorder="1" applyAlignment="1" applyProtection="1">
      <alignment horizontal="center" vertical="center" shrinkToFit="1"/>
      <protection hidden="1"/>
    </xf>
    <xf numFmtId="0" fontId="8" fillId="0" borderId="34" xfId="1" applyFont="1" applyBorder="1" applyAlignment="1">
      <alignment horizontal="center" vertical="center"/>
    </xf>
    <xf numFmtId="0" fontId="77" fillId="0" borderId="17" xfId="1" applyFont="1" applyBorder="1" applyAlignment="1" applyProtection="1">
      <alignment horizontal="center" vertical="center" shrinkToFit="1"/>
      <protection hidden="1"/>
    </xf>
    <xf numFmtId="0" fontId="77" fillId="0" borderId="34" xfId="1" applyFont="1" applyBorder="1" applyAlignment="1" applyProtection="1">
      <alignment horizontal="center" vertical="center" shrinkToFit="1"/>
      <protection hidden="1"/>
    </xf>
    <xf numFmtId="0" fontId="78" fillId="5" borderId="31" xfId="0" applyFont="1" applyFill="1" applyBorder="1" applyAlignment="1">
      <alignment horizontal="center" vertical="center" wrapText="1"/>
    </xf>
    <xf numFmtId="0" fontId="20" fillId="4" borderId="41" xfId="11" applyFill="1" applyBorder="1" applyAlignment="1">
      <alignment horizontal="center" vertical="center"/>
    </xf>
    <xf numFmtId="0" fontId="20" fillId="4" borderId="42" xfId="11" applyFill="1" applyBorder="1" applyAlignment="1">
      <alignment horizontal="center" vertical="center"/>
    </xf>
    <xf numFmtId="0" fontId="20" fillId="4" borderId="10" xfId="11" applyFill="1" applyBorder="1" applyAlignment="1">
      <alignment horizontal="center" vertical="center"/>
    </xf>
    <xf numFmtId="0" fontId="20" fillId="4" borderId="43" xfId="11" applyFill="1" applyBorder="1" applyAlignment="1">
      <alignment horizontal="center" vertical="center"/>
    </xf>
    <xf numFmtId="0" fontId="20" fillId="4" borderId="44" xfId="11" applyFill="1" applyBorder="1" applyAlignment="1">
      <alignment horizontal="center" vertical="center"/>
    </xf>
    <xf numFmtId="0" fontId="20" fillId="4" borderId="12" xfId="11" applyFill="1" applyBorder="1" applyAlignment="1">
      <alignment horizontal="center" vertical="center"/>
    </xf>
    <xf numFmtId="0" fontId="20" fillId="4" borderId="11" xfId="11" applyFill="1" applyBorder="1" applyAlignment="1">
      <alignment horizontal="center" vertical="center"/>
    </xf>
    <xf numFmtId="0" fontId="8" fillId="4" borderId="12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center" vertical="center" wrapText="1"/>
    </xf>
    <xf numFmtId="0" fontId="3" fillId="4" borderId="45" xfId="11" applyFont="1" applyFill="1" applyBorder="1" applyAlignment="1">
      <alignment horizontal="center" vertical="center"/>
    </xf>
    <xf numFmtId="0" fontId="20" fillId="4" borderId="46" xfId="11" applyFill="1" applyBorder="1" applyAlignment="1">
      <alignment horizontal="center" vertical="center"/>
    </xf>
    <xf numFmtId="0" fontId="20" fillId="4" borderId="47" xfId="11" applyFill="1" applyBorder="1" applyAlignment="1">
      <alignment horizontal="center" vertical="center"/>
    </xf>
    <xf numFmtId="0" fontId="20" fillId="4" borderId="48" xfId="11" applyFill="1" applyBorder="1" applyAlignment="1">
      <alignment horizontal="center" vertical="center"/>
    </xf>
    <xf numFmtId="0" fontId="78" fillId="4" borderId="42" xfId="11" applyFont="1" applyFill="1" applyBorder="1" applyAlignment="1">
      <alignment horizontal="center" vertical="center"/>
    </xf>
    <xf numFmtId="0" fontId="5" fillId="4" borderId="49" xfId="11" applyFont="1" applyFill="1" applyBorder="1" applyAlignment="1">
      <alignment horizontal="center" vertical="center" wrapText="1"/>
    </xf>
    <xf numFmtId="0" fontId="3" fillId="4" borderId="26" xfId="11" applyFont="1" applyFill="1" applyBorder="1" applyAlignment="1">
      <alignment horizontal="center" vertical="center"/>
    </xf>
    <xf numFmtId="0" fontId="20" fillId="4" borderId="5" xfId="11" applyFill="1" applyBorder="1" applyAlignment="1">
      <alignment horizontal="center" vertical="center"/>
    </xf>
    <xf numFmtId="0" fontId="20" fillId="4" borderId="26" xfId="11" applyFill="1" applyBorder="1" applyAlignment="1">
      <alignment horizontal="center" vertical="center"/>
    </xf>
    <xf numFmtId="0" fontId="20" fillId="4" borderId="29" xfId="11" applyFill="1" applyBorder="1" applyAlignment="1">
      <alignment horizontal="center" vertical="center"/>
    </xf>
    <xf numFmtId="0" fontId="20" fillId="4" borderId="50" xfId="11" applyFill="1" applyBorder="1" applyAlignment="1">
      <alignment horizontal="center" vertical="center"/>
    </xf>
    <xf numFmtId="0" fontId="8" fillId="4" borderId="26" xfId="11" applyFont="1" applyFill="1" applyBorder="1" applyAlignment="1">
      <alignment horizontal="center" vertical="center"/>
    </xf>
    <xf numFmtId="0" fontId="9" fillId="0" borderId="33" xfId="11" applyFont="1" applyBorder="1" applyAlignment="1" applyProtection="1">
      <alignment horizontal="center" vertical="center"/>
      <protection hidden="1"/>
    </xf>
    <xf numFmtId="0" fontId="69" fillId="16" borderId="14" xfId="11" applyFont="1" applyFill="1" applyBorder="1" applyAlignment="1" applyProtection="1">
      <alignment horizontal="center" vertical="center" wrapText="1"/>
      <protection hidden="1"/>
    </xf>
    <xf numFmtId="0" fontId="3" fillId="0" borderId="17" xfId="11" applyFont="1" applyBorder="1" applyAlignment="1" applyProtection="1">
      <alignment horizontal="center" vertical="center" shrinkToFit="1"/>
      <protection hidden="1"/>
    </xf>
    <xf numFmtId="3" fontId="9" fillId="0" borderId="21" xfId="11" applyNumberFormat="1" applyFont="1" applyBorder="1" applyAlignment="1" applyProtection="1">
      <alignment horizontal="right" vertical="center" shrinkToFit="1"/>
      <protection hidden="1"/>
    </xf>
    <xf numFmtId="0" fontId="3" fillId="0" borderId="34" xfId="11" applyFont="1" applyBorder="1" applyAlignment="1" applyProtection="1">
      <alignment horizontal="center" vertical="center" shrinkToFit="1"/>
      <protection hidden="1"/>
    </xf>
    <xf numFmtId="3" fontId="9" fillId="0" borderId="35" xfId="11" applyNumberFormat="1" applyFont="1" applyBorder="1" applyAlignment="1" applyProtection="1">
      <alignment horizontal="right" vertical="center" shrinkToFit="1"/>
      <protection hidden="1"/>
    </xf>
    <xf numFmtId="0" fontId="9" fillId="2" borderId="17" xfId="11" applyFont="1" applyFill="1" applyBorder="1" applyAlignment="1" applyProtection="1">
      <alignment horizontal="center" vertical="center" shrinkToFit="1"/>
      <protection hidden="1"/>
    </xf>
    <xf numFmtId="3" fontId="9" fillId="2" borderId="34" xfId="11" applyNumberFormat="1" applyFont="1" applyFill="1" applyBorder="1" applyAlignment="1" applyProtection="1">
      <alignment horizontal="right" vertical="center" shrinkToFit="1"/>
      <protection hidden="1"/>
    </xf>
    <xf numFmtId="0" fontId="10" fillId="16" borderId="21" xfId="11" applyFont="1" applyFill="1" applyBorder="1" applyAlignment="1" applyProtection="1">
      <alignment horizontal="center" vertical="center" shrinkToFit="1"/>
      <protection hidden="1"/>
    </xf>
    <xf numFmtId="0" fontId="9" fillId="0" borderId="24" xfId="11" applyFont="1" applyBorder="1" applyAlignment="1" applyProtection="1">
      <alignment horizontal="center" vertical="center"/>
      <protection hidden="1"/>
    </xf>
    <xf numFmtId="0" fontId="69" fillId="16" borderId="18" xfId="11" applyFont="1" applyFill="1" applyBorder="1" applyAlignment="1" applyProtection="1">
      <alignment horizontal="center" vertical="center" wrapText="1"/>
      <protection hidden="1"/>
    </xf>
    <xf numFmtId="0" fontId="3" fillId="0" borderId="19" xfId="11" applyFont="1" applyBorder="1" applyAlignment="1" applyProtection="1">
      <alignment horizontal="center" vertical="center" shrinkToFit="1"/>
      <protection hidden="1"/>
    </xf>
    <xf numFmtId="3" fontId="9" fillId="0" borderId="23" xfId="11" applyNumberFormat="1" applyFont="1" applyBorder="1" applyAlignment="1" applyProtection="1">
      <alignment horizontal="right" vertical="center" shrinkToFit="1"/>
      <protection hidden="1"/>
    </xf>
    <xf numFmtId="0" fontId="3" fillId="0" borderId="20" xfId="11" applyFont="1" applyBorder="1" applyAlignment="1" applyProtection="1">
      <alignment horizontal="center" vertical="center" shrinkToFit="1"/>
      <protection hidden="1"/>
    </xf>
    <xf numFmtId="3" fontId="9" fillId="0" borderId="51" xfId="11" applyNumberFormat="1" applyFont="1" applyBorder="1" applyAlignment="1" applyProtection="1">
      <alignment horizontal="right" vertical="center" shrinkToFit="1"/>
      <protection hidden="1"/>
    </xf>
    <xf numFmtId="0" fontId="9" fillId="0" borderId="71" xfId="11" applyFont="1" applyBorder="1" applyAlignment="1" applyProtection="1">
      <alignment horizontal="center" vertical="center"/>
      <protection hidden="1"/>
    </xf>
    <xf numFmtId="0" fontId="69" fillId="16" borderId="180" xfId="11" applyFont="1" applyFill="1" applyBorder="1" applyAlignment="1" applyProtection="1">
      <alignment horizontal="center" vertical="center" wrapText="1"/>
      <protection hidden="1"/>
    </xf>
    <xf numFmtId="0" fontId="3" fillId="0" borderId="72" xfId="11" applyFont="1" applyBorder="1" applyAlignment="1" applyProtection="1">
      <alignment horizontal="center" vertical="center" shrinkToFit="1"/>
      <protection hidden="1"/>
    </xf>
    <xf numFmtId="3" fontId="9" fillId="0" borderId="73" xfId="11" applyNumberFormat="1" applyFont="1" applyBorder="1" applyAlignment="1" applyProtection="1">
      <alignment horizontal="right" vertical="center" shrinkToFit="1"/>
      <protection hidden="1"/>
    </xf>
    <xf numFmtId="0" fontId="3" fillId="0" borderId="74" xfId="11" applyFont="1" applyBorder="1" applyAlignment="1" applyProtection="1">
      <alignment horizontal="center" vertical="center" shrinkToFit="1"/>
      <protection hidden="1"/>
    </xf>
    <xf numFmtId="3" fontId="9" fillId="0" borderId="75" xfId="11" applyNumberFormat="1" applyFont="1" applyBorder="1" applyAlignment="1" applyProtection="1">
      <alignment horizontal="right" vertical="center" shrinkToFit="1"/>
      <protection hidden="1"/>
    </xf>
    <xf numFmtId="0" fontId="10" fillId="16" borderId="73" xfId="11" applyFont="1" applyFill="1" applyBorder="1" applyAlignment="1" applyProtection="1">
      <alignment horizontal="center" vertical="center" shrinkToFit="1"/>
      <protection hidden="1"/>
    </xf>
    <xf numFmtId="0" fontId="20" fillId="4" borderId="44" xfId="11" applyFill="1" applyBorder="1" applyAlignment="1">
      <alignment horizontal="center"/>
    </xf>
    <xf numFmtId="3" fontId="20" fillId="4" borderId="43" xfId="11" applyNumberFormat="1" applyFill="1" applyBorder="1" applyAlignment="1">
      <alignment horizontal="center"/>
    </xf>
    <xf numFmtId="3" fontId="20" fillId="4" borderId="56" xfId="11" applyNumberFormat="1" applyFill="1" applyBorder="1" applyAlignment="1">
      <alignment horizontal="center"/>
    </xf>
    <xf numFmtId="0" fontId="20" fillId="4" borderId="10" xfId="11" applyFill="1" applyBorder="1" applyAlignment="1">
      <alignment horizontal="center"/>
    </xf>
    <xf numFmtId="3" fontId="20" fillId="4" borderId="12" xfId="11" applyNumberFormat="1" applyFill="1" applyBorder="1" applyAlignment="1">
      <alignment horizontal="center"/>
    </xf>
    <xf numFmtId="3" fontId="20" fillId="4" borderId="11" xfId="11" applyNumberFormat="1" applyFill="1" applyBorder="1" applyAlignment="1">
      <alignment horizontal="center"/>
    </xf>
    <xf numFmtId="0" fontId="8" fillId="4" borderId="12" xfId="11" applyFont="1" applyFill="1" applyBorder="1" applyAlignment="1">
      <alignment horizontal="center"/>
    </xf>
    <xf numFmtId="0" fontId="3" fillId="4" borderId="0" xfId="11" applyFont="1" applyFill="1" applyAlignment="1">
      <alignment horizontal="center" vertical="center" wrapText="1"/>
    </xf>
    <xf numFmtId="0" fontId="3" fillId="4" borderId="16" xfId="11" applyFont="1" applyFill="1" applyBorder="1" applyAlignment="1">
      <alignment horizontal="center" vertical="center"/>
    </xf>
    <xf numFmtId="0" fontId="20" fillId="4" borderId="41" xfId="11" applyFill="1" applyBorder="1" applyAlignment="1">
      <alignment horizontal="center"/>
    </xf>
    <xf numFmtId="3" fontId="20" fillId="4" borderId="47" xfId="11" applyNumberFormat="1" applyFill="1" applyBorder="1" applyAlignment="1">
      <alignment horizontal="center"/>
    </xf>
    <xf numFmtId="3" fontId="20" fillId="4" borderId="45" xfId="11" applyNumberFormat="1" applyFill="1" applyBorder="1" applyAlignment="1">
      <alignment horizontal="center"/>
    </xf>
    <xf numFmtId="0" fontId="20" fillId="4" borderId="46" xfId="11" applyFill="1" applyBorder="1" applyAlignment="1">
      <alignment horizontal="center"/>
    </xf>
    <xf numFmtId="3" fontId="20" fillId="4" borderId="42" xfId="11" applyNumberFormat="1" applyFill="1" applyBorder="1" applyAlignment="1">
      <alignment horizontal="center"/>
    </xf>
    <xf numFmtId="3" fontId="20" fillId="4" borderId="48" xfId="11" applyNumberFormat="1" applyFill="1" applyBorder="1" applyAlignment="1">
      <alignment horizontal="center"/>
    </xf>
    <xf numFmtId="0" fontId="78" fillId="4" borderId="42" xfId="11" applyFont="1" applyFill="1" applyBorder="1" applyAlignment="1">
      <alignment horizontal="center"/>
    </xf>
    <xf numFmtId="0" fontId="3" fillId="4" borderId="29" xfId="11" applyFont="1" applyFill="1" applyBorder="1" applyAlignment="1">
      <alignment horizontal="center" vertical="center" wrapText="1"/>
    </xf>
    <xf numFmtId="0" fontId="3" fillId="4" borderId="49" xfId="11" applyFont="1" applyFill="1" applyBorder="1" applyAlignment="1">
      <alignment horizontal="center" vertical="center"/>
    </xf>
    <xf numFmtId="3" fontId="20" fillId="4" borderId="29" xfId="11" applyNumberFormat="1" applyFill="1" applyBorder="1" applyAlignment="1">
      <alignment horizontal="center" vertical="center"/>
    </xf>
    <xf numFmtId="3" fontId="20" fillId="4" borderId="26" xfId="11" applyNumberFormat="1" applyFill="1" applyBorder="1" applyAlignment="1">
      <alignment horizontal="center" vertical="center"/>
    </xf>
    <xf numFmtId="3" fontId="20" fillId="4" borderId="50" xfId="11" applyNumberFormat="1" applyFill="1" applyBorder="1" applyAlignment="1">
      <alignment horizontal="center" vertical="center"/>
    </xf>
    <xf numFmtId="0" fontId="3" fillId="20" borderId="32" xfId="11" applyFont="1" applyFill="1" applyBorder="1" applyAlignment="1" applyProtection="1">
      <alignment horizontal="left" vertical="center" shrinkToFit="1"/>
      <protection hidden="1"/>
    </xf>
    <xf numFmtId="0" fontId="9" fillId="0" borderId="33" xfId="11" applyFont="1" applyBorder="1" applyAlignment="1" applyProtection="1">
      <alignment horizontal="left" vertical="center" shrinkToFit="1"/>
      <protection hidden="1"/>
    </xf>
    <xf numFmtId="3" fontId="9" fillId="0" borderId="14" xfId="11" applyNumberFormat="1" applyFont="1" applyBorder="1" applyAlignment="1" applyProtection="1">
      <alignment horizontal="right" vertical="center" shrinkToFit="1"/>
      <protection hidden="1"/>
    </xf>
    <xf numFmtId="0" fontId="9" fillId="2" borderId="34" xfId="11" applyFont="1" applyFill="1" applyBorder="1" applyAlignment="1" applyProtection="1">
      <alignment horizontal="center" vertical="center" shrinkToFit="1"/>
      <protection hidden="1"/>
    </xf>
    <xf numFmtId="0" fontId="3" fillId="20" borderId="33" xfId="11" applyFont="1" applyFill="1" applyBorder="1" applyAlignment="1" applyProtection="1">
      <alignment horizontal="center" vertical="center"/>
      <protection hidden="1"/>
    </xf>
    <xf numFmtId="0" fontId="3" fillId="20" borderId="36" xfId="11" applyFont="1" applyFill="1" applyBorder="1" applyAlignment="1" applyProtection="1">
      <alignment horizontal="left" vertical="center" shrinkToFit="1"/>
      <protection hidden="1"/>
    </xf>
    <xf numFmtId="0" fontId="3" fillId="0" borderId="58" xfId="11" applyFont="1" applyBorder="1" applyAlignment="1" applyProtection="1">
      <alignment horizontal="left" vertical="center" shrinkToFit="1"/>
      <protection hidden="1"/>
    </xf>
    <xf numFmtId="0" fontId="9" fillId="0" borderId="25" xfId="11" applyFont="1" applyBorder="1" applyAlignment="1" applyProtection="1">
      <alignment horizontal="left" vertical="center" shrinkToFit="1"/>
      <protection hidden="1"/>
    </xf>
    <xf numFmtId="0" fontId="3" fillId="0" borderId="38" xfId="11" applyFont="1" applyBorder="1" applyAlignment="1" applyProtection="1">
      <alignment horizontal="center" vertical="center" shrinkToFit="1"/>
      <protection hidden="1"/>
    </xf>
    <xf numFmtId="3" fontId="9" fillId="0" borderId="53" xfId="11" applyNumberFormat="1" applyFont="1" applyBorder="1" applyAlignment="1" applyProtection="1">
      <alignment horizontal="right" vertical="center" shrinkToFit="1"/>
      <protection hidden="1"/>
    </xf>
    <xf numFmtId="0" fontId="3" fillId="0" borderId="27" xfId="11" applyFont="1" applyBorder="1" applyAlignment="1" applyProtection="1">
      <alignment horizontal="center" vertical="center" shrinkToFit="1"/>
      <protection hidden="1"/>
    </xf>
    <xf numFmtId="3" fontId="9" fillId="0" borderId="39" xfId="11" applyNumberFormat="1" applyFont="1" applyBorder="1" applyAlignment="1" applyProtection="1">
      <alignment horizontal="right" vertical="center" shrinkToFit="1"/>
      <protection hidden="1"/>
    </xf>
    <xf numFmtId="0" fontId="9" fillId="0" borderId="38" xfId="1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shrinkToFit="1"/>
      <protection hidden="1"/>
    </xf>
    <xf numFmtId="0" fontId="8" fillId="16" borderId="14" xfId="0" applyFont="1" applyFill="1" applyBorder="1" applyAlignment="1" applyProtection="1">
      <alignment horizontal="center" vertical="center" wrapText="1"/>
      <protection hidden="1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10" fillId="16" borderId="21" xfId="0" applyFont="1" applyFill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9" xfId="0" applyFont="1" applyFill="1" applyBorder="1" applyAlignment="1" applyProtection="1">
      <alignment horizontal="center" vertical="center" shrinkToFit="1"/>
      <protection hidden="1"/>
    </xf>
    <xf numFmtId="3" fontId="9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80" fillId="0" borderId="0" xfId="0" applyFont="1"/>
    <xf numFmtId="0" fontId="81" fillId="0" borderId="0" xfId="0" applyFont="1"/>
    <xf numFmtId="0" fontId="6" fillId="0" borderId="0" xfId="0" applyFont="1"/>
    <xf numFmtId="0" fontId="8" fillId="21" borderId="70" xfId="8" applyFont="1" applyFill="1" applyBorder="1" applyAlignment="1">
      <alignment horizontal="center" vertical="center"/>
    </xf>
    <xf numFmtId="0" fontId="8" fillId="21" borderId="70" xfId="8" applyFont="1" applyFill="1" applyBorder="1" applyAlignment="1">
      <alignment horizontal="center" vertical="center" shrinkToFit="1"/>
    </xf>
    <xf numFmtId="0" fontId="8" fillId="21" borderId="6" xfId="8" applyFont="1" applyFill="1" applyBorder="1" applyAlignment="1" applyProtection="1">
      <alignment horizontal="center" vertical="center"/>
      <protection hidden="1"/>
    </xf>
    <xf numFmtId="0" fontId="8" fillId="21" borderId="30" xfId="8" applyFont="1" applyFill="1" applyBorder="1" applyAlignment="1" applyProtection="1">
      <alignment horizontal="center" vertical="center"/>
      <protection hidden="1"/>
    </xf>
    <xf numFmtId="0" fontId="8" fillId="21" borderId="7" xfId="8" applyFont="1" applyFill="1" applyBorder="1" applyAlignment="1" applyProtection="1">
      <alignment horizontal="center" vertical="center"/>
      <protection hidden="1"/>
    </xf>
    <xf numFmtId="0" fontId="8" fillId="21" borderId="9" xfId="8" applyFont="1" applyFill="1" applyBorder="1" applyAlignment="1" applyProtection="1">
      <alignment horizontal="center" vertical="center"/>
      <protection hidden="1"/>
    </xf>
    <xf numFmtId="0" fontId="8" fillId="21" borderId="8" xfId="8" applyFont="1" applyFill="1" applyBorder="1" applyAlignment="1" applyProtection="1">
      <alignment horizontal="center" vertical="center"/>
      <protection hidden="1"/>
    </xf>
    <xf numFmtId="0" fontId="8" fillId="21" borderId="66" xfId="8" applyFont="1" applyFill="1" applyBorder="1" applyAlignment="1" applyProtection="1">
      <alignment horizontal="center" vertical="center"/>
      <protection hidden="1"/>
    </xf>
    <xf numFmtId="0" fontId="8" fillId="21" borderId="70" xfId="8" applyFont="1" applyFill="1" applyBorder="1" applyAlignment="1" applyProtection="1">
      <alignment horizontal="center" vertical="center"/>
      <protection hidden="1"/>
    </xf>
    <xf numFmtId="0" fontId="20" fillId="0" borderId="59" xfId="8" applyBorder="1" applyAlignment="1" applyProtection="1">
      <alignment horizontal="center"/>
      <protection locked="0"/>
    </xf>
    <xf numFmtId="0" fontId="20" fillId="0" borderId="24" xfId="8" applyBorder="1" applyAlignment="1" applyProtection="1">
      <alignment shrinkToFit="1"/>
      <protection locked="0"/>
    </xf>
    <xf numFmtId="0" fontId="82" fillId="0" borderId="21" xfId="8" applyFont="1" applyBorder="1" applyAlignment="1" applyProtection="1">
      <alignment horizontal="center" shrinkToFit="1"/>
      <protection hidden="1"/>
    </xf>
    <xf numFmtId="0" fontId="82" fillId="0" borderId="34" xfId="8" applyFont="1" applyBorder="1" applyAlignment="1" applyProtection="1">
      <alignment horizontal="center" shrinkToFit="1"/>
      <protection hidden="1"/>
    </xf>
    <xf numFmtId="0" fontId="82" fillId="0" borderId="37" xfId="8" applyFont="1" applyBorder="1" applyAlignment="1" applyProtection="1">
      <alignment horizontal="center" shrinkToFit="1"/>
      <protection hidden="1"/>
    </xf>
    <xf numFmtId="0" fontId="82" fillId="0" borderId="35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locked="0"/>
    </xf>
    <xf numFmtId="0" fontId="82" fillId="0" borderId="23" xfId="8" applyFont="1" applyBorder="1" applyAlignment="1" applyProtection="1">
      <alignment horizontal="center" shrinkToFit="1"/>
      <protection hidden="1"/>
    </xf>
    <xf numFmtId="0" fontId="82" fillId="0" borderId="19" xfId="8" applyFont="1" applyBorder="1" applyAlignment="1" applyProtection="1">
      <alignment horizontal="center" shrinkToFit="1"/>
      <protection hidden="1"/>
    </xf>
    <xf numFmtId="0" fontId="82" fillId="0" borderId="52" xfId="8" applyFont="1" applyBorder="1" applyAlignment="1" applyProtection="1">
      <alignment horizontal="center" shrinkToFit="1"/>
      <protection hidden="1"/>
    </xf>
    <xf numFmtId="0" fontId="82" fillId="0" borderId="51" xfId="8" applyFont="1" applyBorder="1" applyAlignment="1" applyProtection="1">
      <alignment horizontal="center" shrinkToFit="1"/>
      <protection hidden="1"/>
    </xf>
    <xf numFmtId="0" fontId="8" fillId="0" borderId="33" xfId="8" applyFont="1" applyBorder="1" applyAlignment="1" applyProtection="1">
      <alignment horizontal="center" shrinkToFit="1"/>
      <protection hidden="1"/>
    </xf>
    <xf numFmtId="0" fontId="8" fillId="0" borderId="33" xfId="8" applyFont="1" applyBorder="1" applyAlignment="1" applyProtection="1">
      <alignment shrinkToFit="1"/>
      <protection locked="0"/>
    </xf>
    <xf numFmtId="0" fontId="20" fillId="0" borderId="33" xfId="8" applyBorder="1" applyAlignment="1" applyProtection="1">
      <alignment shrinkToFit="1"/>
      <protection locked="0"/>
    </xf>
    <xf numFmtId="0" fontId="20" fillId="0" borderId="25" xfId="8" applyBorder="1" applyAlignment="1" applyProtection="1">
      <alignment horizontal="center"/>
      <protection locked="0"/>
    </xf>
    <xf numFmtId="0" fontId="8" fillId="0" borderId="25" xfId="8" applyFont="1" applyBorder="1" applyAlignment="1" applyProtection="1">
      <alignment shrinkToFit="1"/>
      <protection locked="0"/>
    </xf>
    <xf numFmtId="0" fontId="20" fillId="0" borderId="25" xfId="8" applyBorder="1" applyAlignment="1" applyProtection="1">
      <alignment shrinkToFit="1"/>
      <protection locked="0"/>
    </xf>
    <xf numFmtId="0" fontId="20" fillId="0" borderId="27" xfId="8" applyBorder="1" applyAlignment="1" applyProtection="1">
      <alignment horizontal="center" shrinkToFit="1"/>
      <protection hidden="1"/>
    </xf>
    <xf numFmtId="0" fontId="20" fillId="0" borderId="188" xfId="8" applyBorder="1" applyAlignment="1" applyProtection="1">
      <alignment horizontal="center" shrinkToFit="1"/>
      <protection hidden="1"/>
    </xf>
    <xf numFmtId="0" fontId="20" fillId="0" borderId="53" xfId="8" applyBorder="1" applyAlignment="1" applyProtection="1">
      <alignment horizontal="center" shrinkToFit="1"/>
      <protection hidden="1"/>
    </xf>
    <xf numFmtId="0" fontId="82" fillId="0" borderId="39" xfId="8" applyFont="1" applyBorder="1" applyAlignment="1" applyProtection="1">
      <alignment horizontal="center" shrinkToFit="1"/>
      <protection hidden="1"/>
    </xf>
    <xf numFmtId="0" fontId="82" fillId="0" borderId="27" xfId="8" applyFont="1" applyBorder="1" applyAlignment="1" applyProtection="1">
      <alignment horizontal="center" shrinkToFit="1"/>
      <protection hidden="1"/>
    </xf>
    <xf numFmtId="0" fontId="82" fillId="0" borderId="188" xfId="8" applyFont="1" applyBorder="1" applyAlignment="1" applyProtection="1">
      <alignment horizontal="center" shrinkToFit="1"/>
      <protection hidden="1"/>
    </xf>
    <xf numFmtId="0" fontId="82" fillId="0" borderId="53" xfId="8" applyFont="1" applyBorder="1" applyAlignment="1" applyProtection="1">
      <alignment horizontal="center" shrinkToFit="1"/>
      <protection hidden="1"/>
    </xf>
    <xf numFmtId="0" fontId="20" fillId="0" borderId="130" xfId="8" applyBorder="1" applyAlignment="1" applyProtection="1">
      <alignment horizontal="center" shrinkToFit="1"/>
      <protection hidden="1"/>
    </xf>
    <xf numFmtId="0" fontId="20" fillId="0" borderId="189" xfId="8" applyBorder="1" applyAlignment="1" applyProtection="1">
      <alignment horizontal="center" shrinkToFit="1"/>
      <protection hidden="1"/>
    </xf>
    <xf numFmtId="0" fontId="20" fillId="0" borderId="29" xfId="8" applyBorder="1" applyAlignment="1" applyProtection="1">
      <alignment horizontal="center" shrinkToFit="1"/>
      <protection hidden="1"/>
    </xf>
    <xf numFmtId="0" fontId="8" fillId="0" borderId="49" xfId="8" applyFont="1" applyBorder="1" applyAlignment="1" applyProtection="1">
      <alignment horizontal="center" shrinkToFit="1"/>
      <protection hidden="1"/>
    </xf>
    <xf numFmtId="0" fontId="83" fillId="5" borderId="80" xfId="8" applyFont="1" applyFill="1" applyBorder="1" applyAlignment="1" applyProtection="1">
      <alignment horizontal="center" vertical="center"/>
      <protection hidden="1"/>
    </xf>
    <xf numFmtId="0" fontId="83" fillId="5" borderId="64" xfId="8" applyFont="1" applyFill="1" applyBorder="1" applyAlignment="1" applyProtection="1">
      <alignment horizontal="center" vertical="center"/>
      <protection hidden="1"/>
    </xf>
    <xf numFmtId="0" fontId="83" fillId="5" borderId="89" xfId="8" applyFont="1" applyFill="1" applyBorder="1" applyAlignment="1" applyProtection="1">
      <alignment horizontal="center" vertical="center"/>
      <protection hidden="1"/>
    </xf>
    <xf numFmtId="0" fontId="83" fillId="5" borderId="63" xfId="8" applyFont="1" applyFill="1" applyBorder="1" applyAlignment="1" applyProtection="1">
      <alignment horizontal="center" vertical="center"/>
      <protection hidden="1"/>
    </xf>
    <xf numFmtId="0" fontId="83" fillId="5" borderId="1" xfId="8" applyFont="1" applyFill="1" applyBorder="1" applyAlignment="1" applyProtection="1">
      <alignment horizontal="center" vertical="center"/>
      <protection hidden="1"/>
    </xf>
    <xf numFmtId="0" fontId="0" fillId="2" borderId="55" xfId="0" applyFill="1" applyBorder="1"/>
    <xf numFmtId="0" fontId="0" fillId="2" borderId="54" xfId="0" applyFill="1" applyBorder="1"/>
    <xf numFmtId="0" fontId="0" fillId="2" borderId="40" xfId="0" applyFill="1" applyBorder="1"/>
    <xf numFmtId="0" fontId="0" fillId="2" borderId="57" xfId="0" applyFill="1" applyBorder="1"/>
    <xf numFmtId="0" fontId="0" fillId="2" borderId="0" xfId="0" applyFill="1"/>
    <xf numFmtId="0" fontId="0" fillId="2" borderId="45" xfId="0" applyFill="1" applyBorder="1"/>
    <xf numFmtId="0" fontId="8" fillId="3" borderId="24" xfId="8" applyFont="1" applyFill="1" applyBorder="1" applyAlignment="1" applyProtection="1">
      <alignment shrinkToFit="1"/>
      <protection locked="0"/>
    </xf>
    <xf numFmtId="0" fontId="8" fillId="3" borderId="33" xfId="8" applyFont="1" applyFill="1" applyBorder="1" applyAlignment="1" applyProtection="1">
      <alignment shrinkToFit="1"/>
      <protection locked="0"/>
    </xf>
    <xf numFmtId="0" fontId="8" fillId="3" borderId="13" xfId="8" applyFont="1" applyFill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horizontal="center" shrinkToFit="1"/>
      <protection hidden="1"/>
    </xf>
    <xf numFmtId="164" fontId="84" fillId="5" borderId="8" xfId="8" applyNumberFormat="1" applyFont="1" applyFill="1" applyBorder="1" applyAlignment="1">
      <alignment horizontal="center" vertical="center"/>
    </xf>
    <xf numFmtId="164" fontId="84" fillId="5" borderId="9" xfId="8" applyNumberFormat="1" applyFont="1" applyFill="1" applyBorder="1" applyAlignment="1">
      <alignment horizontal="center" vertical="center"/>
    </xf>
    <xf numFmtId="164" fontId="84" fillId="5" borderId="6" xfId="8" applyNumberFormat="1" applyFont="1" applyFill="1" applyBorder="1" applyAlignment="1">
      <alignment horizontal="center" vertical="center"/>
    </xf>
    <xf numFmtId="164" fontId="84" fillId="5" borderId="7" xfId="8" applyNumberFormat="1" applyFont="1" applyFill="1" applyBorder="1" applyAlignment="1">
      <alignment horizontal="center" vertical="center"/>
    </xf>
    <xf numFmtId="0" fontId="20" fillId="0" borderId="32" xfId="8" applyBorder="1" applyAlignment="1" applyProtection="1">
      <alignment shrinkToFit="1"/>
      <protection hidden="1"/>
    </xf>
    <xf numFmtId="0" fontId="8" fillId="0" borderId="24" xfId="8" applyFont="1" applyBorder="1" applyAlignment="1" applyProtection="1">
      <alignment shrinkToFit="1"/>
      <protection hidden="1"/>
    </xf>
    <xf numFmtId="0" fontId="20" fillId="0" borderId="36" xfId="8" applyBorder="1" applyAlignment="1" applyProtection="1">
      <alignment shrinkToFit="1"/>
      <protection hidden="1"/>
    </xf>
    <xf numFmtId="0" fontId="20" fillId="0" borderId="178" xfId="8" applyBorder="1" applyAlignment="1" applyProtection="1">
      <alignment horizontal="center"/>
      <protection hidden="1"/>
    </xf>
    <xf numFmtId="0" fontId="8" fillId="0" borderId="25" xfId="8" applyFont="1" applyBorder="1" applyAlignment="1" applyProtection="1">
      <alignment shrinkToFit="1"/>
      <protection hidden="1"/>
    </xf>
    <xf numFmtId="0" fontId="20" fillId="0" borderId="58" xfId="8" applyBorder="1" applyAlignment="1" applyProtection="1">
      <alignment shrinkToFit="1"/>
      <protection hidden="1"/>
    </xf>
    <xf numFmtId="0" fontId="20" fillId="0" borderId="39" xfId="8" applyBorder="1" applyAlignment="1" applyProtection="1">
      <alignment horizontal="center" shrinkToFit="1"/>
      <protection hidden="1"/>
    </xf>
    <xf numFmtId="0" fontId="20" fillId="0" borderId="38" xfId="8" applyBorder="1" applyAlignment="1" applyProtection="1">
      <alignment horizontal="center" shrinkToFit="1"/>
      <protection hidden="1"/>
    </xf>
    <xf numFmtId="0" fontId="20" fillId="0" borderId="178" xfId="8" applyBorder="1" applyAlignment="1" applyProtection="1">
      <alignment horizontal="center" shrinkToFit="1"/>
      <protection hidden="1"/>
    </xf>
    <xf numFmtId="0" fontId="8" fillId="0" borderId="39" xfId="8" applyFont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shrinkToFit="1"/>
      <protection hidden="1"/>
    </xf>
    <xf numFmtId="0" fontId="8" fillId="3" borderId="24" xfId="8" applyFont="1" applyFill="1" applyBorder="1" applyAlignment="1" applyProtection="1">
      <alignment shrinkToFit="1"/>
      <protection hidden="1"/>
    </xf>
    <xf numFmtId="0" fontId="8" fillId="3" borderId="21" xfId="8" applyFont="1" applyFill="1" applyBorder="1" applyAlignment="1" applyProtection="1">
      <alignment horizontal="center" shrinkToFit="1"/>
      <protection hidden="1"/>
    </xf>
    <xf numFmtId="0" fontId="8" fillId="3" borderId="23" xfId="8" applyFont="1" applyFill="1" applyBorder="1" applyAlignment="1" applyProtection="1">
      <alignment horizontal="center" shrinkToFit="1"/>
      <protection hidden="1"/>
    </xf>
    <xf numFmtId="164" fontId="20" fillId="5" borderId="44" xfId="8" applyNumberFormat="1" applyFill="1" applyBorder="1" applyAlignment="1">
      <alignment horizontal="center" vertical="center"/>
    </xf>
    <xf numFmtId="164" fontId="20" fillId="5" borderId="12" xfId="8" applyNumberFormat="1" applyFill="1" applyBorder="1" applyAlignment="1">
      <alignment horizontal="center" vertical="center"/>
    </xf>
    <xf numFmtId="164" fontId="20" fillId="5" borderId="10" xfId="8" applyNumberFormat="1" applyFill="1" applyBorder="1" applyAlignment="1">
      <alignment horizontal="center" vertical="center"/>
    </xf>
    <xf numFmtId="164" fontId="20" fillId="5" borderId="43" xfId="8" applyNumberFormat="1" applyFill="1" applyBorder="1" applyAlignment="1">
      <alignment horizontal="center" vertical="center"/>
    </xf>
    <xf numFmtId="164" fontId="20" fillId="5" borderId="63" xfId="8" applyNumberFormat="1" applyFill="1" applyBorder="1" applyAlignment="1">
      <alignment horizontal="center" vertical="center"/>
    </xf>
    <xf numFmtId="0" fontId="20" fillId="5" borderId="10" xfId="8" applyFill="1" applyBorder="1" applyAlignment="1">
      <alignment horizontal="center" vertical="center"/>
    </xf>
    <xf numFmtId="0" fontId="20" fillId="5" borderId="11" xfId="8" applyFill="1" applyBorder="1" applyAlignment="1">
      <alignment horizontal="center" vertical="center"/>
    </xf>
    <xf numFmtId="0" fontId="20" fillId="5" borderId="12" xfId="8" applyFill="1" applyBorder="1" applyAlignment="1">
      <alignment horizontal="center" vertical="center"/>
    </xf>
    <xf numFmtId="0" fontId="8" fillId="21" borderId="6" xfId="8" applyFont="1" applyFill="1" applyBorder="1" applyAlignment="1">
      <alignment horizontal="center" vertical="center"/>
    </xf>
    <xf numFmtId="0" fontId="8" fillId="21" borderId="9" xfId="8" applyFont="1" applyFill="1" applyBorder="1" applyAlignment="1">
      <alignment horizontal="center" vertical="center"/>
    </xf>
    <xf numFmtId="0" fontId="8" fillId="21" borderId="30" xfId="8" applyFont="1" applyFill="1" applyBorder="1" applyAlignment="1">
      <alignment horizontal="center" vertical="center"/>
    </xf>
    <xf numFmtId="0" fontId="9" fillId="0" borderId="59" xfId="8" applyFont="1" applyBorder="1" applyAlignment="1" applyProtection="1">
      <alignment horizontal="center" vertical="center"/>
      <protection locked="0"/>
    </xf>
    <xf numFmtId="0" fontId="9" fillId="0" borderId="32" xfId="8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1" xfId="8" applyFont="1" applyBorder="1" applyAlignment="1" applyProtection="1">
      <alignment horizontal="center" vertical="center" shrinkToFit="1"/>
      <protection locked="0"/>
    </xf>
    <xf numFmtId="0" fontId="9" fillId="0" borderId="34" xfId="8" applyFont="1" applyBorder="1" applyAlignment="1" applyProtection="1">
      <alignment horizontal="center" vertical="center" shrinkToFit="1"/>
      <protection locked="0"/>
    </xf>
    <xf numFmtId="0" fontId="9" fillId="0" borderId="35" xfId="8" applyFont="1" applyBorder="1" applyAlignment="1" applyProtection="1">
      <alignment horizontal="center" vertical="center" shrinkToFit="1"/>
      <protection locked="0"/>
    </xf>
    <xf numFmtId="0" fontId="9" fillId="0" borderId="17" xfId="8" applyFont="1" applyBorder="1" applyAlignment="1" applyProtection="1">
      <alignment horizontal="center" vertical="center" shrinkToFit="1"/>
      <protection locked="0"/>
    </xf>
    <xf numFmtId="0" fontId="9" fillId="0" borderId="34" xfId="8" applyFont="1" applyBorder="1" applyAlignment="1" applyProtection="1">
      <alignment horizontal="center" vertical="center" shrinkToFit="1"/>
      <protection hidden="1"/>
    </xf>
    <xf numFmtId="0" fontId="9" fillId="0" borderId="37" xfId="8" applyFont="1" applyBorder="1" applyAlignment="1" applyProtection="1">
      <alignment horizontal="center" vertical="center" shrinkToFit="1"/>
      <protection hidden="1"/>
    </xf>
    <xf numFmtId="0" fontId="9" fillId="0" borderId="60" xfId="8" applyFont="1" applyBorder="1" applyAlignment="1" applyProtection="1">
      <alignment horizontal="center" vertical="center"/>
      <protection locked="0"/>
    </xf>
    <xf numFmtId="0" fontId="3" fillId="0" borderId="24" xfId="8" applyFont="1" applyBorder="1" applyAlignment="1" applyProtection="1">
      <alignment vertical="center" shrinkToFit="1"/>
      <protection locked="0"/>
    </xf>
    <xf numFmtId="0" fontId="9" fillId="0" borderId="36" xfId="8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51" xfId="8" applyFont="1" applyBorder="1" applyAlignment="1" applyProtection="1">
      <alignment horizontal="center" vertical="center" shrinkToFit="1"/>
      <protection locked="0"/>
    </xf>
    <xf numFmtId="0" fontId="9" fillId="0" borderId="19" xfId="8" applyFont="1" applyBorder="1" applyAlignment="1" applyProtection="1">
      <alignment horizontal="center" vertical="center" shrinkToFit="1"/>
      <protection locked="0"/>
    </xf>
    <xf numFmtId="0" fontId="6" fillId="0" borderId="23" xfId="8" applyFont="1" applyBorder="1" applyAlignment="1" applyProtection="1">
      <alignment horizontal="center" vertical="center" shrinkToFit="1"/>
      <protection hidden="1"/>
    </xf>
    <xf numFmtId="0" fontId="86" fillId="0" borderId="32" xfId="8" applyFont="1" applyBorder="1" applyAlignment="1" applyProtection="1">
      <alignment vertical="center" shrinkToFit="1"/>
      <protection locked="0"/>
    </xf>
    <xf numFmtId="0" fontId="9" fillId="0" borderId="25" xfId="8" applyFont="1" applyBorder="1" applyAlignment="1" applyProtection="1">
      <alignment horizontal="center" vertical="center"/>
      <protection locked="0"/>
    </xf>
    <xf numFmtId="0" fontId="3" fillId="0" borderId="25" xfId="8" applyFont="1" applyBorder="1" applyAlignment="1" applyProtection="1">
      <alignment vertical="center" shrinkToFit="1"/>
      <protection locked="0"/>
    </xf>
    <xf numFmtId="0" fontId="9" fillId="0" borderId="58" xfId="8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locked="0"/>
    </xf>
    <xf numFmtId="0" fontId="9" fillId="0" borderId="53" xfId="8" applyFont="1" applyBorder="1" applyAlignment="1" applyProtection="1">
      <alignment horizontal="center" vertical="center" shrinkToFit="1"/>
      <protection locked="0"/>
    </xf>
    <xf numFmtId="0" fontId="9" fillId="0" borderId="27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hidden="1"/>
    </xf>
    <xf numFmtId="0" fontId="9" fillId="0" borderId="188" xfId="8" applyFont="1" applyBorder="1" applyAlignment="1" applyProtection="1">
      <alignment horizontal="center" vertical="center" shrinkToFit="1"/>
      <protection hidden="1"/>
    </xf>
    <xf numFmtId="0" fontId="6" fillId="0" borderId="39" xfId="8" applyFont="1" applyBorder="1" applyAlignment="1" applyProtection="1">
      <alignment horizontal="center" vertical="center" shrinkToFit="1"/>
      <protection hidden="1"/>
    </xf>
    <xf numFmtId="0" fontId="87" fillId="0" borderId="0" xfId="8" applyFont="1" applyAlignment="1">
      <alignment horizontal="center" vertical="center"/>
    </xf>
    <xf numFmtId="0" fontId="3" fillId="3" borderId="33" xfId="8" applyFont="1" applyFill="1" applyBorder="1" applyAlignment="1" applyProtection="1">
      <alignment vertical="center" shrinkToFit="1"/>
      <protection locked="0"/>
    </xf>
    <xf numFmtId="0" fontId="3" fillId="3" borderId="24" xfId="8" applyFont="1" applyFill="1" applyBorder="1" applyAlignment="1" applyProtection="1">
      <alignment vertical="center" shrinkToFit="1"/>
      <protection locked="0"/>
    </xf>
    <xf numFmtId="0" fontId="6" fillId="3" borderId="21" xfId="8" applyFont="1" applyFill="1" applyBorder="1" applyAlignment="1" applyProtection="1">
      <alignment horizontal="center" vertical="center" shrinkToFit="1"/>
      <protection hidden="1"/>
    </xf>
    <xf numFmtId="0" fontId="6" fillId="3" borderId="23" xfId="8" applyFont="1" applyFill="1" applyBorder="1" applyAlignment="1" applyProtection="1">
      <alignment horizontal="center" vertical="center" shrinkToFit="1"/>
      <protection hidden="1"/>
    </xf>
    <xf numFmtId="0" fontId="9" fillId="2" borderId="34" xfId="8" applyFont="1" applyFill="1" applyBorder="1" applyAlignment="1" applyProtection="1">
      <alignment horizontal="center" vertical="center" shrinkToFit="1"/>
      <protection hidden="1"/>
    </xf>
    <xf numFmtId="0" fontId="9" fillId="2" borderId="37" xfId="8" applyFont="1" applyFill="1" applyBorder="1" applyAlignment="1" applyProtection="1">
      <alignment horizontal="center" vertical="center" shrinkToFit="1"/>
      <protection hidden="1"/>
    </xf>
    <xf numFmtId="0" fontId="20" fillId="2" borderId="34" xfId="8" applyFill="1" applyBorder="1" applyAlignment="1" applyProtection="1">
      <alignment horizontal="center" shrinkToFit="1"/>
      <protection hidden="1"/>
    </xf>
    <xf numFmtId="0" fontId="20" fillId="2" borderId="17" xfId="8" applyFill="1" applyBorder="1" applyAlignment="1" applyProtection="1">
      <alignment horizontal="center" shrinkToFit="1"/>
      <protection hidden="1"/>
    </xf>
    <xf numFmtId="0" fontId="20" fillId="2" borderId="37" xfId="8" applyFill="1" applyBorder="1" applyAlignment="1" applyProtection="1">
      <alignment horizontal="center" shrinkToFit="1"/>
      <protection hidden="1"/>
    </xf>
    <xf numFmtId="0" fontId="20" fillId="2" borderId="19" xfId="8" applyFill="1" applyBorder="1" applyAlignment="1" applyProtection="1">
      <alignment horizontal="center" shrinkToFit="1"/>
      <protection hidden="1"/>
    </xf>
    <xf numFmtId="0" fontId="20" fillId="2" borderId="52" xfId="8" applyFill="1" applyBorder="1" applyAlignment="1" applyProtection="1">
      <alignment horizontal="center" shrinkToFit="1"/>
      <protection hidden="1"/>
    </xf>
    <xf numFmtId="0" fontId="9" fillId="2" borderId="72" xfId="11" applyFont="1" applyFill="1" applyBorder="1" applyAlignment="1" applyProtection="1">
      <alignment horizontal="center" vertical="center" shrinkToFit="1"/>
      <protection hidden="1"/>
    </xf>
    <xf numFmtId="3" fontId="9" fillId="2" borderId="74" xfId="11" applyNumberFormat="1" applyFont="1" applyFill="1" applyBorder="1" applyAlignment="1" applyProtection="1">
      <alignment horizontal="right" vertical="center" shrinkToFit="1"/>
      <protection hidden="1"/>
    </xf>
    <xf numFmtId="0" fontId="75" fillId="0" borderId="33" xfId="8" applyFont="1" applyBorder="1" applyAlignment="1" applyProtection="1">
      <alignment horizontal="center" vertical="center"/>
      <protection hidden="1"/>
    </xf>
    <xf numFmtId="0" fontId="75" fillId="3" borderId="33" xfId="8" applyFont="1" applyFill="1" applyBorder="1" applyAlignment="1" applyProtection="1">
      <alignment horizontal="center" vertical="center" wrapText="1"/>
      <protection hidden="1"/>
    </xf>
    <xf numFmtId="0" fontId="49" fillId="3" borderId="32" xfId="8" applyFont="1" applyFill="1" applyBorder="1" applyAlignment="1" applyProtection="1">
      <alignment vertical="center" wrapText="1"/>
      <protection hidden="1"/>
    </xf>
    <xf numFmtId="0" fontId="75" fillId="0" borderId="190" xfId="8" applyFont="1" applyBorder="1" applyAlignment="1" applyProtection="1">
      <alignment horizontal="center" vertical="center"/>
      <protection hidden="1"/>
    </xf>
    <xf numFmtId="2" fontId="75" fillId="0" borderId="191" xfId="8" applyNumberFormat="1" applyFont="1" applyBorder="1" applyAlignment="1" applyProtection="1">
      <alignment horizontal="center" vertical="center" shrinkToFit="1"/>
      <protection hidden="1"/>
    </xf>
    <xf numFmtId="2" fontId="75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75" fillId="6" borderId="190" xfId="8" applyFont="1" applyFill="1" applyBorder="1" applyAlignment="1" applyProtection="1">
      <alignment horizontal="center" vertical="center"/>
      <protection hidden="1"/>
    </xf>
    <xf numFmtId="2" fontId="75" fillId="6" borderId="191" xfId="8" applyNumberFormat="1" applyFont="1" applyFill="1" applyBorder="1" applyAlignment="1" applyProtection="1">
      <alignment horizontal="center" vertical="center" shrinkToFit="1"/>
      <protection hidden="1"/>
    </xf>
    <xf numFmtId="0" fontId="27" fillId="3" borderId="14" xfId="8" applyFont="1" applyFill="1" applyBorder="1" applyAlignment="1" applyProtection="1">
      <alignment horizontal="center" vertical="center"/>
      <protection hidden="1"/>
    </xf>
    <xf numFmtId="0" fontId="75" fillId="3" borderId="33" xfId="8" applyFont="1" applyFill="1" applyBorder="1" applyAlignment="1" applyProtection="1">
      <alignment horizontal="center" vertical="center"/>
      <protection hidden="1"/>
    </xf>
    <xf numFmtId="164" fontId="44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8" xfId="8" applyNumberFormat="1" applyFont="1" applyFill="1" applyBorder="1" applyAlignment="1" applyProtection="1">
      <alignment horizontal="center" vertical="center"/>
      <protection hidden="1"/>
    </xf>
    <xf numFmtId="164" fontId="5" fillId="5" borderId="30" xfId="8" applyNumberFormat="1" applyFont="1" applyFill="1" applyBorder="1" applyAlignment="1" applyProtection="1">
      <alignment horizontal="center" vertical="center"/>
      <protection hidden="1"/>
    </xf>
    <xf numFmtId="164" fontId="5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5" xfId="8" applyNumberFormat="1" applyFont="1" applyFill="1" applyBorder="1" applyAlignment="1" applyProtection="1">
      <alignment horizontal="center" vertical="center"/>
      <protection hidden="1"/>
    </xf>
    <xf numFmtId="164" fontId="5" fillId="5" borderId="50" xfId="8" applyNumberFormat="1" applyFont="1" applyFill="1" applyBorder="1" applyAlignment="1" applyProtection="1">
      <alignment horizontal="center" vertical="center"/>
      <protection hidden="1"/>
    </xf>
    <xf numFmtId="164" fontId="5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30" xfId="8" applyNumberFormat="1" applyFont="1" applyFill="1" applyBorder="1" applyAlignment="1" applyProtection="1">
      <alignment horizontal="center" vertical="center" wrapText="1"/>
      <protection hidden="1"/>
    </xf>
    <xf numFmtId="0" fontId="75" fillId="3" borderId="71" xfId="8" applyFont="1" applyFill="1" applyBorder="1" applyAlignment="1" applyProtection="1">
      <alignment horizontal="center" vertical="center"/>
      <protection hidden="1"/>
    </xf>
    <xf numFmtId="0" fontId="49" fillId="3" borderId="88" xfId="8" applyFont="1" applyFill="1" applyBorder="1" applyAlignment="1" applyProtection="1">
      <alignment vertical="center" wrapText="1"/>
      <protection hidden="1"/>
    </xf>
    <xf numFmtId="0" fontId="75" fillId="0" borderId="192" xfId="8" applyFont="1" applyBorder="1" applyAlignment="1" applyProtection="1">
      <alignment horizontal="center" vertical="center"/>
      <protection hidden="1"/>
    </xf>
    <xf numFmtId="2" fontId="75" fillId="0" borderId="193" xfId="8" applyNumberFormat="1" applyFont="1" applyBorder="1" applyAlignment="1" applyProtection="1">
      <alignment horizontal="center" vertical="center" shrinkToFit="1"/>
      <protection hidden="1"/>
    </xf>
    <xf numFmtId="2" fontId="75" fillId="6" borderId="180" xfId="8" applyNumberFormat="1" applyFont="1" applyFill="1" applyBorder="1" applyAlignment="1" applyProtection="1">
      <alignment horizontal="center" vertical="center" shrinkToFit="1"/>
      <protection hidden="1"/>
    </xf>
    <xf numFmtId="0" fontId="75" fillId="6" borderId="192" xfId="8" applyFont="1" applyFill="1" applyBorder="1" applyAlignment="1" applyProtection="1">
      <alignment horizontal="center" vertical="center"/>
      <protection hidden="1"/>
    </xf>
    <xf numFmtId="2" fontId="75" fillId="6" borderId="193" xfId="8" applyNumberFormat="1" applyFont="1" applyFill="1" applyBorder="1" applyAlignment="1" applyProtection="1">
      <alignment horizontal="center" vertical="center" shrinkToFit="1"/>
      <protection hidden="1"/>
    </xf>
    <xf numFmtId="0" fontId="27" fillId="3" borderId="180" xfId="8" applyFont="1" applyFill="1" applyBorder="1" applyAlignment="1" applyProtection="1">
      <alignment horizontal="center" vertical="center"/>
      <protection hidden="1"/>
    </xf>
    <xf numFmtId="2" fontId="75" fillId="2" borderId="191" xfId="8" applyNumberFormat="1" applyFont="1" applyFill="1" applyBorder="1" applyAlignment="1" applyProtection="1">
      <alignment horizontal="center" vertical="center" shrinkToFit="1"/>
      <protection hidden="1"/>
    </xf>
    <xf numFmtId="2" fontId="75" fillId="2" borderId="14" xfId="8" applyNumberFormat="1" applyFont="1" applyFill="1" applyBorder="1" applyAlignment="1" applyProtection="1">
      <alignment horizontal="center" vertical="center" shrinkToFit="1"/>
      <protection hidden="1"/>
    </xf>
    <xf numFmtId="0" fontId="9" fillId="17" borderId="118" xfId="1" applyFont="1" applyFill="1" applyBorder="1" applyAlignment="1" applyProtection="1">
      <alignment horizontal="center" vertical="center" shrinkToFit="1"/>
      <protection hidden="1"/>
    </xf>
    <xf numFmtId="3" fontId="9" fillId="17" borderId="118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18" xfId="1" applyFont="1" applyFill="1" applyBorder="1" applyAlignment="1" applyProtection="1">
      <alignment horizontal="center" vertical="center" shrinkToFit="1"/>
      <protection hidden="1"/>
    </xf>
    <xf numFmtId="0" fontId="75" fillId="2" borderId="172" xfId="1" applyFont="1" applyFill="1" applyBorder="1" applyAlignment="1">
      <alignment horizontal="center"/>
    </xf>
    <xf numFmtId="3" fontId="75" fillId="2" borderId="176" xfId="1" applyNumberFormat="1" applyFont="1" applyFill="1" applyBorder="1" applyAlignment="1">
      <alignment horizontal="center"/>
    </xf>
    <xf numFmtId="0" fontId="69" fillId="0" borderId="17" xfId="1" applyFont="1" applyBorder="1" applyAlignment="1">
      <alignment horizontal="center" vertical="center"/>
    </xf>
    <xf numFmtId="3" fontId="75" fillId="0" borderId="21" xfId="1" applyNumberFormat="1" applyFont="1" applyBorder="1" applyAlignment="1">
      <alignment horizontal="center" vertical="center"/>
    </xf>
    <xf numFmtId="0" fontId="69" fillId="0" borderId="34" xfId="1" applyFont="1" applyBorder="1" applyAlignment="1">
      <alignment horizontal="center" vertical="center"/>
    </xf>
    <xf numFmtId="3" fontId="75" fillId="0" borderId="32" xfId="1" applyNumberFormat="1" applyFont="1" applyBorder="1" applyAlignment="1">
      <alignment horizontal="center" vertical="center"/>
    </xf>
    <xf numFmtId="0" fontId="75" fillId="0" borderId="35" xfId="1" applyFont="1" applyBorder="1" applyAlignment="1">
      <alignment horizontal="center" vertical="center"/>
    </xf>
    <xf numFmtId="3" fontId="75" fillId="0" borderId="35" xfId="1" applyNumberFormat="1" applyFont="1" applyBorder="1" applyAlignment="1">
      <alignment horizontal="center" vertical="center"/>
    </xf>
    <xf numFmtId="0" fontId="75" fillId="2" borderId="17" xfId="1" applyFont="1" applyFill="1" applyBorder="1" applyAlignment="1">
      <alignment horizontal="center"/>
    </xf>
    <xf numFmtId="3" fontId="75" fillId="2" borderId="177" xfId="1" applyNumberFormat="1" applyFont="1" applyFill="1" applyBorder="1" applyAlignment="1">
      <alignment horizontal="center"/>
    </xf>
    <xf numFmtId="0" fontId="69" fillId="0" borderId="172" xfId="1" applyFont="1" applyBorder="1" applyAlignment="1">
      <alignment horizontal="center" vertical="center"/>
    </xf>
    <xf numFmtId="0" fontId="77" fillId="0" borderId="17" xfId="1" applyFont="1" applyBorder="1" applyAlignment="1">
      <alignment horizontal="center" vertical="center"/>
    </xf>
    <xf numFmtId="3" fontId="75" fillId="0" borderId="173" xfId="1" applyNumberFormat="1" applyFont="1" applyBorder="1" applyAlignment="1">
      <alignment horizontal="center" vertical="center"/>
    </xf>
    <xf numFmtId="3" fontId="71" fillId="0" borderId="21" xfId="1" applyNumberFormat="1" applyFont="1" applyBorder="1" applyAlignment="1">
      <alignment horizontal="center" vertical="center"/>
    </xf>
    <xf numFmtId="0" fontId="69" fillId="0" borderId="174" xfId="1" applyFont="1" applyBorder="1" applyAlignment="1">
      <alignment horizontal="center" vertical="center"/>
    </xf>
    <xf numFmtId="0" fontId="77" fillId="0" borderId="34" xfId="1" applyFont="1" applyBorder="1" applyAlignment="1">
      <alignment horizontal="center" vertical="center"/>
    </xf>
    <xf numFmtId="3" fontId="75" fillId="0" borderId="171" xfId="1" applyNumberFormat="1" applyFont="1" applyBorder="1" applyAlignment="1">
      <alignment horizontal="center" vertical="center"/>
    </xf>
    <xf numFmtId="3" fontId="71" fillId="0" borderId="32" xfId="1" applyNumberFormat="1" applyFont="1" applyBorder="1" applyAlignment="1">
      <alignment horizontal="center" vertical="center"/>
    </xf>
    <xf numFmtId="0" fontId="75" fillId="0" borderId="175" xfId="1" applyFont="1" applyBorder="1" applyAlignment="1">
      <alignment horizontal="center" vertical="center"/>
    </xf>
    <xf numFmtId="0" fontId="71" fillId="0" borderId="35" xfId="1" applyFont="1" applyBorder="1" applyAlignment="1">
      <alignment horizontal="center" vertical="center"/>
    </xf>
    <xf numFmtId="3" fontId="75" fillId="0" borderId="175" xfId="1" applyNumberFormat="1" applyFont="1" applyBorder="1" applyAlignment="1">
      <alignment horizontal="center" vertical="center"/>
    </xf>
    <xf numFmtId="3" fontId="71" fillId="0" borderId="35" xfId="1" applyNumberFormat="1" applyFont="1" applyBorder="1" applyAlignment="1">
      <alignment horizontal="center" vertical="center"/>
    </xf>
    <xf numFmtId="0" fontId="16" fillId="0" borderId="88" xfId="1" applyFont="1" applyBorder="1" applyAlignment="1" applyProtection="1">
      <alignment horizontal="left" vertical="center" shrinkToFit="1"/>
      <protection hidden="1"/>
    </xf>
    <xf numFmtId="0" fontId="8" fillId="0" borderId="72" xfId="1" applyFont="1" applyBorder="1" applyAlignment="1">
      <alignment horizontal="center" vertical="center"/>
    </xf>
    <xf numFmtId="3" fontId="20" fillId="0" borderId="73" xfId="1" applyNumberFormat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3" fontId="20" fillId="0" borderId="88" xfId="1" applyNumberFormat="1" applyFont="1" applyBorder="1" applyAlignment="1">
      <alignment horizontal="center" vertical="center"/>
    </xf>
    <xf numFmtId="3" fontId="20" fillId="0" borderId="75" xfId="1" applyNumberFormat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77" fillId="0" borderId="72" xfId="1" applyFont="1" applyBorder="1" applyAlignment="1" applyProtection="1">
      <alignment horizontal="center" vertical="center" shrinkToFit="1"/>
      <protection hidden="1"/>
    </xf>
    <xf numFmtId="3" fontId="71" fillId="0" borderId="73" xfId="1" applyNumberFormat="1" applyFont="1" applyBorder="1" applyAlignment="1" applyProtection="1">
      <alignment horizontal="right" vertical="center" shrinkToFit="1"/>
      <protection hidden="1"/>
    </xf>
    <xf numFmtId="0" fontId="77" fillId="0" borderId="74" xfId="1" applyFont="1" applyBorder="1" applyAlignment="1" applyProtection="1">
      <alignment horizontal="center" vertical="center" shrinkToFit="1"/>
      <protection hidden="1"/>
    </xf>
    <xf numFmtId="3" fontId="71" fillId="0" borderId="75" xfId="1" applyNumberFormat="1" applyFont="1" applyBorder="1" applyAlignment="1" applyProtection="1">
      <alignment horizontal="right" vertical="center" shrinkToFit="1"/>
      <protection hidden="1"/>
    </xf>
    <xf numFmtId="0" fontId="0" fillId="12" borderId="195" xfId="0" applyFill="1" applyBorder="1"/>
    <xf numFmtId="0" fontId="0" fillId="12" borderId="196" xfId="0" applyFill="1" applyBorder="1"/>
    <xf numFmtId="0" fontId="0" fillId="12" borderId="197" xfId="0" applyFill="1" applyBorder="1" applyAlignment="1">
      <alignment horizontal="left" indent="1"/>
    </xf>
    <xf numFmtId="0" fontId="0" fillId="12" borderId="139" xfId="0" applyFill="1" applyBorder="1"/>
    <xf numFmtId="0" fontId="0" fillId="12" borderId="197" xfId="0" applyFill="1" applyBorder="1"/>
    <xf numFmtId="0" fontId="0" fillId="12" borderId="137" xfId="0" applyFill="1" applyBorder="1"/>
    <xf numFmtId="0" fontId="0" fillId="12" borderId="94" xfId="0" applyFill="1" applyBorder="1"/>
    <xf numFmtId="0" fontId="0" fillId="12" borderId="97" xfId="0" applyFill="1" applyBorder="1"/>
    <xf numFmtId="0" fontId="0" fillId="12" borderId="198" xfId="0" applyFill="1" applyBorder="1"/>
    <xf numFmtId="0" fontId="0" fillId="12" borderId="199" xfId="0" applyFill="1" applyBorder="1"/>
    <xf numFmtId="0" fontId="0" fillId="12" borderId="47" xfId="0" applyFill="1" applyBorder="1"/>
    <xf numFmtId="165" fontId="0" fillId="12" borderId="200" xfId="0" applyNumberFormat="1" applyFill="1" applyBorder="1"/>
    <xf numFmtId="0" fontId="0" fillId="12" borderId="201" xfId="0" applyFill="1" applyBorder="1"/>
    <xf numFmtId="0" fontId="0" fillId="12" borderId="186" xfId="0" applyFill="1" applyBorder="1"/>
    <xf numFmtId="14" fontId="0" fillId="12" borderId="186" xfId="0" applyNumberFormat="1" applyFill="1" applyBorder="1"/>
    <xf numFmtId="14" fontId="0" fillId="12" borderId="81" xfId="0" applyNumberFormat="1" applyFill="1" applyBorder="1"/>
    <xf numFmtId="0" fontId="0" fillId="12" borderId="46" xfId="0" applyFill="1" applyBorder="1"/>
    <xf numFmtId="0" fontId="20" fillId="12" borderId="104" xfId="0" applyFont="1" applyFill="1" applyBorder="1" applyAlignment="1">
      <alignment horizontal="center"/>
    </xf>
    <xf numFmtId="0" fontId="0" fillId="12" borderId="113" xfId="0" applyFill="1" applyBorder="1"/>
    <xf numFmtId="0" fontId="0" fillId="12" borderId="114" xfId="0" applyFill="1" applyBorder="1"/>
    <xf numFmtId="0" fontId="0" fillId="12" borderId="10" xfId="0" applyFill="1" applyBorder="1"/>
    <xf numFmtId="0" fontId="0" fillId="12" borderId="43" xfId="0" applyFill="1" applyBorder="1"/>
    <xf numFmtId="0" fontId="88" fillId="0" borderId="115" xfId="0" applyFont="1" applyBorder="1"/>
    <xf numFmtId="0" fontId="88" fillId="0" borderId="0" xfId="0" applyFont="1"/>
    <xf numFmtId="2" fontId="88" fillId="0" borderId="0" xfId="0" applyNumberFormat="1" applyFont="1"/>
    <xf numFmtId="0" fontId="88" fillId="0" borderId="0" xfId="0" applyFont="1" applyAlignment="1">
      <alignment horizontal="center"/>
    </xf>
    <xf numFmtId="2" fontId="88" fillId="0" borderId="0" xfId="0" applyNumberFormat="1" applyFont="1" applyAlignment="1">
      <alignment horizontal="center"/>
    </xf>
    <xf numFmtId="0" fontId="8" fillId="0" borderId="0" xfId="0" applyFont="1"/>
    <xf numFmtId="0" fontId="0" fillId="0" borderId="105" xfId="0" applyBorder="1"/>
    <xf numFmtId="0" fontId="88" fillId="0" borderId="105" xfId="0" applyFont="1" applyBorder="1"/>
    <xf numFmtId="0" fontId="0" fillId="0" borderId="111" xfId="0" applyBorder="1"/>
    <xf numFmtId="0" fontId="89" fillId="0" borderId="112" xfId="0" applyFont="1" applyBorder="1" applyAlignment="1">
      <alignment horizontal="center"/>
    </xf>
    <xf numFmtId="0" fontId="0" fillId="0" borderId="115" xfId="0" applyBorder="1"/>
    <xf numFmtId="0" fontId="88" fillId="0" borderId="118" xfId="0" applyFont="1" applyBorder="1"/>
    <xf numFmtId="2" fontId="88" fillId="0" borderId="118" xfId="0" applyNumberFormat="1" applyFont="1" applyBorder="1"/>
    <xf numFmtId="0" fontId="88" fillId="0" borderId="118" xfId="0" applyFont="1" applyBorder="1" applyAlignment="1">
      <alignment horizontal="center"/>
    </xf>
    <xf numFmtId="2" fontId="0" fillId="0" borderId="118" xfId="0" applyNumberFormat="1" applyBorder="1"/>
    <xf numFmtId="0" fontId="0" fillId="0" borderId="118" xfId="0" applyBorder="1" applyAlignment="1">
      <alignment horizontal="center"/>
    </xf>
    <xf numFmtId="0" fontId="89" fillId="0" borderId="119" xfId="0" applyFont="1" applyBorder="1" applyAlignment="1">
      <alignment horizontal="center"/>
    </xf>
    <xf numFmtId="0" fontId="0" fillId="12" borderId="104" xfId="0" applyFill="1" applyBorder="1"/>
    <xf numFmtId="0" fontId="0" fillId="0" borderId="116" xfId="0" applyBorder="1"/>
    <xf numFmtId="0" fontId="0" fillId="12" borderId="202" xfId="0" applyFill="1" applyBorder="1"/>
    <xf numFmtId="0" fontId="0" fillId="12" borderId="86" xfId="0" applyFill="1" applyBorder="1"/>
    <xf numFmtId="0" fontId="0" fillId="12" borderId="203" xfId="0" applyFill="1" applyBorder="1"/>
    <xf numFmtId="0" fontId="0" fillId="0" borderId="118" xfId="0" applyBorder="1"/>
    <xf numFmtId="0" fontId="20" fillId="0" borderId="118" xfId="0" applyFont="1" applyBorder="1"/>
    <xf numFmtId="0" fontId="0" fillId="0" borderId="117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90" fillId="0" borderId="0" xfId="0" applyFont="1"/>
    <xf numFmtId="0" fontId="20" fillId="0" borderId="0" xfId="0" applyFont="1"/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0" fillId="12" borderId="204" xfId="0" applyFill="1" applyBorder="1"/>
    <xf numFmtId="0" fontId="0" fillId="0" borderId="64" xfId="0" applyBorder="1"/>
    <xf numFmtId="0" fontId="19" fillId="0" borderId="33" xfId="8" applyFont="1" applyBorder="1" applyAlignment="1" applyProtection="1">
      <alignment horizontal="center" vertical="center"/>
      <protection hidden="1"/>
    </xf>
    <xf numFmtId="0" fontId="18" fillId="3" borderId="14" xfId="8" applyFont="1" applyFill="1" applyBorder="1" applyAlignment="1" applyProtection="1">
      <alignment horizontal="center" vertical="center"/>
      <protection hidden="1"/>
    </xf>
    <xf numFmtId="164" fontId="91" fillId="5" borderId="8" xfId="8" applyNumberFormat="1" applyFont="1" applyFill="1" applyBorder="1" applyAlignment="1" applyProtection="1">
      <alignment horizontal="center" vertical="center"/>
      <protection hidden="1"/>
    </xf>
    <xf numFmtId="164" fontId="91" fillId="5" borderId="30" xfId="8" applyNumberFormat="1" applyFont="1" applyFill="1" applyBorder="1" applyAlignment="1" applyProtection="1">
      <alignment horizontal="center" vertical="center"/>
      <protection hidden="1"/>
    </xf>
    <xf numFmtId="164" fontId="91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91" fillId="5" borderId="5" xfId="8" applyNumberFormat="1" applyFont="1" applyFill="1" applyBorder="1" applyAlignment="1" applyProtection="1">
      <alignment horizontal="center" vertical="center"/>
      <protection hidden="1"/>
    </xf>
    <xf numFmtId="164" fontId="91" fillId="5" borderId="50" xfId="8" applyNumberFormat="1" applyFont="1" applyFill="1" applyBorder="1" applyAlignment="1" applyProtection="1">
      <alignment horizontal="center" vertical="center"/>
      <protection hidden="1"/>
    </xf>
    <xf numFmtId="164" fontId="91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91" fillId="5" borderId="30" xfId="8" applyNumberFormat="1" applyFont="1" applyFill="1" applyBorder="1" applyAlignment="1" applyProtection="1">
      <alignment horizontal="center" vertical="center" wrapText="1"/>
      <protection hidden="1"/>
    </xf>
    <xf numFmtId="164" fontId="92" fillId="5" borderId="66" xfId="8" applyNumberFormat="1" applyFont="1" applyFill="1" applyBorder="1" applyAlignment="1" applyProtection="1">
      <alignment horizontal="center" vertical="center" wrapText="1"/>
      <protection hidden="1"/>
    </xf>
    <xf numFmtId="0" fontId="9" fillId="2" borderId="206" xfId="0" applyFont="1" applyFill="1" applyBorder="1" applyAlignment="1" applyProtection="1">
      <alignment horizontal="center" vertical="center" shrinkToFit="1"/>
      <protection hidden="1"/>
    </xf>
    <xf numFmtId="3" fontId="9" fillId="2" borderId="207" xfId="0" applyNumberFormat="1" applyFont="1" applyFill="1" applyBorder="1" applyAlignment="1" applyProtection="1">
      <alignment horizontal="right" vertical="center" shrinkToFit="1"/>
      <protection hidden="1"/>
    </xf>
    <xf numFmtId="0" fontId="9" fillId="2" borderId="205" xfId="0" applyFont="1" applyFill="1" applyBorder="1" applyAlignment="1" applyProtection="1">
      <alignment horizontal="center" vertical="center" shrinkToFit="1"/>
      <protection hidden="1"/>
    </xf>
    <xf numFmtId="3" fontId="9" fillId="2" borderId="208" xfId="0" applyNumberFormat="1" applyFont="1" applyFill="1" applyBorder="1" applyAlignment="1" applyProtection="1">
      <alignment horizontal="right" vertical="center" shrinkToFit="1"/>
      <protection hidden="1"/>
    </xf>
    <xf numFmtId="0" fontId="19" fillId="0" borderId="71" xfId="8" applyFont="1" applyBorder="1" applyAlignment="1" applyProtection="1">
      <alignment horizontal="center" vertical="center"/>
      <protection hidden="1"/>
    </xf>
    <xf numFmtId="0" fontId="18" fillId="3" borderId="180" xfId="8" applyFont="1" applyFill="1" applyBorder="1" applyAlignment="1" applyProtection="1">
      <alignment horizontal="center" vertical="center"/>
      <protection hidden="1"/>
    </xf>
    <xf numFmtId="0" fontId="17" fillId="3" borderId="32" xfId="8" applyFont="1" applyFill="1" applyBorder="1" applyAlignment="1" applyProtection="1">
      <alignment vertical="center" wrapText="1"/>
      <protection hidden="1"/>
    </xf>
    <xf numFmtId="0" fontId="16" fillId="0" borderId="190" xfId="8" applyFont="1" applyBorder="1" applyAlignment="1" applyProtection="1">
      <alignment horizontal="center" vertical="center"/>
      <protection hidden="1"/>
    </xf>
    <xf numFmtId="2" fontId="16" fillId="0" borderId="191" xfId="8" applyNumberFormat="1" applyFont="1" applyBorder="1" applyAlignment="1" applyProtection="1">
      <alignment horizontal="center" vertical="center" shrinkToFit="1"/>
      <protection hidden="1"/>
    </xf>
    <xf numFmtId="2" fontId="16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90" xfId="8" applyFont="1" applyFill="1" applyBorder="1" applyAlignment="1" applyProtection="1">
      <alignment horizontal="center" vertical="center"/>
      <protection hidden="1"/>
    </xf>
    <xf numFmtId="2" fontId="16" fillId="6" borderId="191" xfId="8" applyNumberFormat="1" applyFont="1" applyFill="1" applyBorder="1" applyAlignment="1" applyProtection="1">
      <alignment horizontal="center" vertical="center" shrinkToFit="1"/>
      <protection hidden="1"/>
    </xf>
    <xf numFmtId="2" fontId="16" fillId="2" borderId="14" xfId="8" applyNumberFormat="1" applyFont="1" applyFill="1" applyBorder="1" applyAlignment="1" applyProtection="1">
      <alignment horizontal="center" vertical="center" shrinkToFit="1"/>
      <protection hidden="1"/>
    </xf>
    <xf numFmtId="2" fontId="16" fillId="2" borderId="191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88" xfId="8" applyFont="1" applyFill="1" applyBorder="1" applyAlignment="1" applyProtection="1">
      <alignment vertical="center" wrapText="1"/>
      <protection hidden="1"/>
    </xf>
    <xf numFmtId="0" fontId="16" fillId="0" borderId="192" xfId="8" applyFont="1" applyBorder="1" applyAlignment="1" applyProtection="1">
      <alignment horizontal="center" vertical="center"/>
      <protection hidden="1"/>
    </xf>
    <xf numFmtId="2" fontId="16" fillId="0" borderId="193" xfId="8" applyNumberFormat="1" applyFont="1" applyBorder="1" applyAlignment="1" applyProtection="1">
      <alignment horizontal="center" vertical="center" shrinkToFit="1"/>
      <protection hidden="1"/>
    </xf>
    <xf numFmtId="2" fontId="16" fillId="6" borderId="180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92" xfId="8" applyFont="1" applyFill="1" applyBorder="1" applyAlignment="1" applyProtection="1">
      <alignment horizontal="center" vertical="center"/>
      <protection hidden="1"/>
    </xf>
    <xf numFmtId="2" fontId="16" fillId="6" borderId="193" xfId="8" applyNumberFormat="1" applyFont="1" applyFill="1" applyBorder="1" applyAlignment="1" applyProtection="1">
      <alignment horizontal="center" vertical="center" shrinkToFit="1"/>
      <protection hidden="1"/>
    </xf>
    <xf numFmtId="2" fontId="75" fillId="0" borderId="191" xfId="8" applyNumberFormat="1" applyFont="1" applyBorder="1" applyAlignment="1" applyProtection="1">
      <alignment horizontal="center" vertical="center"/>
      <protection hidden="1"/>
    </xf>
    <xf numFmtId="2" fontId="75" fillId="0" borderId="14" xfId="8" applyNumberFormat="1" applyFont="1" applyBorder="1" applyAlignment="1" applyProtection="1">
      <alignment horizontal="center" vertical="center"/>
      <protection hidden="1"/>
    </xf>
    <xf numFmtId="0" fontId="27" fillId="0" borderId="14" xfId="8" applyFont="1" applyBorder="1" applyAlignment="1" applyProtection="1">
      <alignment horizontal="center" vertical="center"/>
      <protection hidden="1"/>
    </xf>
    <xf numFmtId="0" fontId="75" fillId="0" borderId="25" xfId="8" applyFont="1" applyBorder="1" applyAlignment="1" applyProtection="1">
      <alignment horizontal="center" vertical="center"/>
      <protection hidden="1"/>
    </xf>
    <xf numFmtId="0" fontId="75" fillId="0" borderId="209" xfId="8" applyFont="1" applyBorder="1" applyAlignment="1" applyProtection="1">
      <alignment horizontal="center" vertical="center"/>
      <protection hidden="1"/>
    </xf>
    <xf numFmtId="2" fontId="75" fillId="0" borderId="210" xfId="8" applyNumberFormat="1" applyFont="1" applyBorder="1" applyAlignment="1" applyProtection="1">
      <alignment horizontal="center" vertical="center"/>
      <protection hidden="1"/>
    </xf>
    <xf numFmtId="2" fontId="75" fillId="0" borderId="28" xfId="8" applyNumberFormat="1" applyFont="1" applyBorder="1" applyAlignment="1" applyProtection="1">
      <alignment horizontal="center" vertical="center"/>
      <protection hidden="1"/>
    </xf>
    <xf numFmtId="0" fontId="27" fillId="0" borderId="28" xfId="8" applyFont="1" applyBorder="1" applyAlignment="1" applyProtection="1">
      <alignment horizontal="center" vertical="center"/>
      <protection hidden="1"/>
    </xf>
    <xf numFmtId="164" fontId="20" fillId="2" borderId="8" xfId="8" applyNumberFormat="1" applyFill="1" applyBorder="1" applyAlignment="1" applyProtection="1">
      <alignment horizontal="center" vertical="center"/>
      <protection hidden="1"/>
    </xf>
    <xf numFmtId="164" fontId="20" fillId="2" borderId="30" xfId="8" applyNumberFormat="1" applyFill="1" applyBorder="1" applyAlignment="1" applyProtection="1">
      <alignment horizontal="center" vertical="center"/>
      <protection hidden="1"/>
    </xf>
    <xf numFmtId="164" fontId="20" fillId="2" borderId="66" xfId="8" applyNumberFormat="1" applyFill="1" applyBorder="1" applyAlignment="1" applyProtection="1">
      <alignment horizontal="center" vertical="center" wrapText="1"/>
      <protection hidden="1"/>
    </xf>
    <xf numFmtId="164" fontId="20" fillId="2" borderId="30" xfId="8" applyNumberFormat="1" applyFill="1" applyBorder="1" applyAlignment="1" applyProtection="1">
      <alignment horizontal="center" vertical="center" wrapText="1"/>
      <protection hidden="1"/>
    </xf>
    <xf numFmtId="164" fontId="8" fillId="2" borderId="66" xfId="8" applyNumberFormat="1" applyFont="1" applyFill="1" applyBorder="1" applyAlignment="1" applyProtection="1">
      <alignment horizontal="center" vertical="center" wrapText="1"/>
      <protection hidden="1"/>
    </xf>
    <xf numFmtId="2" fontId="75" fillId="2" borderId="191" xfId="8" applyNumberFormat="1" applyFont="1" applyFill="1" applyBorder="1" applyAlignment="1" applyProtection="1">
      <alignment horizontal="center" vertical="center"/>
      <protection hidden="1"/>
    </xf>
    <xf numFmtId="0" fontId="17" fillId="3" borderId="58" xfId="8" applyFont="1" applyFill="1" applyBorder="1" applyAlignment="1" applyProtection="1">
      <alignment vertical="center" wrapText="1"/>
      <protection hidden="1"/>
    </xf>
    <xf numFmtId="3" fontId="9" fillId="2" borderId="21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21" xfId="1" applyFont="1" applyBorder="1" applyAlignment="1">
      <alignment horizontal="center" vertical="center"/>
    </xf>
    <xf numFmtId="3" fontId="8" fillId="0" borderId="32" xfId="1" applyNumberFormat="1" applyFont="1" applyBorder="1" applyAlignment="1">
      <alignment horizontal="center" vertical="center"/>
    </xf>
    <xf numFmtId="0" fontId="93" fillId="5" borderId="40" xfId="0" applyFont="1" applyFill="1" applyBorder="1" applyAlignment="1">
      <alignment horizontal="center" wrapText="1"/>
    </xf>
    <xf numFmtId="0" fontId="3" fillId="5" borderId="45" xfId="0" applyFont="1" applyFill="1" applyBorder="1" applyAlignment="1">
      <alignment horizontal="center" wrapText="1"/>
    </xf>
    <xf numFmtId="0" fontId="93" fillId="5" borderId="16" xfId="0" applyFont="1" applyFill="1" applyBorder="1" applyAlignment="1">
      <alignment horizontal="center" vertical="center" wrapText="1"/>
    </xf>
    <xf numFmtId="0" fontId="93" fillId="5" borderId="45" xfId="0" applyFont="1" applyFill="1" applyBorder="1" applyAlignment="1">
      <alignment horizontal="center" vertical="center" wrapText="1"/>
    </xf>
    <xf numFmtId="0" fontId="70" fillId="5" borderId="42" xfId="0" applyFont="1" applyFill="1" applyBorder="1" applyAlignment="1">
      <alignment horizontal="center" vertical="center"/>
    </xf>
    <xf numFmtId="0" fontId="93" fillId="5" borderId="49" xfId="0" applyFont="1" applyFill="1" applyBorder="1" applyAlignment="1">
      <alignment horizontal="center" vertical="center" wrapText="1"/>
    </xf>
    <xf numFmtId="0" fontId="93" fillId="5" borderId="2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4" fillId="0" borderId="25" xfId="0" applyFont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/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4" fillId="3" borderId="18" xfId="0" applyFont="1" applyFill="1" applyBorder="1" applyAlignment="1" applyProtection="1">
      <alignment horizontal="center" vertical="center"/>
      <protection hidden="1"/>
    </xf>
    <xf numFmtId="0" fontId="0" fillId="12" borderId="11" xfId="0" applyFill="1" applyBorder="1"/>
    <xf numFmtId="0" fontId="0" fillId="12" borderId="104" xfId="0" applyFill="1" applyBorder="1" applyAlignment="1">
      <alignment horizontal="center"/>
    </xf>
    <xf numFmtId="0" fontId="88" fillId="0" borderId="64" xfId="0" applyFont="1" applyBorder="1"/>
    <xf numFmtId="2" fontId="88" fillId="0" borderId="64" xfId="0" applyNumberFormat="1" applyFont="1" applyBorder="1"/>
    <xf numFmtId="0" fontId="88" fillId="0" borderId="64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2" fontId="0" fillId="0" borderId="64" xfId="0" applyNumberFormat="1" applyBorder="1"/>
    <xf numFmtId="0" fontId="0" fillId="0" borderId="64" xfId="0" applyBorder="1" applyAlignment="1">
      <alignment horizontal="center"/>
    </xf>
    <xf numFmtId="2" fontId="88" fillId="0" borderId="64" xfId="0" applyNumberFormat="1" applyFon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0" fillId="0" borderId="106" xfId="0" applyBorder="1"/>
    <xf numFmtId="2" fontId="88" fillId="0" borderId="106" xfId="0" applyNumberFormat="1" applyFont="1" applyBorder="1"/>
    <xf numFmtId="0" fontId="88" fillId="0" borderId="106" xfId="0" applyFont="1" applyBorder="1" applyAlignment="1">
      <alignment horizontal="center"/>
    </xf>
    <xf numFmtId="0" fontId="88" fillId="0" borderId="106" xfId="0" applyFont="1" applyBorder="1"/>
    <xf numFmtId="0" fontId="0" fillId="0" borderId="111" xfId="0" applyBorder="1" applyAlignment="1">
      <alignment shrinkToFit="1"/>
    </xf>
    <xf numFmtId="1" fontId="88" fillId="0" borderId="118" xfId="0" applyNumberFormat="1" applyFont="1" applyBorder="1" applyAlignment="1">
      <alignment horizontal="center"/>
    </xf>
    <xf numFmtId="0" fontId="89" fillId="0" borderId="118" xfId="0" applyFont="1" applyBorder="1" applyAlignment="1">
      <alignment horizontal="center"/>
    </xf>
    <xf numFmtId="2" fontId="0" fillId="0" borderId="106" xfId="0" applyNumberFormat="1" applyBorder="1"/>
    <xf numFmtId="0" fontId="0" fillId="0" borderId="106" xfId="0" applyBorder="1" applyAlignment="1">
      <alignment horizontal="center"/>
    </xf>
    <xf numFmtId="2" fontId="0" fillId="0" borderId="106" xfId="0" applyNumberFormat="1" applyBorder="1" applyAlignment="1">
      <alignment horizontal="center"/>
    </xf>
    <xf numFmtId="0" fontId="9" fillId="0" borderId="16" xfId="1" applyFont="1" applyBorder="1" applyAlignment="1" applyProtection="1">
      <alignment horizontal="left" vertical="center" shrinkToFit="1"/>
      <protection hidden="1"/>
    </xf>
    <xf numFmtId="0" fontId="3" fillId="0" borderId="207" xfId="1" applyFont="1" applyBorder="1" applyAlignment="1" applyProtection="1">
      <alignment horizontal="center" vertical="center" shrinkToFit="1"/>
      <protection hidden="1"/>
    </xf>
    <xf numFmtId="3" fontId="9" fillId="0" borderId="212" xfId="1" applyNumberFormat="1" applyFont="1" applyBorder="1" applyAlignment="1" applyProtection="1">
      <alignment horizontal="right" vertical="center" shrinkToFit="1"/>
      <protection hidden="1"/>
    </xf>
    <xf numFmtId="0" fontId="72" fillId="0" borderId="206" xfId="1" applyFont="1" applyBorder="1" applyAlignment="1" applyProtection="1">
      <alignment horizontal="center" vertical="center" shrinkToFit="1"/>
      <protection hidden="1"/>
    </xf>
    <xf numFmtId="3" fontId="73" fillId="0" borderId="45" xfId="1" applyNumberFormat="1" applyFont="1" applyBorder="1" applyAlignment="1" applyProtection="1">
      <alignment horizontal="right" vertical="center" shrinkToFit="1"/>
      <protection hidden="1"/>
    </xf>
    <xf numFmtId="0" fontId="72" fillId="0" borderId="207" xfId="1" applyFont="1" applyBorder="1" applyAlignment="1" applyProtection="1">
      <alignment horizontal="center" vertical="center" shrinkToFit="1"/>
      <protection hidden="1"/>
    </xf>
    <xf numFmtId="3" fontId="73" fillId="0" borderId="212" xfId="1" applyNumberFormat="1" applyFont="1" applyBorder="1" applyAlignment="1" applyProtection="1">
      <alignment horizontal="right" vertical="center" shrinkToFit="1"/>
      <protection hidden="1"/>
    </xf>
    <xf numFmtId="3" fontId="73" fillId="0" borderId="69" xfId="1" applyNumberFormat="1" applyFont="1" applyBorder="1" applyAlignment="1" applyProtection="1">
      <alignment horizontal="right" vertical="center" shrinkToFit="1"/>
      <protection hidden="1"/>
    </xf>
    <xf numFmtId="0" fontId="3" fillId="0" borderId="206" xfId="1" applyFont="1" applyBorder="1" applyAlignment="1" applyProtection="1">
      <alignment horizontal="center" vertical="center" shrinkToFit="1"/>
      <protection hidden="1"/>
    </xf>
    <xf numFmtId="3" fontId="9" fillId="0" borderId="69" xfId="1" applyNumberFormat="1" applyFont="1" applyBorder="1" applyAlignment="1" applyProtection="1">
      <alignment horizontal="right" vertical="center" shrinkToFit="1"/>
      <protection hidden="1"/>
    </xf>
    <xf numFmtId="0" fontId="3" fillId="23" borderId="36" xfId="1" applyFont="1" applyFill="1" applyBorder="1" applyAlignment="1" applyProtection="1">
      <alignment horizontal="left" vertical="center" shrinkToFit="1"/>
      <protection hidden="1"/>
    </xf>
    <xf numFmtId="0" fontId="17" fillId="16" borderId="180" xfId="1" applyFont="1" applyFill="1" applyBorder="1" applyAlignment="1" applyProtection="1">
      <alignment vertical="center" wrapText="1"/>
      <protection hidden="1"/>
    </xf>
    <xf numFmtId="0" fontId="3" fillId="6" borderId="182" xfId="1" applyFont="1" applyFill="1" applyBorder="1" applyAlignment="1" applyProtection="1">
      <alignment horizontal="center" vertical="center" shrinkToFit="1"/>
      <protection hidden="1"/>
    </xf>
    <xf numFmtId="3" fontId="9" fillId="6" borderId="183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74" xfId="1" applyFont="1" applyFill="1" applyBorder="1" applyAlignment="1" applyProtection="1">
      <alignment horizontal="center" vertical="center" shrinkToFit="1"/>
      <protection hidden="1"/>
    </xf>
    <xf numFmtId="3" fontId="9" fillId="6" borderId="7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84" xfId="1" applyFont="1" applyFill="1" applyBorder="1" applyAlignment="1" applyProtection="1">
      <alignment horizontal="center" vertical="center" shrinkToFit="1"/>
      <protection hidden="1"/>
    </xf>
    <xf numFmtId="3" fontId="9" fillId="6" borderId="87" xfId="1" applyNumberFormat="1" applyFont="1" applyFill="1" applyBorder="1" applyAlignment="1" applyProtection="1">
      <alignment horizontal="right" vertical="center" shrinkToFit="1"/>
      <protection hidden="1"/>
    </xf>
    <xf numFmtId="0" fontId="9" fillId="2" borderId="207" xfId="1" applyFont="1" applyFill="1" applyBorder="1" applyAlignment="1" applyProtection="1">
      <alignment horizontal="center" vertical="center" shrinkToFit="1"/>
      <protection hidden="1"/>
    </xf>
    <xf numFmtId="3" fontId="9" fillId="2" borderId="69" xfId="1" applyNumberFormat="1" applyFont="1" applyFill="1" applyBorder="1" applyAlignment="1" applyProtection="1">
      <alignment horizontal="right" vertical="center" shrinkToFit="1"/>
      <protection hidden="1"/>
    </xf>
    <xf numFmtId="0" fontId="3" fillId="23" borderId="211" xfId="1" applyFont="1" applyFill="1" applyBorder="1" applyAlignment="1" applyProtection="1">
      <alignment horizontal="left" vertical="center" shrinkToFit="1"/>
      <protection hidden="1"/>
    </xf>
    <xf numFmtId="3" fontId="71" fillId="0" borderId="173" xfId="1" applyNumberFormat="1" applyFont="1" applyBorder="1" applyAlignment="1" applyProtection="1">
      <alignment horizontal="center" vertical="center" shrinkToFit="1"/>
      <protection hidden="1"/>
    </xf>
    <xf numFmtId="3" fontId="71" fillId="0" borderId="21" xfId="1" applyNumberFormat="1" applyFont="1" applyBorder="1" applyAlignment="1" applyProtection="1">
      <alignment horizontal="center" vertical="center" shrinkToFit="1"/>
      <protection hidden="1"/>
    </xf>
    <xf numFmtId="3" fontId="71" fillId="0" borderId="175" xfId="1" applyNumberFormat="1" applyFont="1" applyBorder="1" applyAlignment="1" applyProtection="1">
      <alignment horizontal="center" vertical="center" shrinkToFit="1"/>
      <protection hidden="1"/>
    </xf>
    <xf numFmtId="3" fontId="71" fillId="0" borderId="35" xfId="1" applyNumberFormat="1" applyFont="1" applyBorder="1" applyAlignment="1" applyProtection="1">
      <alignment horizontal="center" vertical="center" shrinkToFit="1"/>
      <protection hidden="1"/>
    </xf>
    <xf numFmtId="0" fontId="3" fillId="0" borderId="88" xfId="0" applyFont="1" applyBorder="1" applyAlignment="1" applyProtection="1">
      <alignment horizontal="left" vertical="center" shrinkToFit="1"/>
      <protection hidden="1"/>
    </xf>
    <xf numFmtId="0" fontId="9" fillId="0" borderId="74" xfId="0" applyFont="1" applyBorder="1" applyAlignment="1" applyProtection="1">
      <alignment horizontal="center" vertical="center" shrinkToFit="1"/>
      <protection hidden="1"/>
    </xf>
    <xf numFmtId="3" fontId="9" fillId="0" borderId="74" xfId="0" applyNumberFormat="1" applyFont="1" applyBorder="1" applyAlignment="1" applyProtection="1">
      <alignment horizontal="right" vertical="center" shrinkToFit="1"/>
      <protection hidden="1"/>
    </xf>
    <xf numFmtId="0" fontId="17" fillId="22" borderId="88" xfId="8" applyFont="1" applyFill="1" applyBorder="1" applyAlignment="1" applyProtection="1">
      <alignment vertical="center" wrapText="1"/>
      <protection hidden="1"/>
    </xf>
    <xf numFmtId="0" fontId="16" fillId="22" borderId="192" xfId="8" applyFont="1" applyFill="1" applyBorder="1" applyAlignment="1" applyProtection="1">
      <alignment horizontal="center" vertical="center"/>
      <protection hidden="1"/>
    </xf>
    <xf numFmtId="2" fontId="16" fillId="22" borderId="193" xfId="8" applyNumberFormat="1" applyFont="1" applyFill="1" applyBorder="1" applyAlignment="1" applyProtection="1">
      <alignment horizontal="center" vertical="center" shrinkToFit="1"/>
      <protection hidden="1"/>
    </xf>
    <xf numFmtId="2" fontId="16" fillId="22" borderId="180" xfId="8" applyNumberFormat="1" applyFont="1" applyFill="1" applyBorder="1" applyAlignment="1" applyProtection="1">
      <alignment horizontal="center" vertical="center" shrinkToFit="1"/>
      <protection hidden="1"/>
    </xf>
    <xf numFmtId="0" fontId="18" fillId="22" borderId="180" xfId="8" applyFont="1" applyFill="1" applyBorder="1" applyAlignment="1" applyProtection="1">
      <alignment horizontal="center" vertical="center"/>
      <protection hidden="1"/>
    </xf>
    <xf numFmtId="0" fontId="16" fillId="0" borderId="0" xfId="10" applyFont="1" applyAlignment="1">
      <alignment vertical="center"/>
    </xf>
    <xf numFmtId="0" fontId="37" fillId="0" borderId="0" xfId="10" applyFont="1" applyAlignment="1">
      <alignment vertical="center"/>
    </xf>
    <xf numFmtId="0" fontId="19" fillId="0" borderId="0" xfId="4" applyFont="1"/>
    <xf numFmtId="0" fontId="95" fillId="0" borderId="0" xfId="4" applyFont="1"/>
    <xf numFmtId="0" fontId="71" fillId="0" borderId="0" xfId="4" applyFont="1"/>
    <xf numFmtId="0" fontId="16" fillId="0" borderId="0" xfId="5" applyFont="1" applyAlignment="1">
      <alignment vertical="center"/>
    </xf>
    <xf numFmtId="0" fontId="17" fillId="3" borderId="0" xfId="8" applyFont="1" applyFill="1" applyAlignment="1" applyProtection="1">
      <alignment vertical="center" wrapText="1"/>
      <protection hidden="1"/>
    </xf>
    <xf numFmtId="0" fontId="16" fillId="0" borderId="57" xfId="8" applyFont="1" applyBorder="1" applyAlignment="1" applyProtection="1">
      <alignment horizontal="center" vertical="center"/>
      <protection hidden="1"/>
    </xf>
    <xf numFmtId="2" fontId="16" fillId="0" borderId="0" xfId="8" applyNumberFormat="1" applyFont="1" applyAlignment="1" applyProtection="1">
      <alignment horizontal="center" vertical="center" shrinkToFit="1"/>
      <protection hidden="1"/>
    </xf>
    <xf numFmtId="2" fontId="16" fillId="6" borderId="45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57" xfId="8" applyFont="1" applyFill="1" applyBorder="1" applyAlignment="1" applyProtection="1">
      <alignment horizontal="center" vertical="center"/>
      <protection hidden="1"/>
    </xf>
    <xf numFmtId="2" fontId="16" fillId="6" borderId="0" xfId="8" applyNumberFormat="1" applyFont="1" applyFill="1" applyAlignment="1" applyProtection="1">
      <alignment horizontal="center" vertical="center" shrinkToFit="1"/>
      <protection hidden="1"/>
    </xf>
    <xf numFmtId="2" fontId="16" fillId="0" borderId="14" xfId="8" applyNumberFormat="1" applyFont="1" applyBorder="1" applyAlignment="1" applyProtection="1">
      <alignment horizontal="center" vertical="center" shrinkToFit="1"/>
      <protection hidden="1"/>
    </xf>
    <xf numFmtId="164" fontId="20" fillId="5" borderId="8" xfId="8" applyNumberFormat="1" applyFill="1" applyBorder="1" applyAlignment="1">
      <alignment horizontal="center" vertical="center"/>
    </xf>
    <xf numFmtId="164" fontId="20" fillId="5" borderId="9" xfId="8" applyNumberFormat="1" applyFill="1" applyBorder="1" applyAlignment="1">
      <alignment horizontal="center" vertical="center"/>
    </xf>
    <xf numFmtId="164" fontId="20" fillId="5" borderId="6" xfId="8" applyNumberFormat="1" applyFill="1" applyBorder="1" applyAlignment="1">
      <alignment horizontal="center" vertical="center"/>
    </xf>
    <xf numFmtId="164" fontId="20" fillId="5" borderId="7" xfId="8" applyNumberFormat="1" applyFill="1" applyBorder="1" applyAlignment="1">
      <alignment horizontal="center" vertical="center"/>
    </xf>
    <xf numFmtId="0" fontId="8" fillId="0" borderId="33" xfId="8" applyFont="1" applyBorder="1" applyAlignment="1" applyProtection="1">
      <alignment shrinkToFit="1"/>
      <protection hidden="1"/>
    </xf>
    <xf numFmtId="0" fontId="7" fillId="5" borderId="67" xfId="13" applyFont="1" applyFill="1" applyBorder="1" applyAlignment="1" applyProtection="1">
      <alignment horizontal="center" vertical="center" wrapText="1"/>
      <protection hidden="1"/>
    </xf>
    <xf numFmtId="0" fontId="7" fillId="5" borderId="65" xfId="13" applyFont="1" applyFill="1" applyBorder="1" applyAlignment="1" applyProtection="1">
      <alignment horizontal="center" vertical="center" wrapText="1"/>
      <protection hidden="1"/>
    </xf>
    <xf numFmtId="0" fontId="6" fillId="5" borderId="68" xfId="13" applyFont="1" applyFill="1" applyBorder="1" applyAlignment="1">
      <alignment horizontal="center" vertical="center"/>
    </xf>
    <xf numFmtId="0" fontId="6" fillId="5" borderId="3" xfId="13" applyFont="1" applyFill="1" applyBorder="1" applyAlignment="1">
      <alignment horizontal="center" vertical="center"/>
    </xf>
    <xf numFmtId="0" fontId="3" fillId="5" borderId="55" xfId="13" applyFont="1" applyFill="1" applyBorder="1" applyAlignment="1">
      <alignment horizontal="center" vertical="center"/>
    </xf>
    <xf numFmtId="0" fontId="3" fillId="5" borderId="54" xfId="13" applyFont="1" applyFill="1" applyBorder="1" applyAlignment="1">
      <alignment horizontal="center" vertical="center"/>
    </xf>
    <xf numFmtId="0" fontId="3" fillId="5" borderId="40" xfId="13" applyFont="1" applyFill="1" applyBorder="1" applyAlignment="1">
      <alignment horizontal="center" vertical="center"/>
    </xf>
    <xf numFmtId="0" fontId="3" fillId="5" borderId="83" xfId="13" applyFont="1" applyFill="1" applyBorder="1" applyAlignment="1">
      <alignment horizontal="center" vertical="center"/>
    </xf>
    <xf numFmtId="0" fontId="3" fillId="5" borderId="82" xfId="13" applyFont="1" applyFill="1" applyBorder="1" applyAlignment="1">
      <alignment horizontal="center" vertical="center"/>
    </xf>
    <xf numFmtId="0" fontId="3" fillId="5" borderId="84" xfId="13" applyFont="1" applyFill="1" applyBorder="1" applyAlignment="1">
      <alignment horizontal="center" vertical="center"/>
    </xf>
    <xf numFmtId="0" fontId="5" fillId="5" borderId="31" xfId="13" applyFont="1" applyFill="1" applyBorder="1" applyAlignment="1">
      <alignment horizontal="center" vertical="center" wrapText="1"/>
    </xf>
    <xf numFmtId="0" fontId="5" fillId="5" borderId="16" xfId="13" applyFont="1" applyFill="1" applyBorder="1" applyAlignment="1">
      <alignment horizontal="center" vertical="center" wrapText="1"/>
    </xf>
    <xf numFmtId="0" fontId="5" fillId="5" borderId="49" xfId="13" applyFont="1" applyFill="1" applyBorder="1" applyAlignment="1">
      <alignment horizontal="center" vertical="center" wrapText="1"/>
    </xf>
    <xf numFmtId="0" fontId="3" fillId="5" borderId="31" xfId="13" applyFont="1" applyFill="1" applyBorder="1" applyAlignment="1">
      <alignment horizontal="center" vertical="center"/>
    </xf>
    <xf numFmtId="0" fontId="3" fillId="5" borderId="16" xfId="13" applyFont="1" applyFill="1" applyBorder="1" applyAlignment="1">
      <alignment horizontal="center" vertical="center"/>
    </xf>
    <xf numFmtId="0" fontId="3" fillId="5" borderId="49" xfId="13" applyFont="1" applyFill="1" applyBorder="1" applyAlignment="1">
      <alignment horizontal="center" vertical="center"/>
    </xf>
    <xf numFmtId="0" fontId="6" fillId="5" borderId="78" xfId="13" applyFont="1" applyFill="1" applyBorder="1" applyAlignment="1">
      <alignment horizontal="center" vertical="center"/>
    </xf>
    <xf numFmtId="0" fontId="6" fillId="5" borderId="79" xfId="13" applyFont="1" applyFill="1" applyBorder="1" applyAlignment="1">
      <alignment horizontal="center" vertical="center"/>
    </xf>
    <xf numFmtId="0" fontId="3" fillId="5" borderId="76" xfId="13" applyFont="1" applyFill="1" applyBorder="1" applyAlignment="1">
      <alignment horizontal="center" vertical="center"/>
    </xf>
    <xf numFmtId="0" fontId="3" fillId="5" borderId="91" xfId="13" applyFont="1" applyFill="1" applyBorder="1" applyAlignment="1">
      <alignment horizontal="center" vertical="center"/>
    </xf>
    <xf numFmtId="0" fontId="3" fillId="5" borderId="79" xfId="13" applyFont="1" applyFill="1" applyBorder="1" applyAlignment="1">
      <alignment horizontal="center" vertical="center"/>
    </xf>
    <xf numFmtId="0" fontId="3" fillId="5" borderId="81" xfId="13" applyFont="1" applyFill="1" applyBorder="1" applyAlignment="1">
      <alignment horizontal="center" vertical="center"/>
    </xf>
    <xf numFmtId="0" fontId="3" fillId="5" borderId="64" xfId="13" applyFont="1" applyFill="1" applyBorder="1" applyAlignment="1">
      <alignment horizontal="center" vertical="center"/>
    </xf>
    <xf numFmtId="0" fontId="3" fillId="5" borderId="63" xfId="13" applyFont="1" applyFill="1" applyBorder="1" applyAlignment="1">
      <alignment horizontal="center" vertical="center"/>
    </xf>
    <xf numFmtId="0" fontId="20" fillId="5" borderId="80" xfId="13" applyFill="1" applyBorder="1" applyAlignment="1" applyProtection="1">
      <alignment horizontal="center" vertical="center" wrapText="1"/>
      <protection hidden="1"/>
    </xf>
    <xf numFmtId="0" fontId="20" fillId="5" borderId="63" xfId="13" applyFill="1" applyBorder="1" applyAlignment="1" applyProtection="1">
      <alignment horizontal="center" vertical="center" wrapText="1"/>
      <protection hidden="1"/>
    </xf>
    <xf numFmtId="0" fontId="6" fillId="5" borderId="76" xfId="13" applyFont="1" applyFill="1" applyBorder="1" applyAlignment="1">
      <alignment horizontal="center" vertical="center"/>
    </xf>
    <xf numFmtId="0" fontId="6" fillId="5" borderId="77" xfId="13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5" borderId="55" xfId="13" applyFont="1" applyFill="1" applyBorder="1" applyAlignment="1">
      <alignment horizontal="center" vertical="center" wrapText="1"/>
    </xf>
    <xf numFmtId="0" fontId="3" fillId="5" borderId="57" xfId="13" applyFont="1" applyFill="1" applyBorder="1" applyAlignment="1">
      <alignment horizontal="center" vertical="center" wrapText="1"/>
    </xf>
    <xf numFmtId="0" fontId="3" fillId="5" borderId="133" xfId="13" applyFont="1" applyFill="1" applyBorder="1" applyAlignment="1">
      <alignment horizontal="center" vertical="center" wrapText="1"/>
    </xf>
    <xf numFmtId="0" fontId="5" fillId="14" borderId="31" xfId="1" applyFont="1" applyFill="1" applyBorder="1" applyAlignment="1">
      <alignment horizontal="center" wrapText="1"/>
    </xf>
    <xf numFmtId="0" fontId="3" fillId="14" borderId="40" xfId="1" applyFont="1" applyFill="1" applyBorder="1" applyAlignment="1">
      <alignment horizontal="center"/>
    </xf>
    <xf numFmtId="0" fontId="6" fillId="14" borderId="1" xfId="1" applyFont="1" applyFill="1" applyBorder="1" applyAlignment="1">
      <alignment horizontal="center" vertical="center"/>
    </xf>
    <xf numFmtId="0" fontId="6" fillId="14" borderId="2" xfId="1" applyFont="1" applyFill="1" applyBorder="1" applyAlignment="1">
      <alignment horizontal="center" vertical="center"/>
    </xf>
    <xf numFmtId="0" fontId="3" fillId="14" borderId="3" xfId="1" applyFont="1" applyFill="1" applyBorder="1" applyAlignment="1">
      <alignment horizontal="center" vertical="center"/>
    </xf>
    <xf numFmtId="0" fontId="5" fillId="14" borderId="67" xfId="1" applyFont="1" applyFill="1" applyBorder="1" applyAlignment="1" applyProtection="1">
      <alignment horizontal="center" vertical="center" wrapText="1"/>
      <protection locked="0"/>
    </xf>
    <xf numFmtId="0" fontId="5" fillId="14" borderId="65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3" xfId="1" applyFont="1" applyFill="1" applyBorder="1" applyAlignment="1">
      <alignment horizontal="center" vertical="center"/>
    </xf>
    <xf numFmtId="0" fontId="6" fillId="15" borderId="2" xfId="1" applyFont="1" applyFill="1" applyBorder="1" applyAlignment="1">
      <alignment horizontal="center" vertical="center"/>
    </xf>
    <xf numFmtId="0" fontId="5" fillId="15" borderId="31" xfId="1" applyFont="1" applyFill="1" applyBorder="1" applyAlignment="1">
      <alignment horizontal="center" wrapText="1"/>
    </xf>
    <xf numFmtId="0" fontId="3" fillId="15" borderId="55" xfId="1" applyFont="1" applyFill="1" applyBorder="1" applyAlignment="1">
      <alignment horizontal="center" wrapText="1"/>
    </xf>
    <xf numFmtId="0" fontId="3" fillId="15" borderId="31" xfId="1" applyFont="1" applyFill="1" applyBorder="1" applyAlignment="1">
      <alignment horizontal="center"/>
    </xf>
    <xf numFmtId="0" fontId="6" fillId="15" borderId="1" xfId="1" applyFont="1" applyFill="1" applyBorder="1" applyAlignment="1">
      <alignment horizontal="center" vertical="center"/>
    </xf>
    <xf numFmtId="0" fontId="3" fillId="15" borderId="3" xfId="1" applyFont="1" applyFill="1" applyBorder="1" applyAlignment="1">
      <alignment horizontal="center" vertical="center"/>
    </xf>
    <xf numFmtId="0" fontId="0" fillId="14" borderId="4" xfId="1" applyFont="1" applyFill="1" applyBorder="1" applyAlignment="1" applyProtection="1">
      <alignment horizontal="center" vertical="center" wrapText="1"/>
      <protection locked="0"/>
    </xf>
    <xf numFmtId="0" fontId="20" fillId="4" borderId="4" xfId="1" applyFont="1" applyFill="1" applyBorder="1" applyAlignment="1" applyProtection="1">
      <alignment horizontal="center" vertical="center" wrapText="1"/>
      <protection locked="0"/>
    </xf>
    <xf numFmtId="0" fontId="0" fillId="4" borderId="4" xfId="1" applyFont="1" applyFill="1" applyBorder="1" applyAlignment="1" applyProtection="1">
      <alignment horizontal="center" vertical="center" wrapText="1"/>
      <protection locked="0"/>
    </xf>
    <xf numFmtId="0" fontId="68" fillId="4" borderId="4" xfId="1" applyFont="1" applyFill="1" applyBorder="1" applyAlignment="1" applyProtection="1">
      <alignment horizontal="center" vertical="center" wrapText="1"/>
      <protection locked="0"/>
    </xf>
    <xf numFmtId="0" fontId="5" fillId="14" borderId="134" xfId="1" applyFont="1" applyFill="1" applyBorder="1" applyAlignment="1">
      <alignment horizontal="center" wrapText="1"/>
    </xf>
    <xf numFmtId="0" fontId="5" fillId="14" borderId="140" xfId="1" applyFont="1" applyFill="1" applyBorder="1" applyAlignment="1">
      <alignment horizontal="center" wrapText="1"/>
    </xf>
    <xf numFmtId="0" fontId="3" fillId="14" borderId="135" xfId="1" applyFont="1" applyFill="1" applyBorder="1" applyAlignment="1">
      <alignment horizontal="center"/>
    </xf>
    <xf numFmtId="0" fontId="6" fillId="14" borderId="136" xfId="1" applyFont="1" applyFill="1" applyBorder="1" applyAlignment="1">
      <alignment horizontal="center" vertical="center"/>
    </xf>
    <xf numFmtId="0" fontId="6" fillId="14" borderId="137" xfId="1" applyFont="1" applyFill="1" applyBorder="1" applyAlignment="1">
      <alignment horizontal="center" vertical="center"/>
    </xf>
    <xf numFmtId="0" fontId="3" fillId="14" borderId="138" xfId="1" applyFont="1" applyFill="1" applyBorder="1" applyAlignment="1">
      <alignment horizontal="center" vertical="center"/>
    </xf>
    <xf numFmtId="0" fontId="3" fillId="14" borderId="139" xfId="1" applyFont="1" applyFill="1" applyBorder="1" applyAlignment="1">
      <alignment horizontal="center" vertical="center"/>
    </xf>
    <xf numFmtId="0" fontId="3" fillId="14" borderId="141" xfId="1" applyFont="1" applyFill="1" applyBorder="1" applyAlignment="1">
      <alignment horizontal="center" vertical="center"/>
    </xf>
    <xf numFmtId="0" fontId="7" fillId="14" borderId="67" xfId="1" applyFont="1" applyFill="1" applyBorder="1" applyAlignment="1" applyProtection="1">
      <alignment horizontal="center" vertical="center" wrapText="1"/>
      <protection locked="0"/>
    </xf>
    <xf numFmtId="0" fontId="7" fillId="14" borderId="65" xfId="1" applyFont="1" applyFill="1" applyBorder="1" applyAlignment="1" applyProtection="1">
      <alignment horizontal="center" vertical="center" wrapText="1"/>
      <protection locked="0"/>
    </xf>
    <xf numFmtId="0" fontId="7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138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 vertical="top"/>
    </xf>
    <xf numFmtId="0" fontId="3" fillId="14" borderId="151" xfId="1" applyFont="1" applyFill="1" applyBorder="1" applyAlignment="1">
      <alignment horizontal="center" wrapText="1"/>
    </xf>
    <xf numFmtId="0" fontId="3" fillId="14" borderId="152" xfId="1" applyFont="1" applyFill="1" applyBorder="1" applyAlignment="1">
      <alignment horizontal="center"/>
    </xf>
    <xf numFmtId="0" fontId="20" fillId="14" borderId="4" xfId="1" applyFont="1" applyFill="1" applyBorder="1" applyAlignment="1" applyProtection="1">
      <alignment horizontal="center" vertical="center" wrapText="1"/>
      <protection locked="0"/>
    </xf>
    <xf numFmtId="0" fontId="68" fillId="14" borderId="4" xfId="1" applyFont="1" applyFill="1" applyBorder="1" applyAlignment="1" applyProtection="1">
      <alignment horizontal="center" vertical="center" wrapText="1"/>
      <protection locked="0"/>
    </xf>
    <xf numFmtId="0" fontId="3" fillId="15" borderId="40" xfId="1" applyFont="1" applyFill="1" applyBorder="1" applyAlignment="1">
      <alignment horizontal="center"/>
    </xf>
    <xf numFmtId="0" fontId="8" fillId="15" borderId="1" xfId="1" applyFont="1" applyFill="1" applyBorder="1" applyAlignment="1">
      <alignment horizontal="center" vertical="center"/>
    </xf>
    <xf numFmtId="0" fontId="8" fillId="15" borderId="2" xfId="1" applyFont="1" applyFill="1" applyBorder="1" applyAlignment="1">
      <alignment horizontal="center" vertical="center"/>
    </xf>
    <xf numFmtId="0" fontId="68" fillId="15" borderId="4" xfId="1" applyFont="1" applyFill="1" applyBorder="1" applyAlignment="1" applyProtection="1">
      <alignment horizontal="center" vertical="center" wrapText="1"/>
      <protection locked="0"/>
    </xf>
    <xf numFmtId="0" fontId="8" fillId="15" borderId="3" xfId="1" applyFont="1" applyFill="1" applyBorder="1" applyAlignment="1">
      <alignment horizontal="center" vertical="center"/>
    </xf>
    <xf numFmtId="0" fontId="18" fillId="15" borderId="1" xfId="1" applyFont="1" applyFill="1" applyBorder="1" applyAlignment="1">
      <alignment horizontal="center" vertical="center"/>
    </xf>
    <xf numFmtId="0" fontId="5" fillId="15" borderId="4" xfId="1" applyFont="1" applyFill="1" applyBorder="1" applyAlignment="1" applyProtection="1">
      <alignment horizontal="center" vertical="center" wrapText="1"/>
      <protection locked="0"/>
    </xf>
    <xf numFmtId="0" fontId="16" fillId="15" borderId="31" xfId="1" applyFont="1" applyFill="1" applyBorder="1" applyAlignment="1">
      <alignment horizontal="center" wrapText="1"/>
    </xf>
    <xf numFmtId="0" fontId="16" fillId="15" borderId="54" xfId="1" applyFont="1" applyFill="1" applyBorder="1" applyAlignment="1">
      <alignment horizontal="center"/>
    </xf>
    <xf numFmtId="0" fontId="18" fillId="15" borderId="2" xfId="1" applyFont="1" applyFill="1" applyBorder="1" applyAlignment="1">
      <alignment horizontal="center" vertical="center"/>
    </xf>
    <xf numFmtId="0" fontId="16" fillId="15" borderId="1" xfId="1" applyFont="1" applyFill="1" applyBorder="1" applyAlignment="1">
      <alignment horizontal="center" vertical="center"/>
    </xf>
    <xf numFmtId="0" fontId="6" fillId="15" borderId="3" xfId="1" applyFont="1" applyFill="1" applyBorder="1" applyAlignment="1">
      <alignment horizontal="center" vertical="center"/>
    </xf>
    <xf numFmtId="0" fontId="17" fillId="15" borderId="2" xfId="1" applyFont="1" applyFill="1" applyBorder="1" applyAlignment="1">
      <alignment horizontal="center" vertical="center"/>
    </xf>
    <xf numFmtId="0" fontId="17" fillId="15" borderId="1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top"/>
    </xf>
    <xf numFmtId="0" fontId="8" fillId="5" borderId="76" xfId="0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5" fillId="5" borderId="80" xfId="0" applyFont="1" applyFill="1" applyBorder="1" applyAlignment="1" applyProtection="1">
      <alignment horizontal="center" vertical="center" wrapText="1"/>
      <protection locked="0"/>
    </xf>
    <xf numFmtId="0" fontId="5" fillId="5" borderId="63" xfId="0" applyFont="1" applyFill="1" applyBorder="1" applyAlignment="1" applyProtection="1">
      <alignment horizontal="center" vertical="center" wrapText="1"/>
      <protection locked="0"/>
    </xf>
    <xf numFmtId="0" fontId="8" fillId="5" borderId="91" xfId="0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5" fillId="5" borderId="81" xfId="0" applyFont="1" applyFill="1" applyBorder="1" applyAlignment="1" applyProtection="1">
      <alignment horizontal="center" vertical="center" wrapText="1"/>
      <protection locked="0"/>
    </xf>
    <xf numFmtId="0" fontId="5" fillId="5" borderId="89" xfId="0" applyFont="1" applyFill="1" applyBorder="1" applyAlignment="1" applyProtection="1">
      <alignment horizontal="center" vertical="center" wrapText="1"/>
      <protection locked="0"/>
    </xf>
    <xf numFmtId="0" fontId="5" fillId="5" borderId="67" xfId="0" applyFont="1" applyFill="1" applyBorder="1" applyAlignment="1" applyProtection="1">
      <alignment horizontal="center" vertical="center" wrapText="1"/>
      <protection locked="0"/>
    </xf>
    <xf numFmtId="0" fontId="5" fillId="5" borderId="65" xfId="0" applyFont="1" applyFill="1" applyBorder="1" applyAlignment="1" applyProtection="1">
      <alignment horizontal="center" vertical="center" wrapText="1"/>
      <protection locked="0"/>
    </xf>
    <xf numFmtId="0" fontId="49" fillId="5" borderId="76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0" fontId="49" fillId="5" borderId="79" xfId="0" applyFont="1" applyFill="1" applyBorder="1" applyAlignment="1">
      <alignment horizontal="center" vertical="center"/>
    </xf>
    <xf numFmtId="0" fontId="49" fillId="5" borderId="91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0" fontId="49" fillId="5" borderId="64" xfId="0" applyFont="1" applyFill="1" applyBorder="1" applyAlignment="1">
      <alignment horizontal="center" vertical="center"/>
    </xf>
    <xf numFmtId="0" fontId="49" fillId="5" borderId="63" xfId="0" applyFont="1" applyFill="1" applyBorder="1" applyAlignment="1">
      <alignment horizontal="center" vertical="center"/>
    </xf>
    <xf numFmtId="0" fontId="5" fillId="4" borderId="1" xfId="11" applyFont="1" applyFill="1" applyBorder="1" applyAlignment="1">
      <alignment horizontal="center" wrapText="1"/>
    </xf>
    <xf numFmtId="0" fontId="5" fillId="4" borderId="4" xfId="11" applyFont="1" applyFill="1" applyBorder="1" applyAlignment="1">
      <alignment horizontal="center" wrapText="1"/>
    </xf>
    <xf numFmtId="0" fontId="5" fillId="4" borderId="90" xfId="11" applyFont="1" applyFill="1" applyBorder="1" applyAlignment="1">
      <alignment horizontal="center" wrapText="1"/>
    </xf>
    <xf numFmtId="0" fontId="3" fillId="4" borderId="3" xfId="11" applyFont="1" applyFill="1" applyBorder="1" applyAlignment="1">
      <alignment horizontal="center"/>
    </xf>
    <xf numFmtId="0" fontId="3" fillId="4" borderId="65" xfId="11" applyFont="1" applyFill="1" applyBorder="1" applyAlignment="1">
      <alignment horizontal="center"/>
    </xf>
    <xf numFmtId="0" fontId="3" fillId="4" borderId="56" xfId="11" applyFont="1" applyFill="1" applyBorder="1" applyAlignment="1">
      <alignment horizontal="center"/>
    </xf>
    <xf numFmtId="0" fontId="3" fillId="4" borderId="78" xfId="11" applyFont="1" applyFill="1" applyBorder="1" applyAlignment="1">
      <alignment horizontal="center" vertical="center"/>
    </xf>
    <xf numFmtId="0" fontId="3" fillId="4" borderId="79" xfId="11" applyFont="1" applyFill="1" applyBorder="1" applyAlignment="1">
      <alignment horizontal="center" vertical="center"/>
    </xf>
    <xf numFmtId="0" fontId="3" fillId="4" borderId="76" xfId="11" applyFont="1" applyFill="1" applyBorder="1" applyAlignment="1">
      <alignment horizontal="center" vertical="center"/>
    </xf>
    <xf numFmtId="0" fontId="3" fillId="4" borderId="77" xfId="11" applyFont="1" applyFill="1" applyBorder="1" applyAlignment="1">
      <alignment horizontal="center" vertical="center"/>
    </xf>
    <xf numFmtId="0" fontId="3" fillId="4" borderId="91" xfId="11" applyFont="1" applyFill="1" applyBorder="1" applyAlignment="1">
      <alignment horizontal="center" vertical="center"/>
    </xf>
    <xf numFmtId="0" fontId="3" fillId="4" borderId="81" xfId="11" applyFont="1" applyFill="1" applyBorder="1" applyAlignment="1">
      <alignment horizontal="center" vertical="center"/>
    </xf>
    <xf numFmtId="0" fontId="3" fillId="4" borderId="64" xfId="11" applyFont="1" applyFill="1" applyBorder="1" applyAlignment="1">
      <alignment horizontal="center" vertical="center"/>
    </xf>
    <xf numFmtId="0" fontId="3" fillId="4" borderId="63" xfId="11" applyFont="1" applyFill="1" applyBorder="1" applyAlignment="1">
      <alignment horizontal="center" vertical="center"/>
    </xf>
    <xf numFmtId="0" fontId="79" fillId="4" borderId="80" xfId="11" applyFont="1" applyFill="1" applyBorder="1" applyAlignment="1" applyProtection="1">
      <alignment horizontal="center" vertical="center" wrapText="1"/>
      <protection locked="0"/>
    </xf>
    <xf numFmtId="0" fontId="79" fillId="4" borderId="63" xfId="11" applyFont="1" applyFill="1" applyBorder="1" applyAlignment="1" applyProtection="1">
      <alignment horizontal="center" vertical="center" wrapText="1"/>
      <protection locked="0"/>
    </xf>
    <xf numFmtId="0" fontId="79" fillId="4" borderId="81" xfId="11" applyFont="1" applyFill="1" applyBorder="1" applyAlignment="1" applyProtection="1">
      <alignment horizontal="center" vertical="center" wrapText="1"/>
      <protection locked="0"/>
    </xf>
    <xf numFmtId="0" fontId="79" fillId="4" borderId="89" xfId="11" applyFont="1" applyFill="1" applyBorder="1" applyAlignment="1" applyProtection="1">
      <alignment horizontal="center" vertical="center" wrapText="1"/>
      <protection locked="0"/>
    </xf>
    <xf numFmtId="0" fontId="3" fillId="4" borderId="68" xfId="11" applyFont="1" applyFill="1" applyBorder="1" applyAlignment="1">
      <alignment horizontal="center" vertical="center"/>
    </xf>
    <xf numFmtId="0" fontId="3" fillId="4" borderId="3" xfId="11" applyFont="1" applyFill="1" applyBorder="1" applyAlignment="1">
      <alignment horizontal="center" vertical="center"/>
    </xf>
    <xf numFmtId="0" fontId="6" fillId="4" borderId="76" xfId="11" applyFont="1" applyFill="1" applyBorder="1" applyAlignment="1">
      <alignment horizontal="center" vertical="center"/>
    </xf>
    <xf numFmtId="0" fontId="6" fillId="4" borderId="77" xfId="11" applyFont="1" applyFill="1" applyBorder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1" applyFont="1" applyAlignment="1">
      <alignment horizontal="center" vertical="top"/>
    </xf>
    <xf numFmtId="0" fontId="5" fillId="4" borderId="31" xfId="11" applyFont="1" applyFill="1" applyBorder="1" applyAlignment="1">
      <alignment horizontal="center" wrapText="1"/>
    </xf>
    <xf numFmtId="0" fontId="5" fillId="4" borderId="16" xfId="11" applyFont="1" applyFill="1" applyBorder="1" applyAlignment="1">
      <alignment horizontal="center" wrapText="1"/>
    </xf>
    <xf numFmtId="0" fontId="3" fillId="4" borderId="55" xfId="11" applyFont="1" applyFill="1" applyBorder="1" applyAlignment="1">
      <alignment horizontal="center" wrapText="1"/>
    </xf>
    <xf numFmtId="0" fontId="3" fillId="4" borderId="57" xfId="11" applyFont="1" applyFill="1" applyBorder="1" applyAlignment="1">
      <alignment horizontal="center" wrapText="1"/>
    </xf>
    <xf numFmtId="0" fontId="3" fillId="4" borderId="31" xfId="11" applyFont="1" applyFill="1" applyBorder="1" applyAlignment="1">
      <alignment horizontal="center"/>
    </xf>
    <xf numFmtId="0" fontId="3" fillId="4" borderId="16" xfId="11" applyFont="1" applyFill="1" applyBorder="1" applyAlignment="1">
      <alignment horizontal="center"/>
    </xf>
    <xf numFmtId="0" fontId="6" fillId="4" borderId="78" xfId="11" applyFont="1" applyFill="1" applyBorder="1" applyAlignment="1">
      <alignment horizontal="center" vertical="center"/>
    </xf>
    <xf numFmtId="0" fontId="6" fillId="4" borderId="79" xfId="11" applyFont="1" applyFill="1" applyBorder="1" applyAlignment="1">
      <alignment horizontal="center" vertical="center"/>
    </xf>
    <xf numFmtId="0" fontId="3" fillId="5" borderId="76" xfId="0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3" xfId="8" applyFont="1" applyFill="1" applyBorder="1" applyAlignment="1" applyProtection="1">
      <alignment horizontal="center" vertical="center" shrinkToFit="1"/>
      <protection hidden="1"/>
    </xf>
    <xf numFmtId="0" fontId="3" fillId="5" borderId="65" xfId="8" applyFont="1" applyFill="1" applyBorder="1" applyAlignment="1" applyProtection="1">
      <alignment horizontal="center" vertical="center" shrinkToFit="1"/>
      <protection hidden="1"/>
    </xf>
    <xf numFmtId="0" fontId="3" fillId="5" borderId="66" xfId="8" applyFont="1" applyFill="1" applyBorder="1" applyAlignment="1" applyProtection="1">
      <alignment horizontal="center" vertical="center" shrinkToFit="1"/>
      <protection hidden="1"/>
    </xf>
    <xf numFmtId="0" fontId="8" fillId="5" borderId="68" xfId="8" applyFont="1" applyFill="1" applyBorder="1" applyAlignment="1" applyProtection="1">
      <alignment horizontal="center" vertical="center"/>
      <protection hidden="1"/>
    </xf>
    <xf numFmtId="0" fontId="8" fillId="5" borderId="2" xfId="8" applyFont="1" applyFill="1" applyBorder="1" applyAlignment="1" applyProtection="1">
      <alignment horizontal="center" vertical="center"/>
      <protection hidden="1"/>
    </xf>
    <xf numFmtId="0" fontId="8" fillId="5" borderId="3" xfId="8" applyFont="1" applyFill="1" applyBorder="1" applyAlignment="1" applyProtection="1">
      <alignment horizontal="center" vertical="center"/>
      <protection hidden="1"/>
    </xf>
    <xf numFmtId="0" fontId="69" fillId="5" borderId="55" xfId="8" applyFont="1" applyFill="1" applyBorder="1" applyAlignment="1" applyProtection="1">
      <alignment horizontal="center" vertical="center"/>
      <protection hidden="1"/>
    </xf>
    <xf numFmtId="0" fontId="69" fillId="5" borderId="54" xfId="8" applyFont="1" applyFill="1" applyBorder="1" applyAlignment="1" applyProtection="1">
      <alignment horizontal="center" vertical="center"/>
      <protection hidden="1"/>
    </xf>
    <xf numFmtId="0" fontId="69" fillId="5" borderId="40" xfId="8" applyFont="1" applyFill="1" applyBorder="1" applyAlignment="1" applyProtection="1">
      <alignment horizontal="center" vertical="center"/>
      <protection hidden="1"/>
    </xf>
    <xf numFmtId="0" fontId="69" fillId="5" borderId="83" xfId="8" applyFont="1" applyFill="1" applyBorder="1" applyAlignment="1" applyProtection="1">
      <alignment horizontal="center" vertical="center"/>
      <protection hidden="1"/>
    </xf>
    <xf numFmtId="0" fontId="69" fillId="5" borderId="82" xfId="8" applyFont="1" applyFill="1" applyBorder="1" applyAlignment="1" applyProtection="1">
      <alignment horizontal="center" vertical="center"/>
      <protection hidden="1"/>
    </xf>
    <xf numFmtId="0" fontId="69" fillId="5" borderId="84" xfId="8" applyFont="1" applyFill="1" applyBorder="1" applyAlignment="1" applyProtection="1">
      <alignment horizontal="center" vertical="center"/>
      <protection hidden="1"/>
    </xf>
    <xf numFmtId="0" fontId="20" fillId="5" borderId="67" xfId="8" applyFill="1" applyBorder="1" applyAlignment="1" applyProtection="1">
      <alignment horizontal="center" vertical="center" shrinkToFit="1"/>
      <protection hidden="1"/>
    </xf>
    <xf numFmtId="0" fontId="20" fillId="0" borderId="186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5" borderId="186" xfId="8" applyFill="1" applyBorder="1" applyAlignment="1" applyProtection="1">
      <alignment horizontal="center" vertical="center" shrinkToFit="1"/>
      <protection hidden="1"/>
    </xf>
    <xf numFmtId="0" fontId="20" fillId="5" borderId="81" xfId="8" applyFill="1" applyBorder="1" applyAlignment="1" applyProtection="1">
      <alignment horizontal="center" vertical="center" shrinkToFit="1"/>
      <protection hidden="1"/>
    </xf>
    <xf numFmtId="0" fontId="20" fillId="5" borderId="89" xfId="8" applyFill="1" applyBorder="1" applyAlignment="1" applyProtection="1">
      <alignment horizontal="center" vertical="center" shrinkToFit="1"/>
      <protection hidden="1"/>
    </xf>
    <xf numFmtId="0" fontId="20" fillId="5" borderId="65" xfId="8" applyFill="1" applyBorder="1" applyAlignment="1" applyProtection="1">
      <alignment horizontal="center" vertical="center" shrinkToFit="1"/>
      <protection hidden="1"/>
    </xf>
    <xf numFmtId="0" fontId="8" fillId="5" borderId="55" xfId="8" applyFont="1" applyFill="1" applyBorder="1" applyAlignment="1" applyProtection="1">
      <alignment horizontal="center" vertical="center"/>
      <protection hidden="1"/>
    </xf>
    <xf numFmtId="0" fontId="8" fillId="5" borderId="54" xfId="8" applyFont="1" applyFill="1" applyBorder="1" applyAlignment="1" applyProtection="1">
      <alignment horizontal="center" vertical="center"/>
      <protection hidden="1"/>
    </xf>
    <xf numFmtId="0" fontId="8" fillId="5" borderId="40" xfId="8" applyFont="1" applyFill="1" applyBorder="1" applyAlignment="1" applyProtection="1">
      <alignment horizontal="center" vertical="center"/>
      <protection hidden="1"/>
    </xf>
    <xf numFmtId="0" fontId="9" fillId="5" borderId="67" xfId="8" applyFont="1" applyFill="1" applyBorder="1" applyAlignment="1" applyProtection="1">
      <alignment horizontal="center" vertical="center" shrinkToFit="1"/>
      <protection hidden="1"/>
    </xf>
    <xf numFmtId="0" fontId="9" fillId="0" borderId="186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5" borderId="186" xfId="8" applyFont="1" applyFill="1" applyBorder="1" applyAlignment="1" applyProtection="1">
      <alignment horizontal="center" vertical="center" shrinkToFit="1"/>
      <protection hidden="1"/>
    </xf>
    <xf numFmtId="0" fontId="9" fillId="5" borderId="81" xfId="8" applyFont="1" applyFill="1" applyBorder="1" applyAlignment="1" applyProtection="1">
      <alignment horizontal="center" vertical="center" shrinkToFit="1"/>
      <protection hidden="1"/>
    </xf>
    <xf numFmtId="0" fontId="9" fillId="5" borderId="89" xfId="8" applyFont="1" applyFill="1" applyBorder="1" applyAlignment="1" applyProtection="1">
      <alignment horizontal="center" vertical="center" shrinkToFit="1"/>
      <protection hidden="1"/>
    </xf>
    <xf numFmtId="0" fontId="69" fillId="2" borderId="55" xfId="8" applyFont="1" applyFill="1" applyBorder="1" applyAlignment="1" applyProtection="1">
      <alignment horizontal="center" vertical="center"/>
      <protection hidden="1"/>
    </xf>
    <xf numFmtId="0" fontId="69" fillId="2" borderId="54" xfId="8" applyFont="1" applyFill="1" applyBorder="1" applyAlignment="1" applyProtection="1">
      <alignment horizontal="center" vertical="center"/>
      <protection hidden="1"/>
    </xf>
    <xf numFmtId="0" fontId="69" fillId="2" borderId="40" xfId="8" applyFont="1" applyFill="1" applyBorder="1" applyAlignment="1" applyProtection="1">
      <alignment horizontal="center" vertical="center"/>
      <protection hidden="1"/>
    </xf>
    <xf numFmtId="0" fontId="69" fillId="2" borderId="83" xfId="8" applyFont="1" applyFill="1" applyBorder="1" applyAlignment="1" applyProtection="1">
      <alignment horizontal="center" vertical="center"/>
      <protection hidden="1"/>
    </xf>
    <xf numFmtId="0" fontId="69" fillId="2" borderId="82" xfId="8" applyFont="1" applyFill="1" applyBorder="1" applyAlignment="1" applyProtection="1">
      <alignment horizontal="center" vertical="center"/>
      <protection hidden="1"/>
    </xf>
    <xf numFmtId="0" fontId="69" fillId="2" borderId="84" xfId="8" applyFont="1" applyFill="1" applyBorder="1" applyAlignment="1" applyProtection="1">
      <alignment horizontal="center" vertical="center"/>
      <protection hidden="1"/>
    </xf>
    <xf numFmtId="0" fontId="71" fillId="2" borderId="67" xfId="8" applyFont="1" applyFill="1" applyBorder="1" applyAlignment="1" applyProtection="1">
      <alignment horizontal="center" vertical="center" shrinkToFit="1"/>
      <protection hidden="1"/>
    </xf>
    <xf numFmtId="0" fontId="71" fillId="2" borderId="186" xfId="0" applyFont="1" applyFill="1" applyBorder="1" applyAlignment="1">
      <alignment horizontal="center" vertical="center" shrinkToFit="1"/>
    </xf>
    <xf numFmtId="0" fontId="71" fillId="2" borderId="65" xfId="0" applyFont="1" applyFill="1" applyBorder="1" applyAlignment="1">
      <alignment horizontal="center" vertical="center" shrinkToFit="1"/>
    </xf>
    <xf numFmtId="0" fontId="5" fillId="2" borderId="1" xfId="8" applyFont="1" applyFill="1" applyBorder="1" applyAlignment="1" applyProtection="1">
      <alignment horizontal="center" vertical="center"/>
      <protection hidden="1"/>
    </xf>
    <xf numFmtId="0" fontId="5" fillId="2" borderId="4" xfId="8" applyFont="1" applyFill="1" applyBorder="1" applyAlignment="1" applyProtection="1">
      <alignment horizontal="center" vertical="center"/>
      <protection hidden="1"/>
    </xf>
    <xf numFmtId="0" fontId="5" fillId="2" borderId="70" xfId="8" applyFont="1" applyFill="1" applyBorder="1" applyAlignment="1" applyProtection="1">
      <alignment horizontal="center" vertical="center"/>
      <protection hidden="1"/>
    </xf>
    <xf numFmtId="0" fontId="3" fillId="2" borderId="3" xfId="8" applyFont="1" applyFill="1" applyBorder="1" applyAlignment="1" applyProtection="1">
      <alignment horizontal="center" vertical="center" shrinkToFit="1"/>
      <protection hidden="1"/>
    </xf>
    <xf numFmtId="0" fontId="3" fillId="2" borderId="65" xfId="8" applyFont="1" applyFill="1" applyBorder="1" applyAlignment="1" applyProtection="1">
      <alignment horizontal="center" vertical="center" shrinkToFit="1"/>
      <protection hidden="1"/>
    </xf>
    <xf numFmtId="0" fontId="3" fillId="2" borderId="66" xfId="8" applyFont="1" applyFill="1" applyBorder="1" applyAlignment="1" applyProtection="1">
      <alignment horizontal="center" vertical="center" shrinkToFit="1"/>
      <protection hidden="1"/>
    </xf>
    <xf numFmtId="0" fontId="8" fillId="2" borderId="68" xfId="8" applyFont="1" applyFill="1" applyBorder="1" applyAlignment="1" applyProtection="1">
      <alignment horizontal="center" vertical="center"/>
      <protection hidden="1"/>
    </xf>
    <xf numFmtId="0" fontId="8" fillId="2" borderId="2" xfId="8" applyFont="1" applyFill="1" applyBorder="1" applyAlignment="1" applyProtection="1">
      <alignment horizontal="center" vertical="center"/>
      <protection hidden="1"/>
    </xf>
    <xf numFmtId="0" fontId="8" fillId="2" borderId="3" xfId="8" applyFont="1" applyFill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85" fillId="5" borderId="68" xfId="8" applyFont="1" applyFill="1" applyBorder="1" applyAlignment="1">
      <alignment horizontal="center" vertical="center"/>
    </xf>
    <xf numFmtId="0" fontId="85" fillId="5" borderId="67" xfId="8" applyFont="1" applyFill="1" applyBorder="1" applyAlignment="1">
      <alignment horizontal="center" vertical="center"/>
    </xf>
    <xf numFmtId="0" fontId="85" fillId="5" borderId="85" xfId="8" applyFont="1" applyFill="1" applyBorder="1" applyAlignment="1">
      <alignment horizontal="center" vertical="center"/>
    </xf>
    <xf numFmtId="0" fontId="84" fillId="5" borderId="1" xfId="8" applyFont="1" applyFill="1" applyBorder="1" applyAlignment="1">
      <alignment horizontal="center" vertical="center" shrinkToFit="1"/>
    </xf>
    <xf numFmtId="0" fontId="84" fillId="5" borderId="4" xfId="8" applyFont="1" applyFill="1" applyBorder="1" applyAlignment="1">
      <alignment horizontal="center" vertical="center" shrinkToFit="1"/>
    </xf>
    <xf numFmtId="0" fontId="84" fillId="5" borderId="70" xfId="8" applyFont="1" applyFill="1" applyBorder="1" applyAlignment="1">
      <alignment horizontal="center" vertical="center" shrinkToFit="1"/>
    </xf>
    <xf numFmtId="0" fontId="20" fillId="5" borderId="3" xfId="8" applyFill="1" applyBorder="1" applyAlignment="1">
      <alignment horizontal="center" vertical="center" shrinkToFit="1"/>
    </xf>
    <xf numFmtId="0" fontId="20" fillId="5" borderId="65" xfId="8" applyFill="1" applyBorder="1" applyAlignment="1">
      <alignment horizontal="center" vertical="center" shrinkToFit="1"/>
    </xf>
    <xf numFmtId="0" fontId="20" fillId="5" borderId="66" xfId="8" applyFill="1" applyBorder="1" applyAlignment="1">
      <alignment horizontal="center" vertical="center" shrinkToFit="1"/>
    </xf>
    <xf numFmtId="0" fontId="84" fillId="5" borderId="78" xfId="8" applyFont="1" applyFill="1" applyBorder="1" applyAlignment="1">
      <alignment horizontal="center" vertical="center"/>
    </xf>
    <xf numFmtId="0" fontId="84" fillId="5" borderId="79" xfId="8" applyFont="1" applyFill="1" applyBorder="1" applyAlignment="1">
      <alignment horizontal="center" vertical="center"/>
    </xf>
    <xf numFmtId="0" fontId="84" fillId="5" borderId="76" xfId="8" applyFont="1" applyFill="1" applyBorder="1" applyAlignment="1">
      <alignment horizontal="center" vertical="center"/>
    </xf>
    <xf numFmtId="0" fontId="20" fillId="5" borderId="77" xfId="8" applyFill="1" applyBorder="1" applyAlignment="1">
      <alignment horizontal="center" vertical="center"/>
    </xf>
    <xf numFmtId="0" fontId="20" fillId="5" borderId="79" xfId="8" applyFill="1" applyBorder="1" applyAlignment="1">
      <alignment horizontal="center" vertical="center"/>
    </xf>
    <xf numFmtId="0" fontId="84" fillId="5" borderId="2" xfId="8" applyFont="1" applyFill="1" applyBorder="1" applyAlignment="1">
      <alignment horizontal="center" vertical="center"/>
    </xf>
    <xf numFmtId="0" fontId="20" fillId="5" borderId="3" xfId="8" applyFill="1" applyBorder="1" applyAlignment="1">
      <alignment horizontal="center" vertical="center"/>
    </xf>
    <xf numFmtId="0" fontId="84" fillId="5" borderId="55" xfId="8" applyFont="1" applyFill="1" applyBorder="1" applyAlignment="1">
      <alignment horizontal="center" vertical="center"/>
    </xf>
    <xf numFmtId="0" fontId="20" fillId="5" borderId="54" xfId="8" applyFill="1" applyBorder="1" applyAlignment="1">
      <alignment horizontal="center" vertical="center"/>
    </xf>
    <xf numFmtId="0" fontId="20" fillId="5" borderId="40" xfId="8" applyFill="1" applyBorder="1" applyAlignment="1">
      <alignment horizontal="center" vertical="center"/>
    </xf>
    <xf numFmtId="0" fontId="20" fillId="5" borderId="57" xfId="8" applyFill="1" applyBorder="1" applyAlignment="1">
      <alignment horizontal="center" vertical="center"/>
    </xf>
    <xf numFmtId="0" fontId="20" fillId="5" borderId="0" xfId="8" applyFill="1" applyAlignment="1">
      <alignment horizontal="center" vertical="center"/>
    </xf>
    <xf numFmtId="0" fontId="20" fillId="5" borderId="45" xfId="8" applyFill="1" applyBorder="1" applyAlignment="1">
      <alignment horizontal="center" vertical="center"/>
    </xf>
    <xf numFmtId="0" fontId="20" fillId="5" borderId="83" xfId="8" applyFill="1" applyBorder="1" applyAlignment="1">
      <alignment horizontal="center" vertical="center"/>
    </xf>
    <xf numFmtId="0" fontId="20" fillId="5" borderId="82" xfId="8" applyFill="1" applyBorder="1" applyAlignment="1">
      <alignment horizontal="center" vertical="center"/>
    </xf>
    <xf numFmtId="0" fontId="20" fillId="5" borderId="84" xfId="8" applyFill="1" applyBorder="1" applyAlignment="1">
      <alignment horizontal="center" vertical="center"/>
    </xf>
    <xf numFmtId="0" fontId="84" fillId="5" borderId="80" xfId="8" applyFont="1" applyFill="1" applyBorder="1" applyAlignment="1" applyProtection="1">
      <alignment horizontal="center" vertical="center"/>
      <protection hidden="1"/>
    </xf>
    <xf numFmtId="0" fontId="20" fillId="5" borderId="63" xfId="8" applyFill="1" applyBorder="1" applyAlignment="1" applyProtection="1">
      <alignment horizontal="center" vertical="center"/>
      <protection hidden="1"/>
    </xf>
    <xf numFmtId="0" fontId="84" fillId="5" borderId="81" xfId="8" applyFont="1" applyFill="1" applyBorder="1" applyAlignment="1" applyProtection="1">
      <alignment horizontal="center" vertical="center"/>
      <protection hidden="1"/>
    </xf>
    <xf numFmtId="14" fontId="84" fillId="5" borderId="80" xfId="8" applyNumberFormat="1" applyFont="1" applyFill="1" applyBorder="1" applyAlignment="1" applyProtection="1">
      <alignment horizontal="center" vertical="center"/>
      <protection hidden="1"/>
    </xf>
    <xf numFmtId="14" fontId="20" fillId="5" borderId="63" xfId="8" applyNumberFormat="1" applyFill="1" applyBorder="1" applyAlignment="1" applyProtection="1">
      <alignment horizontal="center" vertical="center"/>
      <protection hidden="1"/>
    </xf>
    <xf numFmtId="0" fontId="20" fillId="5" borderId="55" xfId="8" applyFill="1" applyBorder="1" applyAlignment="1">
      <alignment horizontal="center" vertical="center"/>
    </xf>
    <xf numFmtId="0" fontId="20" fillId="5" borderId="80" xfId="8" applyFill="1" applyBorder="1" applyAlignment="1" applyProtection="1">
      <alignment horizontal="center" vertical="center"/>
      <protection locked="0"/>
    </xf>
    <xf numFmtId="0" fontId="20" fillId="5" borderId="63" xfId="8" applyFill="1" applyBorder="1" applyAlignment="1" applyProtection="1">
      <alignment horizontal="center" vertical="center"/>
      <protection locked="0"/>
    </xf>
    <xf numFmtId="0" fontId="20" fillId="5" borderId="81" xfId="8" applyFill="1" applyBorder="1" applyAlignment="1" applyProtection="1">
      <alignment horizontal="center" vertical="center"/>
      <protection locked="0"/>
    </xf>
    <xf numFmtId="0" fontId="5" fillId="5" borderId="68" xfId="8" applyFont="1" applyFill="1" applyBorder="1" applyAlignment="1">
      <alignment horizontal="center" vertical="center"/>
    </xf>
    <xf numFmtId="0" fontId="5" fillId="5" borderId="67" xfId="8" applyFont="1" applyFill="1" applyBorder="1" applyAlignment="1">
      <alignment horizontal="center" vertical="center"/>
    </xf>
    <xf numFmtId="0" fontId="5" fillId="5" borderId="85" xfId="8" applyFont="1" applyFill="1" applyBorder="1" applyAlignment="1">
      <alignment horizontal="center" vertical="center"/>
    </xf>
    <xf numFmtId="0" fontId="20" fillId="5" borderId="1" xfId="8" applyFill="1" applyBorder="1" applyAlignment="1">
      <alignment horizontal="center" vertical="center" shrinkToFit="1"/>
    </xf>
    <xf numFmtId="0" fontId="20" fillId="5" borderId="4" xfId="8" applyFill="1" applyBorder="1" applyAlignment="1">
      <alignment horizontal="center" vertical="center" shrinkToFit="1"/>
    </xf>
    <xf numFmtId="0" fontId="20" fillId="5" borderId="70" xfId="8" applyFill="1" applyBorder="1" applyAlignment="1">
      <alignment horizontal="center" vertical="center" shrinkToFit="1"/>
    </xf>
    <xf numFmtId="0" fontId="20" fillId="5" borderId="78" xfId="8" applyFill="1" applyBorder="1" applyAlignment="1">
      <alignment horizontal="center" vertical="center"/>
    </xf>
    <xf numFmtId="0" fontId="20" fillId="5" borderId="76" xfId="8" applyFill="1" applyBorder="1" applyAlignment="1">
      <alignment horizontal="center" vertical="center"/>
    </xf>
    <xf numFmtId="0" fontId="20" fillId="5" borderId="2" xfId="8" applyFill="1" applyBorder="1" applyAlignment="1">
      <alignment horizontal="center" vertical="center"/>
    </xf>
    <xf numFmtId="14" fontId="20" fillId="5" borderId="80" xfId="8" applyNumberFormat="1" applyFill="1" applyBorder="1" applyAlignment="1" applyProtection="1">
      <alignment horizontal="center" vertical="center"/>
      <protection locked="0"/>
    </xf>
    <xf numFmtId="14" fontId="20" fillId="5" borderId="63" xfId="8" applyNumberFormat="1" applyFill="1" applyBorder="1" applyAlignment="1" applyProtection="1">
      <alignment horizontal="center" vertical="center"/>
      <protection locked="0"/>
    </xf>
    <xf numFmtId="0" fontId="82" fillId="2" borderId="57" xfId="0" applyFont="1" applyFill="1" applyBorder="1" applyAlignment="1">
      <alignment horizontal="center"/>
    </xf>
    <xf numFmtId="0" fontId="82" fillId="2" borderId="0" xfId="0" applyFont="1" applyFill="1" applyAlignment="1">
      <alignment horizontal="center"/>
    </xf>
    <xf numFmtId="0" fontId="82" fillId="2" borderId="45" xfId="0" applyFont="1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186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82" fillId="2" borderId="6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9" fillId="5" borderId="68" xfId="8" applyFont="1" applyFill="1" applyBorder="1" applyAlignment="1">
      <alignment horizontal="center" vertical="center"/>
    </xf>
    <xf numFmtId="0" fontId="79" fillId="5" borderId="67" xfId="8" applyFont="1" applyFill="1" applyBorder="1" applyAlignment="1">
      <alignment horizontal="center" vertical="center"/>
    </xf>
    <xf numFmtId="0" fontId="79" fillId="5" borderId="187" xfId="8" applyFont="1" applyFill="1" applyBorder="1" applyAlignment="1">
      <alignment horizontal="center" vertical="center"/>
    </xf>
    <xf numFmtId="0" fontId="82" fillId="5" borderId="1" xfId="8" applyFont="1" applyFill="1" applyBorder="1" applyAlignment="1">
      <alignment horizontal="center" vertical="center" shrinkToFit="1"/>
    </xf>
    <xf numFmtId="0" fontId="82" fillId="5" borderId="4" xfId="8" applyFont="1" applyFill="1" applyBorder="1" applyAlignment="1">
      <alignment horizontal="center" vertical="center" shrinkToFit="1"/>
    </xf>
    <xf numFmtId="0" fontId="82" fillId="5" borderId="90" xfId="8" applyFont="1" applyFill="1" applyBorder="1" applyAlignment="1">
      <alignment horizontal="center" vertical="center" shrinkToFit="1"/>
    </xf>
    <xf numFmtId="0" fontId="20" fillId="5" borderId="56" xfId="8" applyFill="1" applyBorder="1" applyAlignment="1">
      <alignment horizontal="center" vertical="center" shrinkToFit="1"/>
    </xf>
    <xf numFmtId="0" fontId="45" fillId="5" borderId="68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56" fillId="5" borderId="67" xfId="0" applyFont="1" applyFill="1" applyBorder="1" applyAlignment="1" applyProtection="1">
      <alignment horizontal="center" vertical="center" wrapText="1"/>
      <protection locked="0"/>
    </xf>
    <xf numFmtId="0" fontId="56" fillId="5" borderId="65" xfId="0" applyFont="1" applyFill="1" applyBorder="1" applyAlignment="1" applyProtection="1">
      <alignment horizontal="center" vertical="center" wrapText="1"/>
      <protection locked="0"/>
    </xf>
    <xf numFmtId="0" fontId="57" fillId="5" borderId="31" xfId="0" applyFont="1" applyFill="1" applyBorder="1" applyAlignment="1">
      <alignment horizontal="center" wrapText="1"/>
    </xf>
    <xf numFmtId="0" fontId="57" fillId="5" borderId="16" xfId="0" applyFont="1" applyFill="1" applyBorder="1" applyAlignment="1">
      <alignment horizontal="center" wrapText="1"/>
    </xf>
    <xf numFmtId="0" fontId="45" fillId="5" borderId="31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45" fillId="5" borderId="55" xfId="0" applyFont="1" applyFill="1" applyBorder="1" applyAlignment="1">
      <alignment horizontal="center" vertical="center"/>
    </xf>
    <xf numFmtId="0" fontId="45" fillId="5" borderId="54" xfId="0" applyFont="1" applyFill="1" applyBorder="1" applyAlignment="1">
      <alignment horizontal="center" vertical="center"/>
    </xf>
    <xf numFmtId="0" fontId="45" fillId="5" borderId="40" xfId="0" applyFont="1" applyFill="1" applyBorder="1" applyAlignment="1">
      <alignment horizontal="center" vertical="center"/>
    </xf>
    <xf numFmtId="0" fontId="45" fillId="5" borderId="83" xfId="0" applyFont="1" applyFill="1" applyBorder="1" applyAlignment="1">
      <alignment horizontal="center" vertical="center"/>
    </xf>
    <xf numFmtId="0" fontId="45" fillId="5" borderId="82" xfId="0" applyFont="1" applyFill="1" applyBorder="1" applyAlignment="1">
      <alignment horizontal="center" vertical="center"/>
    </xf>
    <xf numFmtId="0" fontId="45" fillId="5" borderId="84" xfId="0" applyFont="1" applyFill="1" applyBorder="1" applyAlignment="1">
      <alignment horizontal="center" vertical="center"/>
    </xf>
    <xf numFmtId="0" fontId="6" fillId="5" borderId="76" xfId="0" applyFont="1" applyFill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6" fillId="5" borderId="78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7" fillId="5" borderId="81" xfId="0" applyFont="1" applyFill="1" applyBorder="1" applyAlignment="1" applyProtection="1">
      <alignment horizontal="center" vertical="center" wrapText="1"/>
      <protection locked="0"/>
    </xf>
    <xf numFmtId="0" fontId="7" fillId="5" borderId="89" xfId="0" applyFont="1" applyFill="1" applyBorder="1" applyAlignment="1" applyProtection="1">
      <alignment horizontal="center" vertical="center" wrapText="1"/>
      <protection locked="0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 applyProtection="1">
      <alignment horizontal="center" vertical="center" wrapText="1"/>
      <protection locked="0"/>
    </xf>
    <xf numFmtId="0" fontId="60" fillId="0" borderId="109" xfId="0" applyFont="1" applyBorder="1" applyAlignment="1">
      <alignment horizontal="center"/>
    </xf>
    <xf numFmtId="0" fontId="60" fillId="0" borderId="110" xfId="0" applyFont="1" applyBorder="1" applyAlignment="1">
      <alignment horizontal="center"/>
    </xf>
    <xf numFmtId="0" fontId="51" fillId="8" borderId="86" xfId="0" applyFont="1" applyFill="1" applyBorder="1" applyAlignment="1">
      <alignment horizontal="right" vertical="center"/>
    </xf>
    <xf numFmtId="0" fontId="51" fillId="8" borderId="0" xfId="0" applyFont="1" applyFill="1" applyAlignment="1">
      <alignment horizontal="right" vertical="center"/>
    </xf>
    <xf numFmtId="0" fontId="50" fillId="7" borderId="86" xfId="0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50" fillId="7" borderId="98" xfId="0" applyFont="1" applyFill="1" applyBorder="1" applyAlignment="1">
      <alignment horizontal="center" vertical="center"/>
    </xf>
    <xf numFmtId="44" fontId="50" fillId="7" borderId="86" xfId="0" applyNumberFormat="1" applyFont="1" applyFill="1" applyBorder="1" applyAlignment="1">
      <alignment horizontal="center"/>
    </xf>
    <xf numFmtId="44" fontId="63" fillId="7" borderId="0" xfId="0" applyNumberFormat="1" applyFont="1" applyFill="1" applyAlignment="1">
      <alignment horizontal="center"/>
    </xf>
    <xf numFmtId="44" fontId="63" fillId="7" borderId="98" xfId="0" applyNumberFormat="1" applyFont="1" applyFill="1" applyBorder="1" applyAlignment="1">
      <alignment horizontal="center"/>
    </xf>
    <xf numFmtId="0" fontId="60" fillId="0" borderId="64" xfId="0" applyFont="1" applyBorder="1" applyAlignment="1">
      <alignment horizontal="center"/>
    </xf>
    <xf numFmtId="14" fontId="20" fillId="5" borderId="81" xfId="8" applyNumberFormat="1" applyFill="1" applyBorder="1" applyAlignment="1" applyProtection="1">
      <alignment horizontal="center" vertical="center"/>
      <protection locked="0"/>
    </xf>
    <xf numFmtId="14" fontId="20" fillId="5" borderId="169" xfId="8" applyNumberFormat="1" applyFill="1" applyBorder="1" applyAlignment="1" applyProtection="1">
      <alignment horizontal="center" vertical="center"/>
      <protection locked="0"/>
    </xf>
    <xf numFmtId="14" fontId="20" fillId="5" borderId="56" xfId="8" applyNumberFormat="1" applyFill="1" applyBorder="1" applyAlignment="1" applyProtection="1">
      <alignment horizontal="center" vertical="center"/>
      <protection locked="0"/>
    </xf>
    <xf numFmtId="14" fontId="20" fillId="5" borderId="89" xfId="8" applyNumberFormat="1" applyFill="1" applyBorder="1" applyAlignment="1" applyProtection="1">
      <alignment horizontal="center" vertical="center"/>
      <protection locked="0"/>
    </xf>
    <xf numFmtId="0" fontId="85" fillId="5" borderId="187" xfId="8" applyFont="1" applyFill="1" applyBorder="1" applyAlignment="1">
      <alignment horizontal="center" vertical="center"/>
    </xf>
    <xf numFmtId="0" fontId="20" fillId="5" borderId="90" xfId="8" applyFill="1" applyBorder="1" applyAlignment="1">
      <alignment horizontal="center" vertical="center" shrinkToFit="1"/>
    </xf>
    <xf numFmtId="0" fontId="44" fillId="5" borderId="80" xfId="0" applyFont="1" applyFill="1" applyBorder="1" applyAlignment="1" applyProtection="1">
      <alignment horizontal="center" vertical="center" wrapText="1"/>
      <protection locked="0"/>
    </xf>
    <xf numFmtId="0" fontId="44" fillId="5" borderId="63" xfId="0" applyFont="1" applyFill="1" applyBorder="1" applyAlignment="1" applyProtection="1">
      <alignment horizontal="center" vertical="center" wrapText="1"/>
      <protection locked="0"/>
    </xf>
    <xf numFmtId="0" fontId="44" fillId="5" borderId="67" xfId="0" applyFont="1" applyFill="1" applyBorder="1" applyAlignment="1" applyProtection="1">
      <alignment horizontal="center" vertical="center" wrapText="1"/>
      <protection locked="0"/>
    </xf>
    <xf numFmtId="0" fontId="44" fillId="5" borderId="65" xfId="0" applyFont="1" applyFill="1" applyBorder="1" applyAlignment="1" applyProtection="1">
      <alignment horizontal="center" vertical="center" wrapText="1"/>
      <protection locked="0"/>
    </xf>
    <xf numFmtId="0" fontId="8" fillId="5" borderId="6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3" fillId="5" borderId="1" xfId="0" applyFont="1" applyFill="1" applyBorder="1" applyAlignment="1">
      <alignment horizontal="center" wrapText="1"/>
    </xf>
    <xf numFmtId="0" fontId="93" fillId="5" borderId="67" xfId="0" applyFont="1" applyFill="1" applyBorder="1" applyAlignment="1">
      <alignment horizontal="center" wrapText="1"/>
    </xf>
    <xf numFmtId="0" fontId="93" fillId="5" borderId="9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0" fontId="54" fillId="5" borderId="31" xfId="0" applyFont="1" applyFill="1" applyBorder="1" applyAlignment="1">
      <alignment horizontal="center" wrapText="1"/>
    </xf>
    <xf numFmtId="0" fontId="54" fillId="5" borderId="16" xfId="0" applyFont="1" applyFill="1" applyBorder="1" applyAlignment="1">
      <alignment horizontal="center" wrapText="1"/>
    </xf>
    <xf numFmtId="0" fontId="6" fillId="5" borderId="6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6" fillId="19" borderId="149" xfId="1" applyFont="1" applyFill="1" applyBorder="1" applyAlignment="1" applyProtection="1">
      <alignment horizontal="left" vertical="center" shrinkToFit="1"/>
      <protection hidden="1"/>
    </xf>
    <xf numFmtId="0" fontId="20" fillId="2" borderId="72" xfId="1" applyFont="1" applyFill="1" applyBorder="1" applyAlignment="1">
      <alignment horizontal="center"/>
    </xf>
    <xf numFmtId="3" fontId="20" fillId="2" borderId="194" xfId="1" applyNumberFormat="1" applyFont="1" applyFill="1" applyBorder="1" applyAlignment="1">
      <alignment horizontal="center"/>
    </xf>
    <xf numFmtId="0" fontId="9" fillId="3" borderId="71" xfId="1" applyFont="1" applyFill="1" applyBorder="1" applyAlignment="1" applyProtection="1">
      <alignment horizontal="center" vertical="center"/>
      <protection hidden="1"/>
    </xf>
    <xf numFmtId="0" fontId="0" fillId="0" borderId="106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18" xfId="0" applyFont="1" applyBorder="1" applyAlignment="1">
      <alignment horizontal="center"/>
    </xf>
    <xf numFmtId="0" fontId="8" fillId="0" borderId="119" xfId="0" applyFont="1" applyBorder="1" applyAlignment="1">
      <alignment horizontal="center"/>
    </xf>
    <xf numFmtId="0" fontId="8" fillId="0" borderId="107" xfId="0" applyFont="1" applyBorder="1" applyAlignment="1">
      <alignment horizontal="center"/>
    </xf>
    <xf numFmtId="0" fontId="8" fillId="0" borderId="112" xfId="0" applyFont="1" applyBorder="1" applyAlignment="1">
      <alignment horizontal="center"/>
    </xf>
    <xf numFmtId="0" fontId="0" fillId="0" borderId="213" xfId="0" applyBorder="1"/>
    <xf numFmtId="0" fontId="0" fillId="0" borderId="214" xfId="0" applyBorder="1"/>
    <xf numFmtId="2" fontId="0" fillId="0" borderId="214" xfId="0" applyNumberFormat="1" applyBorder="1"/>
    <xf numFmtId="0" fontId="0" fillId="0" borderId="214" xfId="0" applyBorder="1" applyAlignment="1">
      <alignment horizontal="center"/>
    </xf>
    <xf numFmtId="2" fontId="88" fillId="0" borderId="214" xfId="0" applyNumberFormat="1" applyFont="1" applyBorder="1"/>
    <xf numFmtId="0" fontId="88" fillId="0" borderId="214" xfId="0" applyFont="1" applyBorder="1" applyAlignment="1">
      <alignment horizontal="center"/>
    </xf>
    <xf numFmtId="0" fontId="0" fillId="0" borderId="214" xfId="0" applyFont="1" applyBorder="1" applyAlignment="1">
      <alignment horizontal="center"/>
    </xf>
    <xf numFmtId="0" fontId="8" fillId="0" borderId="215" xfId="0" applyFont="1" applyBorder="1" applyAlignment="1">
      <alignment horizontal="center"/>
    </xf>
  </cellXfs>
  <cellStyles count="14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0" xr:uid="{E768F93C-DFFF-40EB-AFFB-02205385428B}"/>
    <cellStyle name="Normalno 4" xfId="6" xr:uid="{00000000-0005-0000-0000-000005000000}"/>
    <cellStyle name="Normalno 4 2" xfId="11" xr:uid="{23123772-9235-4272-BDCC-A29A850A6BFC}"/>
    <cellStyle name="Normalno 5" xfId="9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13" xr:uid="{38900475-6F5D-44EF-9935-7B24D53316A6}"/>
    <cellStyle name="Tekst objašnjenja" xfId="1" builtinId="53" customBuiltin="1"/>
    <cellStyle name="Tekst objašnjenja 2" xfId="12" xr:uid="{E362D25E-A547-4ACB-8917-CE2FF79F8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8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4" Type="http://schemas.openxmlformats.org/officeDocument/2006/relationships/image" Target="../media/image27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1</xdr:col>
      <xdr:colOff>1676400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2" name="Picture 3" descr="grb HŠRS 3">
          <a:extLst>
            <a:ext uri="{FF2B5EF4-FFF2-40B4-BE49-F238E27FC236}">
              <a16:creationId xmlns:a16="http://schemas.microsoft.com/office/drawing/2014/main" id="{00A74B16-26FD-4225-BCEA-45C2CF52727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AED3037-F5C0-4882-AB07-BB219C2CF9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3EBA0-C67E-4BC5-A3BD-88DB819C1A1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E5D7B9B-4C99-417B-BD08-C4E7DF42666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</xdr:row>
      <xdr:rowOff>19049</xdr:rowOff>
    </xdr:from>
    <xdr:to>
      <xdr:col>20</xdr:col>
      <xdr:colOff>400050</xdr:colOff>
      <xdr:row>5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15425" y="180974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28501</xdr:rowOff>
    </xdr:from>
    <xdr:to>
      <xdr:col>1</xdr:col>
      <xdr:colOff>714376</xdr:colOff>
      <xdr:row>4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51" y="190426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228601</xdr:colOff>
      <xdr:row>5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1276350</xdr:colOff>
      <xdr:row>5</xdr:row>
      <xdr:rowOff>171450</xdr:rowOff>
    </xdr:from>
    <xdr:to>
      <xdr:col>2</xdr:col>
      <xdr:colOff>1724025</xdr:colOff>
      <xdr:row>6</xdr:row>
      <xdr:rowOff>323850</xdr:rowOff>
    </xdr:to>
    <xdr:pic macro="[2]!sortpoprezimenu">
      <xdr:nvPicPr>
        <xdr:cNvPr id="9" name="Picture 1">
          <a:extLst>
            <a:ext uri="{FF2B5EF4-FFF2-40B4-BE49-F238E27FC236}">
              <a16:creationId xmlns:a16="http://schemas.microsoft.com/office/drawing/2014/main" id="{F0115F0B-1CE5-438B-B674-5134B9B9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7635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5</xdr:row>
      <xdr:rowOff>104776</xdr:rowOff>
    </xdr:from>
    <xdr:to>
      <xdr:col>2</xdr:col>
      <xdr:colOff>1162050</xdr:colOff>
      <xdr:row>6</xdr:row>
      <xdr:rowOff>314325</xdr:rowOff>
    </xdr:to>
    <xdr:pic macro="[2]!sortpoprezimenu18">
      <xdr:nvPicPr>
        <xdr:cNvPr id="6" name="Picture 6">
          <a:extLst>
            <a:ext uri="{FF2B5EF4-FFF2-40B4-BE49-F238E27FC236}">
              <a16:creationId xmlns:a16="http://schemas.microsoft.com/office/drawing/2014/main" id="{CD3F6737-6B57-45B4-9015-B62EF4CB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76376"/>
          <a:ext cx="438150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4</xdr:row>
      <xdr:rowOff>76201</xdr:rowOff>
    </xdr:from>
    <xdr:to>
      <xdr:col>2</xdr:col>
      <xdr:colOff>1457325</xdr:colOff>
      <xdr:row>5</xdr:row>
      <xdr:rowOff>205700</xdr:rowOff>
    </xdr:to>
    <xdr:pic macro="[2]!sortpoprezimenu23">
      <xdr:nvPicPr>
        <xdr:cNvPr id="4" name="Picture 3">
          <a:extLst>
            <a:ext uri="{FF2B5EF4-FFF2-40B4-BE49-F238E27FC236}">
              <a16:creationId xmlns:a16="http://schemas.microsoft.com/office/drawing/2014/main" id="{CABB64FD-6083-4E39-B29E-BB7FA3F3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285876"/>
          <a:ext cx="409575" cy="48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3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2</xdr:col>
      <xdr:colOff>104776</xdr:colOff>
      <xdr:row>4</xdr:row>
      <xdr:rowOff>49003</xdr:rowOff>
    </xdr:to>
    <xdr:pic macro="[4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19049</xdr:colOff>
      <xdr:row>3</xdr:row>
      <xdr:rowOff>49854</xdr:rowOff>
    </xdr:to>
    <xdr:pic macro="[5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</xdr:row>
      <xdr:rowOff>161925</xdr:rowOff>
    </xdr:from>
    <xdr:to>
      <xdr:col>2</xdr:col>
      <xdr:colOff>514350</xdr:colOff>
      <xdr:row>6</xdr:row>
      <xdr:rowOff>391886</xdr:rowOff>
    </xdr:to>
    <xdr:pic macro="[6]!sortpoprezimenu">
      <xdr:nvPicPr>
        <xdr:cNvPr id="5" name="Picture 1">
          <a:extLst>
            <a:ext uri="{FF2B5EF4-FFF2-40B4-BE49-F238E27FC236}">
              <a16:creationId xmlns:a16="http://schemas.microsoft.com/office/drawing/2014/main" id="{98CB7BC1-8E1A-4551-A65E-A81FE48B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438275"/>
          <a:ext cx="409575" cy="46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7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133351</xdr:colOff>
      <xdr:row>4</xdr:row>
      <xdr:rowOff>152400</xdr:rowOff>
    </xdr:from>
    <xdr:to>
      <xdr:col>2</xdr:col>
      <xdr:colOff>541055</xdr:colOff>
      <xdr:row>5</xdr:row>
      <xdr:rowOff>276225</xdr:rowOff>
    </xdr:to>
    <xdr:pic macro="[6]!sortpoprezimenu">
      <xdr:nvPicPr>
        <xdr:cNvPr id="2" name="Picture 1">
          <a:extLst>
            <a:ext uri="{FF2B5EF4-FFF2-40B4-BE49-F238E27FC236}">
              <a16:creationId xmlns:a16="http://schemas.microsoft.com/office/drawing/2014/main" id="{F720448E-A1F6-4B66-9C97-EC902BE2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1285875"/>
          <a:ext cx="40770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8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114300</xdr:rowOff>
    </xdr:from>
    <xdr:to>
      <xdr:col>2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257175</xdr:colOff>
      <xdr:row>0</xdr:row>
      <xdr:rowOff>19051</xdr:rowOff>
    </xdr:from>
    <xdr:to>
      <xdr:col>18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1</xdr:rowOff>
    </xdr:from>
    <xdr:to>
      <xdr:col>1</xdr:col>
      <xdr:colOff>1123951</xdr:colOff>
      <xdr:row>4</xdr:row>
      <xdr:rowOff>47626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F509529-7A76-46B8-8275-83E8C6D5F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401" y="161926"/>
          <a:ext cx="876300" cy="933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133350</xdr:colOff>
      <xdr:row>4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EE670D9-14A5-41AF-95F5-53B7FA84C04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10700" y="142876"/>
          <a:ext cx="942975" cy="10382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152401</xdr:rowOff>
    </xdr:from>
    <xdr:to>
      <xdr:col>1</xdr:col>
      <xdr:colOff>619125</xdr:colOff>
      <xdr:row>4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1DF5C7-970A-4AE3-AF39-C877F25D22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1"/>
          <a:ext cx="838199" cy="933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171450</xdr:colOff>
      <xdr:row>5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FCE7A55-A8DB-41CE-9340-5E3CACDE514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72775" y="142876"/>
          <a:ext cx="981075" cy="12001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152402</xdr:rowOff>
    </xdr:from>
    <xdr:to>
      <xdr:col>1</xdr:col>
      <xdr:colOff>781050</xdr:colOff>
      <xdr:row>4</xdr:row>
      <xdr:rowOff>142876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5436C6-2B02-4672-98C2-DD6CC3BC8E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2"/>
          <a:ext cx="857249" cy="10382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171450</xdr:colOff>
      <xdr:row>5</xdr:row>
      <xdr:rowOff>152400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B58A9B9D-408D-40F3-87C1-BBC13BF2B62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72775" y="142876"/>
          <a:ext cx="981075" cy="12191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171450</xdr:rowOff>
    </xdr:from>
    <xdr:to>
      <xdr:col>1</xdr:col>
      <xdr:colOff>600075</xdr:colOff>
      <xdr:row>4</xdr:row>
      <xdr:rowOff>295275</xdr:rowOff>
    </xdr:to>
    <xdr:pic macro="[9]!plasmanlige">
      <xdr:nvPicPr>
        <xdr:cNvPr id="3" name="Picture 3" descr="grb HŠRS 2">
          <a:extLst>
            <a:ext uri="{FF2B5EF4-FFF2-40B4-BE49-F238E27FC236}">
              <a16:creationId xmlns:a16="http://schemas.microsoft.com/office/drawing/2014/main" id="{C99A6ED3-94E9-41E2-A842-5D232F9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1</xdr:col>
      <xdr:colOff>514350</xdr:colOff>
      <xdr:row>4</xdr:row>
      <xdr:rowOff>266700</xdr:rowOff>
    </xdr:to>
    <xdr:pic macro="[11]!plasmanlige">
      <xdr:nvPicPr>
        <xdr:cNvPr id="5" name="Slika 2" descr="grb HŠRS 2.jpg">
          <a:extLst>
            <a:ext uri="{FF2B5EF4-FFF2-40B4-BE49-F238E27FC236}">
              <a16:creationId xmlns:a16="http://schemas.microsoft.com/office/drawing/2014/main" id="{118400B7-FAB0-489E-8454-119F96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57150</xdr:rowOff>
    </xdr:from>
    <xdr:to>
      <xdr:col>1</xdr:col>
      <xdr:colOff>990601</xdr:colOff>
      <xdr:row>4</xdr:row>
      <xdr:rowOff>137286</xdr:rowOff>
    </xdr:to>
    <xdr:pic macro="[12]!Ukupniplasman">
      <xdr:nvPicPr>
        <xdr:cNvPr id="3" name="Slika 6">
          <a:extLst>
            <a:ext uri="{FF2B5EF4-FFF2-40B4-BE49-F238E27FC236}">
              <a16:creationId xmlns:a16="http://schemas.microsoft.com/office/drawing/2014/main" id="{356294A7-A742-4CAD-92CF-7E1E35A3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57150"/>
          <a:ext cx="971550" cy="89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393456</xdr:colOff>
      <xdr:row>0</xdr:row>
      <xdr:rowOff>402981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77" y="402981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133350</xdr:rowOff>
    </xdr:to>
    <xdr:pic macro="[13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2C0DF991-99ED-40CA-BEC1-5055AD06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287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1114425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1</xdr:row>
      <xdr:rowOff>657225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1</xdr:row>
      <xdr:rowOff>85725</xdr:rowOff>
    </xdr:from>
    <xdr:to>
      <xdr:col>13</xdr:col>
      <xdr:colOff>9525</xdr:colOff>
      <xdr:row>2</xdr:row>
      <xdr:rowOff>333375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609B3BDE-1979-4B4B-915B-251656C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1950"/>
          <a:ext cx="94488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1</xdr:row>
      <xdr:rowOff>1038225</xdr:rowOff>
    </xdr:to>
    <xdr:pic>
      <xdr:nvPicPr>
        <xdr:cNvPr id="17" name="Slika 4" descr="Nova slika.png">
          <a:extLst>
            <a:ext uri="{FF2B5EF4-FFF2-40B4-BE49-F238E27FC236}">
              <a16:creationId xmlns:a16="http://schemas.microsoft.com/office/drawing/2014/main" id="{2B6ACFF2-F064-4A3A-98C0-935650C9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1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533400</xdr:rowOff>
    </xdr:to>
    <xdr:pic>
      <xdr:nvPicPr>
        <xdr:cNvPr id="18" name="Slika 11">
          <a:extLst>
            <a:ext uri="{FF2B5EF4-FFF2-40B4-BE49-F238E27FC236}">
              <a16:creationId xmlns:a16="http://schemas.microsoft.com/office/drawing/2014/main" id="{A5C36BC6-083C-48FE-934E-533BF49F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1032068</xdr:colOff>
      <xdr:row>0</xdr:row>
      <xdr:rowOff>29114</xdr:rowOff>
    </xdr:from>
    <xdr:ext cx="4721485" cy="468013"/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E05B9943-AEE0-4154-BA4F-6BA7ECA5ADA1}"/>
            </a:ext>
          </a:extLst>
        </xdr:cNvPr>
        <xdr:cNvSpPr/>
      </xdr:nvSpPr>
      <xdr:spPr>
        <a:xfrm>
          <a:off x="1641668" y="29114"/>
          <a:ext cx="472148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hr-HR" sz="2400" b="1" cap="none" spc="0">
              <a:ln/>
              <a:solidFill>
                <a:schemeClr val="accent3"/>
              </a:solidFill>
              <a:effectLst/>
            </a:rPr>
            <a:t>HRVATSKA MUŠIČARSKA LIGA 2024</a:t>
          </a:r>
        </a:p>
      </xdr:txBody>
    </xdr:sp>
    <xdr:clientData/>
  </xdr:oneCellAnchor>
  <xdr:twoCellAnchor editAs="oneCell">
    <xdr:from>
      <xdr:col>13</xdr:col>
      <xdr:colOff>571500</xdr:colOff>
      <xdr:row>8</xdr:row>
      <xdr:rowOff>57150</xdr:rowOff>
    </xdr:from>
    <xdr:to>
      <xdr:col>14</xdr:col>
      <xdr:colOff>152400</xdr:colOff>
      <xdr:row>14</xdr:row>
      <xdr:rowOff>19050</xdr:rowOff>
    </xdr:to>
    <xdr:sp macro="" textlink="">
      <xdr:nvSpPr>
        <xdr:cNvPr id="20" name="Pravokutnik 8">
          <a:extLst>
            <a:ext uri="{FF2B5EF4-FFF2-40B4-BE49-F238E27FC236}">
              <a16:creationId xmlns:a16="http://schemas.microsoft.com/office/drawing/2014/main" id="{9B4E23B8-AA03-4688-9265-BC919D2D546F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8</xdr:row>
      <xdr:rowOff>57150</xdr:rowOff>
    </xdr:from>
    <xdr:to>
      <xdr:col>14</xdr:col>
      <xdr:colOff>152400</xdr:colOff>
      <xdr:row>14</xdr:row>
      <xdr:rowOff>19050</xdr:rowOff>
    </xdr:to>
    <xdr:sp macro="" textlink="">
      <xdr:nvSpPr>
        <xdr:cNvPr id="21" name="Pravokutnik 10">
          <a:extLst>
            <a:ext uri="{FF2B5EF4-FFF2-40B4-BE49-F238E27FC236}">
              <a16:creationId xmlns:a16="http://schemas.microsoft.com/office/drawing/2014/main" id="{65245013-8923-45A6-BC58-1912FA7E317D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18</xdr:row>
      <xdr:rowOff>57150</xdr:rowOff>
    </xdr:from>
    <xdr:to>
      <xdr:col>13</xdr:col>
      <xdr:colOff>152400</xdr:colOff>
      <xdr:row>24</xdr:row>
      <xdr:rowOff>19050</xdr:rowOff>
    </xdr:to>
    <xdr:sp macro="" textlink="">
      <xdr:nvSpPr>
        <xdr:cNvPr id="22" name="Pravokutnik 8">
          <a:extLst>
            <a:ext uri="{FF2B5EF4-FFF2-40B4-BE49-F238E27FC236}">
              <a16:creationId xmlns:a16="http://schemas.microsoft.com/office/drawing/2014/main" id="{5C967DFB-1A40-476D-AA55-E6D133C4B6AF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18</xdr:row>
      <xdr:rowOff>57150</xdr:rowOff>
    </xdr:from>
    <xdr:to>
      <xdr:col>13</xdr:col>
      <xdr:colOff>152400</xdr:colOff>
      <xdr:row>24</xdr:row>
      <xdr:rowOff>19050</xdr:rowOff>
    </xdr:to>
    <xdr:sp macro="" textlink="">
      <xdr:nvSpPr>
        <xdr:cNvPr id="23" name="Pravokutnik 10">
          <a:extLst>
            <a:ext uri="{FF2B5EF4-FFF2-40B4-BE49-F238E27FC236}">
              <a16:creationId xmlns:a16="http://schemas.microsoft.com/office/drawing/2014/main" id="{DC13FA4E-C0D0-42F5-807E-43F2FCF7EC9B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5</xdr:row>
      <xdr:rowOff>123825</xdr:rowOff>
    </xdr:from>
    <xdr:to>
      <xdr:col>1</xdr:col>
      <xdr:colOff>942975</xdr:colOff>
      <xdr:row>10</xdr:row>
      <xdr:rowOff>47891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2CDEA-1EB9-4D47-8950-48BB50B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7675"/>
          <a:ext cx="971550" cy="1019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6</xdr:row>
      <xdr:rowOff>28576</xdr:rowOff>
    </xdr:from>
    <xdr:to>
      <xdr:col>16</xdr:col>
      <xdr:colOff>638175</xdr:colOff>
      <xdr:row>10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191070-3759-43A8-82BF-F0DAF0B10BC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601075" y="514351"/>
          <a:ext cx="923925" cy="9048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152400</xdr:rowOff>
    </xdr:from>
    <xdr:ext cx="714375" cy="685800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49458236-E018-488A-B09D-6F54C079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524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19050</xdr:colOff>
      <xdr:row>6</xdr:row>
      <xdr:rowOff>28575</xdr:rowOff>
    </xdr:from>
    <xdr:ext cx="657225" cy="628650"/>
    <xdr:pic>
      <xdr:nvPicPr>
        <xdr:cNvPr id="9" name="Picture 11" descr="grb HŠRS 2">
          <a:extLst>
            <a:ext uri="{FF2B5EF4-FFF2-40B4-BE49-F238E27FC236}">
              <a16:creationId xmlns:a16="http://schemas.microsoft.com/office/drawing/2014/main" id="{0F00B5DA-93D9-4513-A860-804B77C3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53</xdr:row>
      <xdr:rowOff>152400</xdr:rowOff>
    </xdr:from>
    <xdr:ext cx="684609" cy="657225"/>
    <xdr:pic>
      <xdr:nvPicPr>
        <xdr:cNvPr id="10" name="Picture 12" descr="grb HŠRS 2">
          <a:extLst>
            <a:ext uri="{FF2B5EF4-FFF2-40B4-BE49-F238E27FC236}">
              <a16:creationId xmlns:a16="http://schemas.microsoft.com/office/drawing/2014/main" id="{86306489-AEA9-4746-9163-4579AEEE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9172575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17</xdr:row>
      <xdr:rowOff>123825</xdr:rowOff>
    </xdr:from>
    <xdr:ext cx="666750" cy="657225"/>
    <xdr:pic>
      <xdr:nvPicPr>
        <xdr:cNvPr id="11" name="Picture 14" descr="grb HŠRS 2">
          <a:extLst>
            <a:ext uri="{FF2B5EF4-FFF2-40B4-BE49-F238E27FC236}">
              <a16:creationId xmlns:a16="http://schemas.microsoft.com/office/drawing/2014/main" id="{4BAB45E0-0827-44AE-A7A5-43C0FB4E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4669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28</xdr:row>
      <xdr:rowOff>114300</xdr:rowOff>
    </xdr:from>
    <xdr:ext cx="666750" cy="657225"/>
    <xdr:pic>
      <xdr:nvPicPr>
        <xdr:cNvPr id="12" name="Picture 15" descr="grb HŠRS 2">
          <a:extLst>
            <a:ext uri="{FF2B5EF4-FFF2-40B4-BE49-F238E27FC236}">
              <a16:creationId xmlns:a16="http://schemas.microsoft.com/office/drawing/2014/main" id="{E4D9F4C9-E4C6-47A8-BFE2-B7FA117A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46196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44</xdr:row>
      <xdr:rowOff>142875</xdr:rowOff>
    </xdr:from>
    <xdr:ext cx="666750" cy="657225"/>
    <xdr:pic>
      <xdr:nvPicPr>
        <xdr:cNvPr id="13" name="Picture 16" descr="grb HŠRS 2">
          <a:extLst>
            <a:ext uri="{FF2B5EF4-FFF2-40B4-BE49-F238E27FC236}">
              <a16:creationId xmlns:a16="http://schemas.microsoft.com/office/drawing/2014/main" id="{76DDBAAC-F386-43FA-A3BD-918E337A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72580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63</xdr:row>
      <xdr:rowOff>0</xdr:rowOff>
    </xdr:from>
    <xdr:ext cx="666750" cy="657225"/>
    <xdr:pic>
      <xdr:nvPicPr>
        <xdr:cNvPr id="14" name="Picture 20" descr="grb HŠRS 2">
          <a:extLst>
            <a:ext uri="{FF2B5EF4-FFF2-40B4-BE49-F238E27FC236}">
              <a16:creationId xmlns:a16="http://schemas.microsoft.com/office/drawing/2014/main" id="{61DDD4E5-FB19-48F8-99C7-2875DDE8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13728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LADE&#381;/1.%20I%202.%20kolo/Zbirni%20rezultati%20lige%20mlade&#382;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si%20i%20veterani/1.%20i%202.%20kolo/Zbirni%20rezultati%20lige%20mastera%20i%20vetera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.%20DOC.%20%20%20%20%20poslje%20%20%20%20%20%20%2014.05.2019%20do%2009.11-2021/1.%20HSRS/HSRS%202022/A%20PROGRAM%20TT%202022%20KOMPLET%20UPISAN%206%20kola/HSL-%20IV.KOL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5S7H9S0W\LOV%20PASTRVE%20PRIRO.%20MAM.%20T.%20L.%20%202024%20%2012%20%206%20kola\HSL-%20I.KOL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VI.KOL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roat%20area/LIGA%20ZBIRNO%20TA%206%20X%204%20%20formule%20TA%202024%20-%20&#352;EST%20%20%20KOLA%20DOBRI%20TERMINI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RS%20dokumenti\Lige%202024%20sve%20discipline\Feeder\FEEDER%20HR%20ZBIRNO.xls" TargetMode="External"/><Relationship Id="rId1" Type="http://schemas.openxmlformats.org/officeDocument/2006/relationships/externalLinkPath" Target="Feeder/FEEDER%20HR%20ZBIRN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HML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  <definedName name="sortpoprezimenu18"/>
      <definedName name="sortpoprezimenu23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Ekipno"/>
      <sheetName val="1. pojedin"/>
      <sheetName val="2. S - Ekipno"/>
      <sheetName val="2. S - Pojedin"/>
      <sheetName val="2. Z - Ekipno"/>
      <sheetName val="2. Z - Pojedin"/>
      <sheetName val="2. I - Ekipno"/>
      <sheetName val="2. I - Pojedin"/>
      <sheetName val="3. S - ekipno"/>
      <sheetName val="3. S - pojedin"/>
      <sheetName val="3. I - Ekipno"/>
      <sheetName val="3. I - Pojedin"/>
      <sheetName val="3. Z - ekipno"/>
      <sheetName val="3. Z - Pojedin"/>
      <sheetName val="Seniorke Ekipno"/>
      <sheetName val="Seniorke Pojedin"/>
      <sheetName val="Invalidi"/>
      <sheetName val="Mastersi"/>
      <sheetName val="Veterani"/>
      <sheetName val="Pojedin U 15"/>
      <sheetName val="Pojedin U 20"/>
      <sheetName val="Pojedin U 25"/>
      <sheetName val="Lov pastrva na jezeru"/>
      <sheetName val="Šaran"/>
      <sheetName val="Prirodni mamci"/>
      <sheetName val="Varalice"/>
      <sheetName val="Feeder EKIPNI"/>
      <sheetName val="Feeder POJEDIN"/>
      <sheetName val="Pastrvski grgeč"/>
      <sheetName val="Muha"/>
      <sheetName val="Čamac"/>
      <sheetName val="Casting"/>
      <sheetName val="Međunarodna "/>
      <sheetName val="Lige 2019"/>
    </sheetNames>
    <definedNames>
      <definedName name="ekipn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Masteri"/>
      <sheetName val="Pojedinačno U 18"/>
      <sheetName val="Pojedinačno U 23"/>
      <sheetName val="Zbirni rezultati lige mastera i"/>
    </sheetNames>
    <definedNames>
      <definedName name="sortpoprezimenu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Masteri"/>
      <sheetName val="Pojedinačno U 18"/>
      <sheetName val="Pojedinačno U 23"/>
      <sheetName val="ZBIRNI MASTER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Prijava i izvlačenje red.I.run"/>
      <sheetName val="Redosljed izlaska"/>
      <sheetName val="Zbirna lista ulova po rundama"/>
      <sheetName val="Dnevnik natjecanja"/>
      <sheetName val="Proglašenje"/>
      <sheetName val="4.kolo"/>
      <sheetName val="Proglašenje pobjednika kola"/>
      <sheetName val="Plasman lige"/>
      <sheetName val="Ukupni plasman lige"/>
      <sheetName val="Ukupni plasman nakon IV kola"/>
      <sheetName val="HSL- IV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  <row r="9">
          <cell r="D9" t="str">
            <v>09.10.2024.</v>
          </cell>
          <cell r="F9" t="str">
            <v>10.11.2024.</v>
          </cell>
          <cell r="H9" t="str">
            <v>16.11.2024.</v>
          </cell>
          <cell r="J9" t="str">
            <v>17.11.2024.</v>
          </cell>
          <cell r="L9" t="str">
            <v>23.11.2024.</v>
          </cell>
          <cell r="N9" t="str">
            <v>24.11.2024.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OUT AREA"/>
      <sheetName val="List2"/>
      <sheetName val="LIGA ZBIRNO TA 6 X 4  formule T"/>
    </sheetNames>
    <definedNames>
      <definedName name="Ukupniplasman"/>
    </defined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Pojedinačno"/>
      <sheetName val="FEEDER HR ZBIRNO"/>
    </sheetNames>
    <definedNames>
      <definedName name="sortpoekipama"/>
    </definedNames>
    <sheetDataSet>
      <sheetData sheetId="0"/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Kolo"/>
      <sheetName val="2. Kolo"/>
      <sheetName val="3. Kolo"/>
      <sheetName val="4. Kolo"/>
      <sheetName val="5. Kolo"/>
      <sheetName val="6. Kolo"/>
      <sheetName val="7. Kolo"/>
      <sheetName val="8. Kolo "/>
      <sheetName val="UKUPNI PLASMAN"/>
      <sheetName val="ukupno - najlošii rezultat"/>
      <sheetName val="Sheet1"/>
      <sheetName val="Sheet2"/>
    </sheetNames>
    <sheetDataSet>
      <sheetData sheetId="0">
        <row r="6">
          <cell r="C6" t="str">
            <v>Rino Žuro</v>
          </cell>
        </row>
      </sheetData>
      <sheetData sheetId="1">
        <row r="6">
          <cell r="C6" t="str">
            <v>Ante Poljak</v>
          </cell>
        </row>
      </sheetData>
      <sheetData sheetId="2">
        <row r="6">
          <cell r="C6" t="str">
            <v>Stipe Librenjak</v>
          </cell>
        </row>
      </sheetData>
      <sheetData sheetId="3">
        <row r="6">
          <cell r="C6" t="str">
            <v>Stipe Librenjak</v>
          </cell>
        </row>
      </sheetData>
      <sheetData sheetId="4">
        <row r="6">
          <cell r="C6" t="str">
            <v>Stipe Librenjak</v>
          </cell>
        </row>
      </sheetData>
      <sheetData sheetId="5">
        <row r="6">
          <cell r="C6" t="str">
            <v>Stipe Librenjak</v>
          </cell>
        </row>
      </sheetData>
      <sheetData sheetId="6">
        <row r="9">
          <cell r="I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7">
        <row r="9">
          <cell r="I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</sheetData>
      <sheetData sheetId="8"/>
      <sheetData sheetId="9"/>
      <sheetData sheetId="10">
        <row r="4">
          <cell r="C4" t="str">
            <v>Stipe Librenjak</v>
          </cell>
        </row>
      </sheetData>
      <sheetData sheetId="11">
        <row r="4">
          <cell r="C4" t="str">
            <v>Stipe Librenjak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32"/>
  <sheetViews>
    <sheetView tabSelected="1" zoomScale="75" zoomScaleNormal="75" workbookViewId="0">
      <selection activeCell="AG12" sqref="AG12"/>
    </sheetView>
  </sheetViews>
  <sheetFormatPr defaultRowHeight="12.75" x14ac:dyDescent="0.2"/>
  <cols>
    <col min="1" max="1" width="4.5703125" style="1"/>
    <col min="2" max="2" width="28.570312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2"/>
    <col min="26" max="26" width="9.140625" style="2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29" ht="23.25" x14ac:dyDescent="0.35">
      <c r="C4" s="3"/>
      <c r="D4" s="15" t="s">
        <v>0</v>
      </c>
      <c r="F4" s="22"/>
      <c r="O4" s="4" t="s">
        <v>38</v>
      </c>
    </row>
    <row r="5" spans="1:29" ht="23.25" x14ac:dyDescent="0.35">
      <c r="C5" s="5"/>
      <c r="D5" s="50" t="s">
        <v>37</v>
      </c>
      <c r="F5" s="22"/>
      <c r="O5" s="6" t="s">
        <v>130</v>
      </c>
    </row>
    <row r="6" spans="1:29" ht="23.25" x14ac:dyDescent="0.2">
      <c r="O6" s="7" t="s">
        <v>3</v>
      </c>
    </row>
    <row r="9" spans="1:29" ht="13.5" thickBot="1" x14ac:dyDescent="0.25"/>
    <row r="10" spans="1:29" ht="31.5" customHeight="1" thickTop="1" x14ac:dyDescent="0.2">
      <c r="A10" s="1233" t="s">
        <v>4</v>
      </c>
      <c r="B10" s="1236" t="s">
        <v>5</v>
      </c>
      <c r="C10" s="1225" t="s">
        <v>6</v>
      </c>
      <c r="D10" s="1226"/>
      <c r="E10" s="1225" t="s">
        <v>7</v>
      </c>
      <c r="F10" s="1226"/>
      <c r="G10" s="1225" t="s">
        <v>8</v>
      </c>
      <c r="H10" s="1226"/>
      <c r="I10" s="1225" t="s">
        <v>9</v>
      </c>
      <c r="J10" s="1226"/>
      <c r="K10" s="1225" t="s">
        <v>10</v>
      </c>
      <c r="L10" s="1226"/>
      <c r="M10" s="1225" t="s">
        <v>11</v>
      </c>
      <c r="N10" s="1226"/>
      <c r="O10" s="1225" t="s">
        <v>12</v>
      </c>
      <c r="P10" s="1226"/>
      <c r="Q10" s="1225" t="s">
        <v>13</v>
      </c>
      <c r="R10" s="1226"/>
      <c r="S10" s="1225" t="s">
        <v>182</v>
      </c>
      <c r="T10" s="1226"/>
      <c r="U10" s="1225" t="s">
        <v>183</v>
      </c>
      <c r="V10" s="1226"/>
      <c r="W10" s="1225" t="s">
        <v>314</v>
      </c>
      <c r="X10" s="1226"/>
      <c r="Y10" s="1225" t="s">
        <v>315</v>
      </c>
      <c r="Z10" s="1226"/>
      <c r="AA10" s="1227" t="s">
        <v>14</v>
      </c>
      <c r="AB10" s="1228"/>
      <c r="AC10" s="1229"/>
    </row>
    <row r="11" spans="1:29" ht="37.5" customHeight="1" x14ac:dyDescent="0.2">
      <c r="A11" s="1234"/>
      <c r="B11" s="1237"/>
      <c r="C11" s="1223" t="s">
        <v>316</v>
      </c>
      <c r="D11" s="1224"/>
      <c r="E11" s="1223" t="s">
        <v>317</v>
      </c>
      <c r="F11" s="1224"/>
      <c r="G11" s="1223" t="s">
        <v>318</v>
      </c>
      <c r="H11" s="1224"/>
      <c r="I11" s="1223" t="s">
        <v>319</v>
      </c>
      <c r="J11" s="1224"/>
      <c r="K11" s="1223" t="s">
        <v>320</v>
      </c>
      <c r="L11" s="1224"/>
      <c r="M11" s="1223" t="s">
        <v>321</v>
      </c>
      <c r="N11" s="1224"/>
      <c r="O11" s="1223" t="s">
        <v>322</v>
      </c>
      <c r="P11" s="1224"/>
      <c r="Q11" s="1223" t="s">
        <v>323</v>
      </c>
      <c r="R11" s="1224"/>
      <c r="S11" s="1223" t="s">
        <v>324</v>
      </c>
      <c r="T11" s="1224"/>
      <c r="U11" s="1223" t="s">
        <v>325</v>
      </c>
      <c r="V11" s="1224"/>
      <c r="W11" s="1223" t="s">
        <v>326</v>
      </c>
      <c r="X11" s="1224"/>
      <c r="Y11" s="1223" t="s">
        <v>327</v>
      </c>
      <c r="Z11" s="1224"/>
      <c r="AA11" s="1230"/>
      <c r="AB11" s="1231"/>
      <c r="AC11" s="1232"/>
    </row>
    <row r="12" spans="1:29" ht="23.25" customHeight="1" thickBot="1" x14ac:dyDescent="0.25">
      <c r="A12" s="1235"/>
      <c r="B12" s="1238"/>
      <c r="C12" s="382" t="s">
        <v>15</v>
      </c>
      <c r="D12" s="383" t="s">
        <v>16</v>
      </c>
      <c r="E12" s="384" t="s">
        <v>15</v>
      </c>
      <c r="F12" s="385" t="s">
        <v>16</v>
      </c>
      <c r="G12" s="386" t="s">
        <v>15</v>
      </c>
      <c r="H12" s="387" t="s">
        <v>16</v>
      </c>
      <c r="I12" s="384" t="s">
        <v>15</v>
      </c>
      <c r="J12" s="385" t="s">
        <v>16</v>
      </c>
      <c r="K12" s="386" t="s">
        <v>15</v>
      </c>
      <c r="L12" s="387" t="s">
        <v>16</v>
      </c>
      <c r="M12" s="384" t="s">
        <v>15</v>
      </c>
      <c r="N12" s="385" t="s">
        <v>16</v>
      </c>
      <c r="O12" s="386" t="s">
        <v>15</v>
      </c>
      <c r="P12" s="387" t="s">
        <v>16</v>
      </c>
      <c r="Q12" s="384" t="s">
        <v>15</v>
      </c>
      <c r="R12" s="387" t="s">
        <v>16</v>
      </c>
      <c r="S12" s="384" t="s">
        <v>15</v>
      </c>
      <c r="T12" s="387" t="s">
        <v>16</v>
      </c>
      <c r="U12" s="384" t="s">
        <v>15</v>
      </c>
      <c r="V12" s="387" t="s">
        <v>16</v>
      </c>
      <c r="W12" s="384" t="s">
        <v>15</v>
      </c>
      <c r="X12" s="387" t="s">
        <v>16</v>
      </c>
      <c r="Y12" s="384" t="s">
        <v>15</v>
      </c>
      <c r="Z12" s="387" t="s">
        <v>16</v>
      </c>
      <c r="AA12" s="388" t="s">
        <v>15</v>
      </c>
      <c r="AB12" s="389" t="s">
        <v>17</v>
      </c>
      <c r="AC12" s="390" t="s">
        <v>18</v>
      </c>
    </row>
    <row r="13" spans="1:29" ht="42" customHeight="1" thickTop="1" x14ac:dyDescent="0.2">
      <c r="A13" s="391">
        <v>1</v>
      </c>
      <c r="B13" s="392" t="s">
        <v>158</v>
      </c>
      <c r="C13" s="393">
        <v>1</v>
      </c>
      <c r="D13" s="394">
        <v>30210</v>
      </c>
      <c r="E13" s="393">
        <v>5</v>
      </c>
      <c r="F13" s="394">
        <v>25690</v>
      </c>
      <c r="G13" s="393">
        <v>1</v>
      </c>
      <c r="H13" s="394">
        <v>28317</v>
      </c>
      <c r="I13" s="393">
        <v>6</v>
      </c>
      <c r="J13" s="394">
        <v>24835</v>
      </c>
      <c r="K13" s="393">
        <v>5</v>
      </c>
      <c r="L13" s="394">
        <v>20221</v>
      </c>
      <c r="M13" s="393">
        <v>1</v>
      </c>
      <c r="N13" s="394">
        <v>27015</v>
      </c>
      <c r="O13" s="393">
        <v>1</v>
      </c>
      <c r="P13" s="394">
        <v>38201</v>
      </c>
      <c r="Q13" s="393">
        <v>1</v>
      </c>
      <c r="R13" s="394">
        <v>49428</v>
      </c>
      <c r="S13" s="393">
        <v>1</v>
      </c>
      <c r="T13" s="394">
        <v>43268</v>
      </c>
      <c r="U13" s="393">
        <v>1</v>
      </c>
      <c r="V13" s="394">
        <v>49205</v>
      </c>
      <c r="W13" s="393">
        <v>4</v>
      </c>
      <c r="X13" s="394">
        <v>45390</v>
      </c>
      <c r="Y13" s="393">
        <v>2</v>
      </c>
      <c r="Z13" s="394">
        <v>46488</v>
      </c>
      <c r="AA13" s="395">
        <v>29</v>
      </c>
      <c r="AB13" s="396">
        <v>428268</v>
      </c>
      <c r="AC13" s="397">
        <v>1</v>
      </c>
    </row>
    <row r="14" spans="1:29" ht="42" customHeight="1" x14ac:dyDescent="0.2">
      <c r="A14" s="398">
        <v>2</v>
      </c>
      <c r="B14" s="392" t="s">
        <v>329</v>
      </c>
      <c r="C14" s="399">
        <v>6</v>
      </c>
      <c r="D14" s="400">
        <v>18735</v>
      </c>
      <c r="E14" s="399">
        <v>1</v>
      </c>
      <c r="F14" s="400">
        <v>62285</v>
      </c>
      <c r="G14" s="399">
        <v>5</v>
      </c>
      <c r="H14" s="400">
        <v>22267</v>
      </c>
      <c r="I14" s="399">
        <v>2</v>
      </c>
      <c r="J14" s="400">
        <v>26488</v>
      </c>
      <c r="K14" s="399">
        <v>1</v>
      </c>
      <c r="L14" s="400">
        <v>22490</v>
      </c>
      <c r="M14" s="399">
        <v>7</v>
      </c>
      <c r="N14" s="400">
        <v>20391</v>
      </c>
      <c r="O14" s="399">
        <v>2</v>
      </c>
      <c r="P14" s="400">
        <v>37411</v>
      </c>
      <c r="Q14" s="399">
        <v>11</v>
      </c>
      <c r="R14" s="400">
        <v>23300</v>
      </c>
      <c r="S14" s="399">
        <v>5</v>
      </c>
      <c r="T14" s="400">
        <v>38189</v>
      </c>
      <c r="U14" s="399">
        <v>2</v>
      </c>
      <c r="V14" s="400">
        <v>44013</v>
      </c>
      <c r="W14" s="399">
        <v>1</v>
      </c>
      <c r="X14" s="400">
        <v>45015</v>
      </c>
      <c r="Y14" s="399">
        <v>1</v>
      </c>
      <c r="Z14" s="400">
        <v>51078</v>
      </c>
      <c r="AA14" s="401">
        <v>44</v>
      </c>
      <c r="AB14" s="402">
        <v>411662</v>
      </c>
      <c r="AC14" s="403">
        <v>2</v>
      </c>
    </row>
    <row r="15" spans="1:29" ht="42" customHeight="1" x14ac:dyDescent="0.2">
      <c r="A15" s="404">
        <v>3</v>
      </c>
      <c r="B15" s="392" t="s">
        <v>75</v>
      </c>
      <c r="C15" s="399">
        <v>11</v>
      </c>
      <c r="D15" s="400">
        <v>14565</v>
      </c>
      <c r="E15" s="399">
        <v>3</v>
      </c>
      <c r="F15" s="400">
        <v>32830</v>
      </c>
      <c r="G15" s="399">
        <v>3</v>
      </c>
      <c r="H15" s="400">
        <v>24378</v>
      </c>
      <c r="I15" s="399">
        <v>4</v>
      </c>
      <c r="J15" s="400">
        <v>27145</v>
      </c>
      <c r="K15" s="399">
        <v>3</v>
      </c>
      <c r="L15" s="400">
        <v>17777</v>
      </c>
      <c r="M15" s="399">
        <v>2</v>
      </c>
      <c r="N15" s="400">
        <v>25932</v>
      </c>
      <c r="O15" s="399">
        <v>10</v>
      </c>
      <c r="P15" s="400">
        <v>23878</v>
      </c>
      <c r="Q15" s="399">
        <v>5</v>
      </c>
      <c r="R15" s="400">
        <v>40855</v>
      </c>
      <c r="S15" s="399">
        <v>4</v>
      </c>
      <c r="T15" s="400">
        <v>38239</v>
      </c>
      <c r="U15" s="399">
        <v>7</v>
      </c>
      <c r="V15" s="400">
        <v>33114</v>
      </c>
      <c r="W15" s="399">
        <v>2</v>
      </c>
      <c r="X15" s="400">
        <v>43785</v>
      </c>
      <c r="Y15" s="399">
        <v>3</v>
      </c>
      <c r="Z15" s="400">
        <v>42687</v>
      </c>
      <c r="AA15" s="401">
        <v>57</v>
      </c>
      <c r="AB15" s="402">
        <v>365185</v>
      </c>
      <c r="AC15" s="403">
        <v>3</v>
      </c>
    </row>
    <row r="16" spans="1:29" ht="42" customHeight="1" x14ac:dyDescent="0.2">
      <c r="A16" s="404">
        <v>4</v>
      </c>
      <c r="B16" s="392" t="s">
        <v>192</v>
      </c>
      <c r="C16" s="399">
        <v>4</v>
      </c>
      <c r="D16" s="400">
        <v>18095</v>
      </c>
      <c r="E16" s="399">
        <v>10</v>
      </c>
      <c r="F16" s="400">
        <v>22020</v>
      </c>
      <c r="G16" s="399">
        <v>4</v>
      </c>
      <c r="H16" s="400">
        <v>22777</v>
      </c>
      <c r="I16" s="399">
        <v>8</v>
      </c>
      <c r="J16" s="400">
        <v>22852</v>
      </c>
      <c r="K16" s="399">
        <v>6</v>
      </c>
      <c r="L16" s="400">
        <v>14481</v>
      </c>
      <c r="M16" s="399">
        <v>4</v>
      </c>
      <c r="N16" s="400">
        <v>24018</v>
      </c>
      <c r="O16" s="399">
        <v>3</v>
      </c>
      <c r="P16" s="400">
        <v>32142</v>
      </c>
      <c r="Q16" s="399">
        <v>3</v>
      </c>
      <c r="R16" s="400">
        <v>38155</v>
      </c>
      <c r="S16" s="399">
        <v>2</v>
      </c>
      <c r="T16" s="400">
        <v>40000</v>
      </c>
      <c r="U16" s="399">
        <v>5</v>
      </c>
      <c r="V16" s="400">
        <v>37405</v>
      </c>
      <c r="W16" s="399">
        <v>6</v>
      </c>
      <c r="X16" s="400">
        <v>35960</v>
      </c>
      <c r="Y16" s="399">
        <v>10</v>
      </c>
      <c r="Z16" s="400">
        <v>30485</v>
      </c>
      <c r="AA16" s="401">
        <v>65</v>
      </c>
      <c r="AB16" s="402">
        <v>338390</v>
      </c>
      <c r="AC16" s="403">
        <v>4</v>
      </c>
    </row>
    <row r="17" spans="1:29" ht="42" customHeight="1" x14ac:dyDescent="0.2">
      <c r="A17" s="404">
        <v>5</v>
      </c>
      <c r="B17" s="392" t="s">
        <v>157</v>
      </c>
      <c r="C17" s="399">
        <v>3</v>
      </c>
      <c r="D17" s="400">
        <v>22045</v>
      </c>
      <c r="E17" s="399">
        <v>2</v>
      </c>
      <c r="F17" s="400">
        <v>42095</v>
      </c>
      <c r="G17" s="399">
        <v>8</v>
      </c>
      <c r="H17" s="400">
        <v>18437</v>
      </c>
      <c r="I17" s="399">
        <v>1</v>
      </c>
      <c r="J17" s="400">
        <v>26940</v>
      </c>
      <c r="K17" s="399">
        <v>9</v>
      </c>
      <c r="L17" s="400">
        <v>17543</v>
      </c>
      <c r="M17" s="399">
        <v>9</v>
      </c>
      <c r="N17" s="400">
        <v>14729</v>
      </c>
      <c r="O17" s="399">
        <v>9</v>
      </c>
      <c r="P17" s="400">
        <v>24126</v>
      </c>
      <c r="Q17" s="399">
        <v>7</v>
      </c>
      <c r="R17" s="400">
        <v>33438</v>
      </c>
      <c r="S17" s="399">
        <v>9</v>
      </c>
      <c r="T17" s="400">
        <v>33404</v>
      </c>
      <c r="U17" s="399">
        <v>6</v>
      </c>
      <c r="V17" s="400">
        <v>33448</v>
      </c>
      <c r="W17" s="399">
        <v>5</v>
      </c>
      <c r="X17" s="400">
        <v>39120</v>
      </c>
      <c r="Y17" s="399">
        <v>5</v>
      </c>
      <c r="Z17" s="400">
        <v>40514</v>
      </c>
      <c r="AA17" s="401">
        <v>73</v>
      </c>
      <c r="AB17" s="402">
        <v>345839</v>
      </c>
      <c r="AC17" s="403">
        <v>5</v>
      </c>
    </row>
    <row r="18" spans="1:29" ht="42" customHeight="1" x14ac:dyDescent="0.2">
      <c r="A18" s="404">
        <v>6</v>
      </c>
      <c r="B18" s="392" t="s">
        <v>328</v>
      </c>
      <c r="C18" s="399">
        <v>2</v>
      </c>
      <c r="D18" s="400">
        <v>24250</v>
      </c>
      <c r="E18" s="399">
        <v>4</v>
      </c>
      <c r="F18" s="400">
        <v>27400</v>
      </c>
      <c r="G18" s="399">
        <v>6</v>
      </c>
      <c r="H18" s="400">
        <v>20379</v>
      </c>
      <c r="I18" s="399">
        <v>7</v>
      </c>
      <c r="J18" s="400">
        <v>22937</v>
      </c>
      <c r="K18" s="399">
        <v>4</v>
      </c>
      <c r="L18" s="400">
        <v>20100</v>
      </c>
      <c r="M18" s="399">
        <v>6</v>
      </c>
      <c r="N18" s="400">
        <v>22434</v>
      </c>
      <c r="O18" s="399">
        <v>7</v>
      </c>
      <c r="P18" s="400">
        <v>28598</v>
      </c>
      <c r="Q18" s="399">
        <v>10</v>
      </c>
      <c r="R18" s="400">
        <v>27519</v>
      </c>
      <c r="S18" s="399">
        <v>6</v>
      </c>
      <c r="T18" s="400">
        <v>37473</v>
      </c>
      <c r="U18" s="399">
        <v>10</v>
      </c>
      <c r="V18" s="400">
        <v>27391</v>
      </c>
      <c r="W18" s="399">
        <v>8</v>
      </c>
      <c r="X18" s="400">
        <v>31115</v>
      </c>
      <c r="Y18" s="399">
        <v>9</v>
      </c>
      <c r="Z18" s="400">
        <v>31651</v>
      </c>
      <c r="AA18" s="401">
        <v>79</v>
      </c>
      <c r="AB18" s="402">
        <v>321247</v>
      </c>
      <c r="AC18" s="403">
        <v>6</v>
      </c>
    </row>
    <row r="19" spans="1:29" ht="42" customHeight="1" x14ac:dyDescent="0.2">
      <c r="A19" s="404">
        <v>7</v>
      </c>
      <c r="B19" s="392" t="s">
        <v>333</v>
      </c>
      <c r="C19" s="399">
        <v>10</v>
      </c>
      <c r="D19" s="400">
        <v>14635</v>
      </c>
      <c r="E19" s="399">
        <v>11</v>
      </c>
      <c r="F19" s="400">
        <v>16990</v>
      </c>
      <c r="G19" s="399">
        <v>2</v>
      </c>
      <c r="H19" s="400">
        <v>27528</v>
      </c>
      <c r="I19" s="399">
        <v>3</v>
      </c>
      <c r="J19" s="400">
        <v>25133</v>
      </c>
      <c r="K19" s="399">
        <v>11</v>
      </c>
      <c r="L19" s="400">
        <v>7692</v>
      </c>
      <c r="M19" s="399">
        <v>10</v>
      </c>
      <c r="N19" s="400">
        <v>13613</v>
      </c>
      <c r="O19" s="399">
        <v>8</v>
      </c>
      <c r="P19" s="400">
        <v>24194</v>
      </c>
      <c r="Q19" s="399">
        <v>2</v>
      </c>
      <c r="R19" s="400">
        <v>42583</v>
      </c>
      <c r="S19" s="399">
        <v>3</v>
      </c>
      <c r="T19" s="400">
        <v>38636</v>
      </c>
      <c r="U19" s="399">
        <v>4</v>
      </c>
      <c r="V19" s="400">
        <v>39955</v>
      </c>
      <c r="W19" s="399">
        <v>10</v>
      </c>
      <c r="X19" s="400">
        <v>31400</v>
      </c>
      <c r="Y19" s="399">
        <v>6</v>
      </c>
      <c r="Z19" s="400">
        <v>38314</v>
      </c>
      <c r="AA19" s="401">
        <v>80</v>
      </c>
      <c r="AB19" s="402">
        <v>320673</v>
      </c>
      <c r="AC19" s="403">
        <v>7</v>
      </c>
    </row>
    <row r="20" spans="1:29" ht="42" customHeight="1" x14ac:dyDescent="0.2">
      <c r="A20" s="404">
        <v>8</v>
      </c>
      <c r="B20" s="392" t="s">
        <v>330</v>
      </c>
      <c r="C20" s="399">
        <v>9</v>
      </c>
      <c r="D20" s="400">
        <v>14280</v>
      </c>
      <c r="E20" s="399">
        <v>7</v>
      </c>
      <c r="F20" s="400">
        <v>26160</v>
      </c>
      <c r="G20" s="399">
        <v>12</v>
      </c>
      <c r="H20" s="400">
        <v>14076</v>
      </c>
      <c r="I20" s="399">
        <v>10</v>
      </c>
      <c r="J20" s="400">
        <v>21488</v>
      </c>
      <c r="K20" s="399">
        <v>2</v>
      </c>
      <c r="L20" s="400">
        <v>23571</v>
      </c>
      <c r="M20" s="399">
        <v>11</v>
      </c>
      <c r="N20" s="400">
        <v>12768</v>
      </c>
      <c r="O20" s="399">
        <v>4</v>
      </c>
      <c r="P20" s="400">
        <v>35157</v>
      </c>
      <c r="Q20" s="399">
        <v>8</v>
      </c>
      <c r="R20" s="400">
        <v>28394</v>
      </c>
      <c r="S20" s="399">
        <v>10</v>
      </c>
      <c r="T20" s="400">
        <v>30557</v>
      </c>
      <c r="U20" s="399">
        <v>8</v>
      </c>
      <c r="V20" s="400">
        <v>29877</v>
      </c>
      <c r="W20" s="399">
        <v>3</v>
      </c>
      <c r="X20" s="400">
        <v>42440</v>
      </c>
      <c r="Y20" s="399">
        <v>7</v>
      </c>
      <c r="Z20" s="400">
        <v>32180</v>
      </c>
      <c r="AA20" s="401">
        <v>91</v>
      </c>
      <c r="AB20" s="402">
        <v>310948</v>
      </c>
      <c r="AC20" s="403">
        <v>8</v>
      </c>
    </row>
    <row r="21" spans="1:29" ht="42" customHeight="1" x14ac:dyDescent="0.2">
      <c r="A21" s="405">
        <v>9</v>
      </c>
      <c r="B21" s="392" t="s">
        <v>331</v>
      </c>
      <c r="C21" s="399">
        <v>8</v>
      </c>
      <c r="D21" s="400">
        <v>16040</v>
      </c>
      <c r="E21" s="399">
        <v>9</v>
      </c>
      <c r="F21" s="400">
        <v>18680</v>
      </c>
      <c r="G21" s="399">
        <v>7</v>
      </c>
      <c r="H21" s="400">
        <v>19473</v>
      </c>
      <c r="I21" s="399">
        <v>5</v>
      </c>
      <c r="J21" s="400">
        <v>27688</v>
      </c>
      <c r="K21" s="399">
        <v>12</v>
      </c>
      <c r="L21" s="400">
        <v>8172</v>
      </c>
      <c r="M21" s="399">
        <v>3</v>
      </c>
      <c r="N21" s="400">
        <v>24153</v>
      </c>
      <c r="O21" s="399">
        <v>12</v>
      </c>
      <c r="P21" s="400">
        <v>20389</v>
      </c>
      <c r="Q21" s="399">
        <v>12</v>
      </c>
      <c r="R21" s="400">
        <v>25727</v>
      </c>
      <c r="S21" s="399">
        <v>8</v>
      </c>
      <c r="T21" s="400">
        <v>34972</v>
      </c>
      <c r="U21" s="399">
        <v>3</v>
      </c>
      <c r="V21" s="400">
        <v>38662</v>
      </c>
      <c r="W21" s="399">
        <v>9</v>
      </c>
      <c r="X21" s="400">
        <v>32080</v>
      </c>
      <c r="Y21" s="399">
        <v>4</v>
      </c>
      <c r="Z21" s="400">
        <v>43641</v>
      </c>
      <c r="AA21" s="401">
        <v>92</v>
      </c>
      <c r="AB21" s="402">
        <v>309677</v>
      </c>
      <c r="AC21" s="403">
        <v>9</v>
      </c>
    </row>
    <row r="22" spans="1:29" ht="42" customHeight="1" x14ac:dyDescent="0.2">
      <c r="A22" s="398">
        <v>10</v>
      </c>
      <c r="B22" s="392" t="s">
        <v>34</v>
      </c>
      <c r="C22" s="399">
        <v>7</v>
      </c>
      <c r="D22" s="400">
        <v>20194</v>
      </c>
      <c r="E22" s="399">
        <v>6</v>
      </c>
      <c r="F22" s="400">
        <v>40480</v>
      </c>
      <c r="G22" s="399">
        <v>11</v>
      </c>
      <c r="H22" s="400">
        <v>13674</v>
      </c>
      <c r="I22" s="399">
        <v>11</v>
      </c>
      <c r="J22" s="400">
        <v>19372</v>
      </c>
      <c r="K22" s="399">
        <v>10</v>
      </c>
      <c r="L22" s="400">
        <v>7918</v>
      </c>
      <c r="M22" s="399">
        <v>8</v>
      </c>
      <c r="N22" s="400">
        <v>16390</v>
      </c>
      <c r="O22" s="399">
        <v>5</v>
      </c>
      <c r="P22" s="400">
        <v>28775</v>
      </c>
      <c r="Q22" s="399">
        <v>9</v>
      </c>
      <c r="R22" s="400">
        <v>25168</v>
      </c>
      <c r="S22" s="399">
        <v>7</v>
      </c>
      <c r="T22" s="400">
        <v>35468</v>
      </c>
      <c r="U22" s="399">
        <v>9</v>
      </c>
      <c r="V22" s="400">
        <v>29124</v>
      </c>
      <c r="W22" s="399">
        <v>7</v>
      </c>
      <c r="X22" s="400">
        <v>34025</v>
      </c>
      <c r="Y22" s="399">
        <v>8</v>
      </c>
      <c r="Z22" s="400">
        <v>30689</v>
      </c>
      <c r="AA22" s="401">
        <v>98</v>
      </c>
      <c r="AB22" s="402">
        <v>301277</v>
      </c>
      <c r="AC22" s="403">
        <v>10</v>
      </c>
    </row>
    <row r="23" spans="1:29" ht="42" customHeight="1" x14ac:dyDescent="0.2">
      <c r="A23" s="405">
        <v>11</v>
      </c>
      <c r="B23" s="392" t="s">
        <v>193</v>
      </c>
      <c r="C23" s="399">
        <v>5</v>
      </c>
      <c r="D23" s="400">
        <v>19690</v>
      </c>
      <c r="E23" s="399">
        <v>12</v>
      </c>
      <c r="F23" s="400">
        <v>12570</v>
      </c>
      <c r="G23" s="399">
        <v>9</v>
      </c>
      <c r="H23" s="400">
        <v>17085</v>
      </c>
      <c r="I23" s="399">
        <v>9</v>
      </c>
      <c r="J23" s="400">
        <v>23220</v>
      </c>
      <c r="K23" s="399">
        <v>7</v>
      </c>
      <c r="L23" s="400">
        <v>15709</v>
      </c>
      <c r="M23" s="399">
        <v>5</v>
      </c>
      <c r="N23" s="400">
        <v>20576</v>
      </c>
      <c r="O23" s="399">
        <v>6</v>
      </c>
      <c r="P23" s="400">
        <v>30360</v>
      </c>
      <c r="Q23" s="399">
        <v>4</v>
      </c>
      <c r="R23" s="400">
        <v>34760</v>
      </c>
      <c r="S23" s="399">
        <v>11</v>
      </c>
      <c r="T23" s="400">
        <v>23738</v>
      </c>
      <c r="U23" s="399">
        <v>11</v>
      </c>
      <c r="V23" s="400">
        <v>23265</v>
      </c>
      <c r="W23" s="399">
        <v>12</v>
      </c>
      <c r="X23" s="400">
        <v>24930</v>
      </c>
      <c r="Y23" s="399">
        <v>12</v>
      </c>
      <c r="Z23" s="400">
        <v>24247</v>
      </c>
      <c r="AA23" s="401">
        <v>103</v>
      </c>
      <c r="AB23" s="402">
        <v>270150</v>
      </c>
      <c r="AC23" s="403">
        <v>11</v>
      </c>
    </row>
    <row r="24" spans="1:29" ht="42" customHeight="1" thickBot="1" x14ac:dyDescent="0.25">
      <c r="A24" s="406">
        <v>12</v>
      </c>
      <c r="B24" s="407" t="s">
        <v>332</v>
      </c>
      <c r="C24" s="408">
        <v>12</v>
      </c>
      <c r="D24" s="409">
        <v>14390</v>
      </c>
      <c r="E24" s="408">
        <v>8</v>
      </c>
      <c r="F24" s="409">
        <v>20880</v>
      </c>
      <c r="G24" s="408">
        <v>10</v>
      </c>
      <c r="H24" s="409">
        <v>16726</v>
      </c>
      <c r="I24" s="408">
        <v>12</v>
      </c>
      <c r="J24" s="409">
        <v>16561</v>
      </c>
      <c r="K24" s="408">
        <v>8</v>
      </c>
      <c r="L24" s="409">
        <v>12279</v>
      </c>
      <c r="M24" s="408">
        <v>12</v>
      </c>
      <c r="N24" s="409">
        <v>7095</v>
      </c>
      <c r="O24" s="408">
        <v>11</v>
      </c>
      <c r="P24" s="409">
        <v>23595</v>
      </c>
      <c r="Q24" s="408">
        <v>6</v>
      </c>
      <c r="R24" s="409">
        <v>30890</v>
      </c>
      <c r="S24" s="408">
        <v>12</v>
      </c>
      <c r="T24" s="409">
        <v>23397</v>
      </c>
      <c r="U24" s="408">
        <v>12</v>
      </c>
      <c r="V24" s="409">
        <v>17443</v>
      </c>
      <c r="W24" s="408">
        <v>11</v>
      </c>
      <c r="X24" s="409">
        <v>26515</v>
      </c>
      <c r="Y24" s="408">
        <v>11</v>
      </c>
      <c r="Z24" s="409">
        <v>25491</v>
      </c>
      <c r="AA24" s="410">
        <v>125</v>
      </c>
      <c r="AB24" s="411">
        <v>235262</v>
      </c>
      <c r="AC24" s="412">
        <v>12</v>
      </c>
    </row>
    <row r="25" spans="1:29" ht="13.5" thickTop="1" x14ac:dyDescent="0.2"/>
    <row r="28" spans="1:29" ht="33" customHeight="1" x14ac:dyDescent="0.35">
      <c r="B28" s="166" t="s">
        <v>1064</v>
      </c>
      <c r="N28" s="166" t="s">
        <v>1067</v>
      </c>
    </row>
    <row r="29" spans="1:29" ht="9" customHeight="1" x14ac:dyDescent="0.2"/>
    <row r="30" spans="1:29" ht="30" customHeight="1" x14ac:dyDescent="0.35">
      <c r="B30" s="166" t="s">
        <v>1065</v>
      </c>
      <c r="C30" s="166"/>
      <c r="N30" s="166" t="s">
        <v>1068</v>
      </c>
    </row>
    <row r="31" spans="1:29" ht="9" customHeight="1" x14ac:dyDescent="0.35">
      <c r="B31" s="166"/>
      <c r="C31" s="166"/>
    </row>
    <row r="32" spans="1:29" ht="29.25" customHeight="1" x14ac:dyDescent="0.35">
      <c r="B32" s="166" t="s">
        <v>1066</v>
      </c>
      <c r="C32" s="166"/>
      <c r="N32" s="11" t="s">
        <v>1069</v>
      </c>
    </row>
  </sheetData>
  <mergeCells count="27">
    <mergeCell ref="I10:J10"/>
    <mergeCell ref="A10:A12"/>
    <mergeCell ref="B10:B12"/>
    <mergeCell ref="C10:D10"/>
    <mergeCell ref="E10:F10"/>
    <mergeCell ref="G10:H10"/>
    <mergeCell ref="W10:X10"/>
    <mergeCell ref="Y10:Z10"/>
    <mergeCell ref="AA10:AC11"/>
    <mergeCell ref="C11:D11"/>
    <mergeCell ref="E11:F11"/>
    <mergeCell ref="G11:H11"/>
    <mergeCell ref="I11:J11"/>
    <mergeCell ref="K11:L11"/>
    <mergeCell ref="M11:N11"/>
    <mergeCell ref="O11:P11"/>
    <mergeCell ref="K10:L10"/>
    <mergeCell ref="M10:N10"/>
    <mergeCell ref="O10:P10"/>
    <mergeCell ref="Q10:R10"/>
    <mergeCell ref="S10:T10"/>
    <mergeCell ref="U10:V10"/>
    <mergeCell ref="Q11:R11"/>
    <mergeCell ref="S11:T11"/>
    <mergeCell ref="U11:V11"/>
    <mergeCell ref="W11:X11"/>
    <mergeCell ref="Y11:Z11"/>
  </mergeCells>
  <pageMargins left="0.78749999999999998" right="0.78749999999999998" top="0.27569444444444402" bottom="0.59027777777777801" header="0.51180555555555496" footer="0.51180555555555496"/>
  <pageSetup paperSize="9" scale="54" firstPageNumber="0" orientation="landscape" horizontalDpi="4294967293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69"/>
  <sheetViews>
    <sheetView zoomScale="69" zoomScaleNormal="69" workbookViewId="0">
      <selection activeCell="AK13" sqref="AK13"/>
    </sheetView>
  </sheetViews>
  <sheetFormatPr defaultRowHeight="15" x14ac:dyDescent="0.2"/>
  <cols>
    <col min="1" max="1" width="5.140625" style="9"/>
    <col min="2" max="2" width="25" style="10" customWidth="1"/>
    <col min="3" max="3" width="31.42578125" style="11" customWidth="1"/>
    <col min="4" max="4" width="5.7109375" style="11"/>
    <col min="5" max="5" width="9.28515625" style="12"/>
    <col min="6" max="6" width="5.7109375" style="11"/>
    <col min="7" max="7" width="9.28515625" style="12"/>
    <col min="8" max="8" width="5.7109375" style="11"/>
    <col min="9" max="9" width="9.28515625" style="12"/>
    <col min="10" max="10" width="5.7109375" style="11"/>
    <col min="11" max="11" width="9.28515625" style="12"/>
    <col min="12" max="12" width="5.7109375" style="11"/>
    <col min="13" max="13" width="9.28515625" style="12"/>
    <col min="14" max="14" width="5.7109375" style="11"/>
    <col min="15" max="15" width="9.28515625" style="12"/>
    <col min="16" max="16" width="5.7109375" style="11"/>
    <col min="17" max="17" width="9.28515625" style="12"/>
    <col min="18" max="18" width="5.85546875" style="11"/>
    <col min="19" max="19" width="9.28515625" style="12"/>
    <col min="20" max="20" width="5.7109375" style="12"/>
    <col min="21" max="21" width="9.28515625" style="12"/>
    <col min="22" max="22" width="5.7109375" style="12"/>
    <col min="23" max="23" width="9.28515625" style="12"/>
    <col min="24" max="24" width="5.7109375" style="12"/>
    <col min="25" max="25" width="9.28515625" style="12"/>
    <col min="26" max="26" width="5.7109375" style="12"/>
    <col min="27" max="27" width="9.28515625" style="12"/>
    <col min="28" max="28" width="6.7109375" style="11"/>
    <col min="29" max="29" width="10" style="12"/>
    <col min="30" max="30" width="12.140625" style="11"/>
    <col min="31" max="33" width="9.140625" style="11"/>
    <col min="34" max="34" width="10.85546875" style="11"/>
    <col min="35" max="35" width="11" style="11"/>
    <col min="36" max="36" width="14.5703125" style="11"/>
    <col min="37" max="257" width="9.140625" style="11"/>
  </cols>
  <sheetData>
    <row r="1" spans="1:30" ht="23.25" x14ac:dyDescent="0.35">
      <c r="B1" s="1251" t="s">
        <v>0</v>
      </c>
      <c r="C1" s="1251"/>
      <c r="O1" s="13" t="s">
        <v>1</v>
      </c>
    </row>
    <row r="2" spans="1:30" ht="23.25" x14ac:dyDescent="0.2">
      <c r="B2" s="1252" t="s">
        <v>2</v>
      </c>
      <c r="C2" s="1252"/>
      <c r="O2" s="6" t="s">
        <v>130</v>
      </c>
    </row>
    <row r="3" spans="1:30" ht="23.25" x14ac:dyDescent="0.35">
      <c r="O3" s="13" t="s">
        <v>19</v>
      </c>
    </row>
    <row r="5" spans="1:30" ht="15.75" thickBot="1" x14ac:dyDescent="0.25"/>
    <row r="6" spans="1:30" ht="21.75" customHeight="1" thickTop="1" x14ac:dyDescent="0.2">
      <c r="A6" s="1233" t="s">
        <v>4</v>
      </c>
      <c r="B6" s="1253" t="s">
        <v>20</v>
      </c>
      <c r="C6" s="1236" t="s">
        <v>5</v>
      </c>
      <c r="D6" s="1249" t="s">
        <v>6</v>
      </c>
      <c r="E6" s="1250"/>
      <c r="F6" s="1239" t="s">
        <v>7</v>
      </c>
      <c r="G6" s="1240"/>
      <c r="H6" s="1249" t="s">
        <v>8</v>
      </c>
      <c r="I6" s="1250"/>
      <c r="J6" s="1239" t="s">
        <v>9</v>
      </c>
      <c r="K6" s="1240"/>
      <c r="L6" s="1249" t="s">
        <v>10</v>
      </c>
      <c r="M6" s="1250"/>
      <c r="N6" s="1239" t="s">
        <v>11</v>
      </c>
      <c r="O6" s="1240"/>
      <c r="P6" s="1239" t="s">
        <v>12</v>
      </c>
      <c r="Q6" s="1240"/>
      <c r="R6" s="1239" t="s">
        <v>13</v>
      </c>
      <c r="S6" s="1240"/>
      <c r="T6" s="1239" t="s">
        <v>182</v>
      </c>
      <c r="U6" s="1240"/>
      <c r="V6" s="1239" t="s">
        <v>183</v>
      </c>
      <c r="W6" s="1240"/>
      <c r="X6" s="1239" t="s">
        <v>314</v>
      </c>
      <c r="Y6" s="1240"/>
      <c r="Z6" s="1239" t="s">
        <v>315</v>
      </c>
      <c r="AA6" s="1240"/>
      <c r="AB6" s="1241" t="s">
        <v>14</v>
      </c>
      <c r="AC6" s="1242"/>
      <c r="AD6" s="1243"/>
    </row>
    <row r="7" spans="1:30" ht="37.5" customHeight="1" x14ac:dyDescent="0.2">
      <c r="A7" s="1234"/>
      <c r="B7" s="1254"/>
      <c r="C7" s="1237"/>
      <c r="D7" s="1247" t="s">
        <v>316</v>
      </c>
      <c r="E7" s="1248"/>
      <c r="F7" s="1247" t="s">
        <v>317</v>
      </c>
      <c r="G7" s="1248"/>
      <c r="H7" s="1247" t="s">
        <v>318</v>
      </c>
      <c r="I7" s="1248"/>
      <c r="J7" s="1247" t="s">
        <v>319</v>
      </c>
      <c r="K7" s="1248"/>
      <c r="L7" s="1247" t="s">
        <v>320</v>
      </c>
      <c r="M7" s="1248"/>
      <c r="N7" s="1247" t="s">
        <v>321</v>
      </c>
      <c r="O7" s="1248"/>
      <c r="P7" s="1247" t="s">
        <v>322</v>
      </c>
      <c r="Q7" s="1248"/>
      <c r="R7" s="1247" t="s">
        <v>323</v>
      </c>
      <c r="S7" s="1248"/>
      <c r="T7" s="1247" t="s">
        <v>324</v>
      </c>
      <c r="U7" s="1248"/>
      <c r="V7" s="1247" t="s">
        <v>325</v>
      </c>
      <c r="W7" s="1248"/>
      <c r="X7" s="1247" t="s">
        <v>326</v>
      </c>
      <c r="Y7" s="1248"/>
      <c r="Z7" s="1247" t="s">
        <v>327</v>
      </c>
      <c r="AA7" s="1248"/>
      <c r="AB7" s="1244"/>
      <c r="AC7" s="1245"/>
      <c r="AD7" s="1246"/>
    </row>
    <row r="8" spans="1:30" ht="18.75" customHeight="1" thickBot="1" x14ac:dyDescent="0.25">
      <c r="A8" s="1235"/>
      <c r="B8" s="1255"/>
      <c r="C8" s="1238"/>
      <c r="D8" s="386" t="s">
        <v>15</v>
      </c>
      <c r="E8" s="413" t="s">
        <v>16</v>
      </c>
      <c r="F8" s="386" t="s">
        <v>15</v>
      </c>
      <c r="G8" s="414" t="s">
        <v>16</v>
      </c>
      <c r="H8" s="384" t="s">
        <v>15</v>
      </c>
      <c r="I8" s="413" t="s">
        <v>16</v>
      </c>
      <c r="J8" s="386" t="s">
        <v>15</v>
      </c>
      <c r="K8" s="414" t="s">
        <v>16</v>
      </c>
      <c r="L8" s="384" t="s">
        <v>15</v>
      </c>
      <c r="M8" s="413" t="s">
        <v>16</v>
      </c>
      <c r="N8" s="386" t="s">
        <v>15</v>
      </c>
      <c r="O8" s="414" t="s">
        <v>16</v>
      </c>
      <c r="P8" s="386" t="s">
        <v>15</v>
      </c>
      <c r="Q8" s="414" t="s">
        <v>16</v>
      </c>
      <c r="R8" s="386" t="s">
        <v>15</v>
      </c>
      <c r="S8" s="414" t="s">
        <v>16</v>
      </c>
      <c r="T8" s="386" t="s">
        <v>15</v>
      </c>
      <c r="U8" s="414" t="s">
        <v>16</v>
      </c>
      <c r="V8" s="386" t="s">
        <v>15</v>
      </c>
      <c r="W8" s="414" t="s">
        <v>16</v>
      </c>
      <c r="X8" s="386" t="s">
        <v>15</v>
      </c>
      <c r="Y8" s="414" t="s">
        <v>16</v>
      </c>
      <c r="Z8" s="386" t="s">
        <v>15</v>
      </c>
      <c r="AA8" s="414" t="s">
        <v>16</v>
      </c>
      <c r="AB8" s="384" t="s">
        <v>15</v>
      </c>
      <c r="AC8" s="415" t="s">
        <v>17</v>
      </c>
      <c r="AD8" s="416" t="s">
        <v>18</v>
      </c>
    </row>
    <row r="9" spans="1:30" ht="17.25" thickTop="1" x14ac:dyDescent="0.2">
      <c r="A9" s="417">
        <v>1</v>
      </c>
      <c r="B9" s="418" t="s">
        <v>338</v>
      </c>
      <c r="C9" s="419" t="s">
        <v>158</v>
      </c>
      <c r="D9" s="420">
        <v>1</v>
      </c>
      <c r="E9" s="421">
        <v>16190</v>
      </c>
      <c r="F9" s="420">
        <v>4</v>
      </c>
      <c r="G9" s="421">
        <v>5115</v>
      </c>
      <c r="H9" s="420">
        <v>2</v>
      </c>
      <c r="I9" s="422">
        <v>6845</v>
      </c>
      <c r="J9" s="393">
        <v>1</v>
      </c>
      <c r="K9" s="421">
        <v>8352</v>
      </c>
      <c r="L9" s="420">
        <v>2</v>
      </c>
      <c r="M9" s="422">
        <v>4500</v>
      </c>
      <c r="N9" s="393">
        <v>7</v>
      </c>
      <c r="O9" s="421">
        <v>4119</v>
      </c>
      <c r="P9" s="393">
        <v>4</v>
      </c>
      <c r="Q9" s="421">
        <v>9410</v>
      </c>
      <c r="R9" s="393">
        <v>3</v>
      </c>
      <c r="S9" s="421">
        <v>17606</v>
      </c>
      <c r="T9" s="393">
        <v>2</v>
      </c>
      <c r="U9" s="421">
        <v>13847</v>
      </c>
      <c r="V9" s="393">
        <v>1</v>
      </c>
      <c r="W9" s="421">
        <v>10973</v>
      </c>
      <c r="X9" s="393">
        <v>2</v>
      </c>
      <c r="Y9" s="421">
        <v>10690</v>
      </c>
      <c r="Z9" s="420">
        <v>1</v>
      </c>
      <c r="AA9" s="421">
        <v>15362</v>
      </c>
      <c r="AB9" s="423">
        <v>30</v>
      </c>
      <c r="AC9" s="424">
        <v>123009</v>
      </c>
      <c r="AD9" s="425">
        <v>1</v>
      </c>
    </row>
    <row r="10" spans="1:30" ht="16.5" x14ac:dyDescent="0.2">
      <c r="A10" s="405">
        <v>2</v>
      </c>
      <c r="B10" s="418" t="s">
        <v>346</v>
      </c>
      <c r="C10" s="419" t="s">
        <v>158</v>
      </c>
      <c r="D10" s="420">
        <v>4</v>
      </c>
      <c r="E10" s="426">
        <v>4405</v>
      </c>
      <c r="F10" s="420">
        <v>5</v>
      </c>
      <c r="G10" s="426">
        <v>5880</v>
      </c>
      <c r="H10" s="420">
        <v>1</v>
      </c>
      <c r="I10" s="422">
        <v>9250</v>
      </c>
      <c r="J10" s="399">
        <v>8</v>
      </c>
      <c r="K10" s="426">
        <v>4334</v>
      </c>
      <c r="L10" s="420">
        <v>7</v>
      </c>
      <c r="M10" s="422">
        <v>6571</v>
      </c>
      <c r="N10" s="399">
        <v>1</v>
      </c>
      <c r="O10" s="426">
        <v>6214</v>
      </c>
      <c r="P10" s="399">
        <v>5</v>
      </c>
      <c r="Q10" s="426">
        <v>7624</v>
      </c>
      <c r="R10" s="399">
        <v>3</v>
      </c>
      <c r="S10" s="426">
        <v>7968</v>
      </c>
      <c r="T10" s="399">
        <v>2</v>
      </c>
      <c r="U10" s="426">
        <v>12174</v>
      </c>
      <c r="V10" s="399">
        <v>1</v>
      </c>
      <c r="W10" s="426">
        <v>15815</v>
      </c>
      <c r="X10" s="399">
        <v>3</v>
      </c>
      <c r="Y10" s="426">
        <v>10890</v>
      </c>
      <c r="Z10" s="420">
        <v>1</v>
      </c>
      <c r="AA10" s="426">
        <v>14360</v>
      </c>
      <c r="AB10" s="423">
        <v>41</v>
      </c>
      <c r="AC10" s="424">
        <v>105485</v>
      </c>
      <c r="AD10" s="425">
        <v>2</v>
      </c>
    </row>
    <row r="11" spans="1:30" ht="16.5" x14ac:dyDescent="0.2">
      <c r="A11" s="405">
        <v>3</v>
      </c>
      <c r="B11" s="418" t="s">
        <v>343</v>
      </c>
      <c r="C11" s="419" t="s">
        <v>329</v>
      </c>
      <c r="D11" s="420">
        <v>7</v>
      </c>
      <c r="E11" s="426">
        <v>3295</v>
      </c>
      <c r="F11" s="420">
        <v>1</v>
      </c>
      <c r="G11" s="426">
        <v>22830</v>
      </c>
      <c r="H11" s="420">
        <v>7</v>
      </c>
      <c r="I11" s="422">
        <v>3652</v>
      </c>
      <c r="J11" s="399">
        <v>7</v>
      </c>
      <c r="K11" s="426">
        <v>6317</v>
      </c>
      <c r="L11" s="420">
        <v>1</v>
      </c>
      <c r="M11" s="422">
        <v>9455</v>
      </c>
      <c r="N11" s="399">
        <v>8</v>
      </c>
      <c r="O11" s="426">
        <v>1821</v>
      </c>
      <c r="P11" s="399">
        <v>4</v>
      </c>
      <c r="Q11" s="426">
        <v>9452</v>
      </c>
      <c r="R11" s="399">
        <v>2</v>
      </c>
      <c r="S11" s="426">
        <v>8438</v>
      </c>
      <c r="T11" s="399">
        <v>3</v>
      </c>
      <c r="U11" s="426">
        <v>9651</v>
      </c>
      <c r="V11" s="399">
        <v>2</v>
      </c>
      <c r="W11" s="426">
        <v>13374</v>
      </c>
      <c r="X11" s="399">
        <v>2</v>
      </c>
      <c r="Y11" s="426">
        <v>11540</v>
      </c>
      <c r="Z11" s="420">
        <v>2</v>
      </c>
      <c r="AA11" s="426">
        <v>11107</v>
      </c>
      <c r="AB11" s="423">
        <v>46</v>
      </c>
      <c r="AC11" s="424">
        <v>110932</v>
      </c>
      <c r="AD11" s="425">
        <v>3</v>
      </c>
    </row>
    <row r="12" spans="1:30" ht="16.5" x14ac:dyDescent="0.2">
      <c r="A12" s="405">
        <v>4</v>
      </c>
      <c r="B12" s="418" t="s">
        <v>353</v>
      </c>
      <c r="C12" s="419" t="s">
        <v>158</v>
      </c>
      <c r="D12" s="420">
        <v>7</v>
      </c>
      <c r="E12" s="426">
        <v>2865</v>
      </c>
      <c r="F12" s="420">
        <v>4</v>
      </c>
      <c r="G12" s="426">
        <v>8375</v>
      </c>
      <c r="H12" s="420">
        <v>2</v>
      </c>
      <c r="I12" s="422">
        <v>8843</v>
      </c>
      <c r="J12" s="399">
        <v>11</v>
      </c>
      <c r="K12" s="426">
        <v>5197</v>
      </c>
      <c r="L12" s="420">
        <v>4</v>
      </c>
      <c r="M12" s="422">
        <v>7919</v>
      </c>
      <c r="N12" s="399">
        <v>2</v>
      </c>
      <c r="O12" s="426">
        <v>11267</v>
      </c>
      <c r="P12" s="399">
        <v>1</v>
      </c>
      <c r="Q12" s="426">
        <v>13841</v>
      </c>
      <c r="R12" s="399">
        <v>3</v>
      </c>
      <c r="S12" s="426">
        <v>12859</v>
      </c>
      <c r="T12" s="399">
        <v>5</v>
      </c>
      <c r="U12" s="426">
        <v>8210</v>
      </c>
      <c r="V12" s="399">
        <v>4</v>
      </c>
      <c r="W12" s="426">
        <v>13046</v>
      </c>
      <c r="X12" s="399">
        <v>1</v>
      </c>
      <c r="Y12" s="426">
        <v>16800</v>
      </c>
      <c r="Z12" s="420">
        <v>5</v>
      </c>
      <c r="AA12" s="426">
        <v>10899</v>
      </c>
      <c r="AB12" s="423">
        <v>49</v>
      </c>
      <c r="AC12" s="424">
        <v>120121</v>
      </c>
      <c r="AD12" s="425">
        <v>4</v>
      </c>
    </row>
    <row r="13" spans="1:30" ht="16.5" x14ac:dyDescent="0.2">
      <c r="A13" s="405">
        <v>5</v>
      </c>
      <c r="B13" s="418" t="s">
        <v>339</v>
      </c>
      <c r="C13" s="419" t="s">
        <v>75</v>
      </c>
      <c r="D13" s="420">
        <v>3</v>
      </c>
      <c r="E13" s="426">
        <v>5570</v>
      </c>
      <c r="F13" s="420">
        <v>2</v>
      </c>
      <c r="G13" s="426">
        <v>6625</v>
      </c>
      <c r="H13" s="420">
        <v>2</v>
      </c>
      <c r="I13" s="422">
        <v>6381</v>
      </c>
      <c r="J13" s="399">
        <v>6</v>
      </c>
      <c r="K13" s="426">
        <v>6335</v>
      </c>
      <c r="L13" s="420">
        <v>6</v>
      </c>
      <c r="M13" s="422">
        <v>4352</v>
      </c>
      <c r="N13" s="399">
        <v>4</v>
      </c>
      <c r="O13" s="426">
        <v>4740</v>
      </c>
      <c r="P13" s="399">
        <v>3</v>
      </c>
      <c r="Q13" s="426">
        <v>9865</v>
      </c>
      <c r="R13" s="399">
        <v>10</v>
      </c>
      <c r="S13" s="426">
        <v>5520</v>
      </c>
      <c r="T13" s="399">
        <v>2</v>
      </c>
      <c r="U13" s="426">
        <v>9826</v>
      </c>
      <c r="V13" s="399">
        <v>5</v>
      </c>
      <c r="W13" s="426">
        <v>8243</v>
      </c>
      <c r="X13" s="399">
        <v>3</v>
      </c>
      <c r="Y13" s="426">
        <v>9735</v>
      </c>
      <c r="Z13" s="420">
        <v>4</v>
      </c>
      <c r="AA13" s="426">
        <v>11924</v>
      </c>
      <c r="AB13" s="423">
        <v>50</v>
      </c>
      <c r="AC13" s="424">
        <v>89116</v>
      </c>
      <c r="AD13" s="425">
        <v>5</v>
      </c>
    </row>
    <row r="14" spans="1:30" ht="16.5" x14ac:dyDescent="0.2">
      <c r="A14" s="405">
        <v>6</v>
      </c>
      <c r="B14" s="418" t="s">
        <v>341</v>
      </c>
      <c r="C14" s="419" t="s">
        <v>192</v>
      </c>
      <c r="D14" s="420">
        <v>3</v>
      </c>
      <c r="E14" s="426">
        <v>7815</v>
      </c>
      <c r="F14" s="420">
        <v>3</v>
      </c>
      <c r="G14" s="426">
        <v>8430</v>
      </c>
      <c r="H14" s="420">
        <v>4</v>
      </c>
      <c r="I14" s="422">
        <v>6216</v>
      </c>
      <c r="J14" s="399">
        <v>2</v>
      </c>
      <c r="K14" s="426">
        <v>8301</v>
      </c>
      <c r="L14" s="420">
        <v>6</v>
      </c>
      <c r="M14" s="422">
        <v>6614</v>
      </c>
      <c r="N14" s="399">
        <v>1</v>
      </c>
      <c r="O14" s="426">
        <v>10232</v>
      </c>
      <c r="P14" s="399">
        <v>2</v>
      </c>
      <c r="Q14" s="426">
        <v>8532</v>
      </c>
      <c r="R14" s="399">
        <v>6</v>
      </c>
      <c r="S14" s="426">
        <v>5069</v>
      </c>
      <c r="T14" s="399">
        <v>4</v>
      </c>
      <c r="U14" s="426">
        <v>10693</v>
      </c>
      <c r="V14" s="399">
        <v>6</v>
      </c>
      <c r="W14" s="426">
        <v>10620</v>
      </c>
      <c r="X14" s="399">
        <v>7</v>
      </c>
      <c r="Y14" s="426">
        <v>9365</v>
      </c>
      <c r="Z14" s="420">
        <v>8</v>
      </c>
      <c r="AA14" s="426">
        <v>8270</v>
      </c>
      <c r="AB14" s="423">
        <v>52</v>
      </c>
      <c r="AC14" s="424">
        <v>100157</v>
      </c>
      <c r="AD14" s="425">
        <v>6</v>
      </c>
    </row>
    <row r="15" spans="1:30" ht="16.5" x14ac:dyDescent="0.2">
      <c r="A15" s="405">
        <v>7</v>
      </c>
      <c r="B15" s="418" t="s">
        <v>336</v>
      </c>
      <c r="C15" s="419" t="s">
        <v>328</v>
      </c>
      <c r="D15" s="420">
        <v>1</v>
      </c>
      <c r="E15" s="426">
        <v>9305</v>
      </c>
      <c r="F15" s="420">
        <v>3</v>
      </c>
      <c r="G15" s="426">
        <v>5835</v>
      </c>
      <c r="H15" s="420">
        <v>1</v>
      </c>
      <c r="I15" s="422">
        <v>6912</v>
      </c>
      <c r="J15" s="399">
        <v>5</v>
      </c>
      <c r="K15" s="426">
        <v>5398</v>
      </c>
      <c r="L15" s="420">
        <v>9</v>
      </c>
      <c r="M15" s="422">
        <v>5149</v>
      </c>
      <c r="N15" s="399">
        <v>1</v>
      </c>
      <c r="O15" s="426">
        <v>9427</v>
      </c>
      <c r="P15" s="399">
        <v>6</v>
      </c>
      <c r="Q15" s="426">
        <v>7300</v>
      </c>
      <c r="R15" s="399">
        <v>11</v>
      </c>
      <c r="S15" s="426">
        <v>4717</v>
      </c>
      <c r="T15" s="399">
        <v>1</v>
      </c>
      <c r="U15" s="426">
        <v>12941</v>
      </c>
      <c r="V15" s="399">
        <v>6</v>
      </c>
      <c r="W15" s="426">
        <v>7965</v>
      </c>
      <c r="X15" s="399">
        <v>6</v>
      </c>
      <c r="Y15" s="426">
        <v>10190</v>
      </c>
      <c r="Z15" s="420">
        <v>2</v>
      </c>
      <c r="AA15" s="426">
        <v>12889</v>
      </c>
      <c r="AB15" s="423">
        <v>52</v>
      </c>
      <c r="AC15" s="424">
        <v>98028</v>
      </c>
      <c r="AD15" s="425">
        <v>7</v>
      </c>
    </row>
    <row r="16" spans="1:30" ht="16.5" x14ac:dyDescent="0.2">
      <c r="A16" s="405">
        <v>8</v>
      </c>
      <c r="B16" s="418" t="s">
        <v>334</v>
      </c>
      <c r="C16" s="419" t="s">
        <v>329</v>
      </c>
      <c r="D16" s="420">
        <v>1</v>
      </c>
      <c r="E16" s="426">
        <v>8935</v>
      </c>
      <c r="F16" s="420">
        <v>1</v>
      </c>
      <c r="G16" s="426">
        <v>15410</v>
      </c>
      <c r="H16" s="420">
        <v>9</v>
      </c>
      <c r="I16" s="422">
        <v>3879</v>
      </c>
      <c r="J16" s="399">
        <v>3</v>
      </c>
      <c r="K16" s="426">
        <v>5921</v>
      </c>
      <c r="L16" s="420">
        <v>3</v>
      </c>
      <c r="M16" s="422">
        <v>4012</v>
      </c>
      <c r="N16" s="399">
        <v>8</v>
      </c>
      <c r="O16" s="426">
        <v>2923</v>
      </c>
      <c r="P16" s="399">
        <v>4</v>
      </c>
      <c r="Q16" s="426">
        <v>8278</v>
      </c>
      <c r="R16" s="399">
        <v>12</v>
      </c>
      <c r="S16" s="426">
        <v>3875</v>
      </c>
      <c r="T16" s="399">
        <v>6</v>
      </c>
      <c r="U16" s="426">
        <v>8475</v>
      </c>
      <c r="V16" s="399">
        <v>2</v>
      </c>
      <c r="W16" s="426">
        <v>10304</v>
      </c>
      <c r="X16" s="399">
        <v>4</v>
      </c>
      <c r="Y16" s="426">
        <v>9625</v>
      </c>
      <c r="Z16" s="420">
        <v>1</v>
      </c>
      <c r="AA16" s="426">
        <v>14033</v>
      </c>
      <c r="AB16" s="423">
        <v>54</v>
      </c>
      <c r="AC16" s="424">
        <v>95670</v>
      </c>
      <c r="AD16" s="425">
        <v>8</v>
      </c>
    </row>
    <row r="17" spans="1:30" ht="16.5" x14ac:dyDescent="0.2">
      <c r="A17" s="405">
        <v>9</v>
      </c>
      <c r="B17" s="418" t="s">
        <v>342</v>
      </c>
      <c r="C17" s="419" t="s">
        <v>329</v>
      </c>
      <c r="D17" s="420">
        <v>5</v>
      </c>
      <c r="E17" s="426">
        <v>3515</v>
      </c>
      <c r="F17" s="420">
        <v>2</v>
      </c>
      <c r="G17" s="426">
        <v>22640</v>
      </c>
      <c r="H17" s="420">
        <v>5</v>
      </c>
      <c r="I17" s="422">
        <v>5513</v>
      </c>
      <c r="J17" s="399">
        <v>3</v>
      </c>
      <c r="K17" s="426">
        <v>7957</v>
      </c>
      <c r="L17" s="420">
        <v>5</v>
      </c>
      <c r="M17" s="422">
        <v>6920</v>
      </c>
      <c r="N17" s="399">
        <v>5</v>
      </c>
      <c r="O17" s="426">
        <v>8700</v>
      </c>
      <c r="P17" s="399">
        <v>1</v>
      </c>
      <c r="Q17" s="426">
        <v>14775</v>
      </c>
      <c r="R17" s="399">
        <v>8</v>
      </c>
      <c r="S17" s="426">
        <v>5959</v>
      </c>
      <c r="T17" s="399">
        <v>8</v>
      </c>
      <c r="U17" s="426">
        <v>7974</v>
      </c>
      <c r="V17" s="399">
        <v>3</v>
      </c>
      <c r="W17" s="426">
        <v>9391</v>
      </c>
      <c r="X17" s="399">
        <v>1</v>
      </c>
      <c r="Y17" s="426">
        <v>13530</v>
      </c>
      <c r="Z17" s="420">
        <v>9</v>
      </c>
      <c r="AA17" s="426">
        <v>7914</v>
      </c>
      <c r="AB17" s="423">
        <v>55</v>
      </c>
      <c r="AC17" s="424">
        <v>114788</v>
      </c>
      <c r="AD17" s="425">
        <v>9</v>
      </c>
    </row>
    <row r="18" spans="1:30" ht="16.5" x14ac:dyDescent="0.2">
      <c r="A18" s="405">
        <v>10</v>
      </c>
      <c r="B18" s="418" t="s">
        <v>363</v>
      </c>
      <c r="C18" s="419" t="s">
        <v>75</v>
      </c>
      <c r="D18" s="420">
        <v>11</v>
      </c>
      <c r="E18" s="426">
        <v>2715</v>
      </c>
      <c r="F18" s="420">
        <v>4</v>
      </c>
      <c r="G18" s="426">
        <v>16855</v>
      </c>
      <c r="H18" s="420">
        <v>7</v>
      </c>
      <c r="I18" s="422">
        <v>6789</v>
      </c>
      <c r="J18" s="399">
        <v>1</v>
      </c>
      <c r="K18" s="426">
        <v>8312</v>
      </c>
      <c r="L18" s="420">
        <v>1</v>
      </c>
      <c r="M18" s="422">
        <v>9905</v>
      </c>
      <c r="N18" s="399">
        <v>10</v>
      </c>
      <c r="O18" s="426">
        <v>1327</v>
      </c>
      <c r="P18" s="399">
        <v>7</v>
      </c>
      <c r="Q18" s="426">
        <v>6658</v>
      </c>
      <c r="R18" s="399">
        <v>4</v>
      </c>
      <c r="S18" s="426">
        <v>17445</v>
      </c>
      <c r="T18" s="399">
        <v>6</v>
      </c>
      <c r="U18" s="426">
        <v>10729</v>
      </c>
      <c r="V18" s="399">
        <v>5</v>
      </c>
      <c r="W18" s="426">
        <v>9145</v>
      </c>
      <c r="X18" s="399">
        <v>1</v>
      </c>
      <c r="Y18" s="426">
        <v>12110</v>
      </c>
      <c r="Z18" s="420">
        <v>2</v>
      </c>
      <c r="AA18" s="426">
        <v>13728</v>
      </c>
      <c r="AB18" s="423">
        <v>59</v>
      </c>
      <c r="AC18" s="424">
        <v>115718</v>
      </c>
      <c r="AD18" s="425">
        <v>10</v>
      </c>
    </row>
    <row r="19" spans="1:30" ht="16.5" x14ac:dyDescent="0.2">
      <c r="A19" s="405">
        <v>11</v>
      </c>
      <c r="B19" s="418" t="s">
        <v>337</v>
      </c>
      <c r="C19" s="419" t="s">
        <v>157</v>
      </c>
      <c r="D19" s="420">
        <v>4</v>
      </c>
      <c r="E19" s="426">
        <v>7180</v>
      </c>
      <c r="F19" s="420">
        <v>1</v>
      </c>
      <c r="G19" s="426">
        <v>23090</v>
      </c>
      <c r="H19" s="420">
        <v>8</v>
      </c>
      <c r="I19" s="422">
        <v>3922</v>
      </c>
      <c r="J19" s="399">
        <v>2</v>
      </c>
      <c r="K19" s="426">
        <v>6197</v>
      </c>
      <c r="L19" s="420">
        <v>2</v>
      </c>
      <c r="M19" s="422">
        <v>8008</v>
      </c>
      <c r="N19" s="399">
        <v>8</v>
      </c>
      <c r="O19" s="426">
        <v>5743</v>
      </c>
      <c r="P19" s="399">
        <v>12</v>
      </c>
      <c r="Q19" s="426">
        <v>2558</v>
      </c>
      <c r="R19" s="399">
        <v>2</v>
      </c>
      <c r="S19" s="426">
        <v>18182</v>
      </c>
      <c r="T19" s="399">
        <v>8</v>
      </c>
      <c r="U19" s="426">
        <v>7864</v>
      </c>
      <c r="V19" s="399">
        <v>8</v>
      </c>
      <c r="W19" s="426">
        <v>7175</v>
      </c>
      <c r="X19" s="399">
        <v>2</v>
      </c>
      <c r="Y19" s="426">
        <v>11580</v>
      </c>
      <c r="Z19" s="420">
        <v>3</v>
      </c>
      <c r="AA19" s="426">
        <v>13479</v>
      </c>
      <c r="AB19" s="423">
        <v>60</v>
      </c>
      <c r="AC19" s="424">
        <v>114978</v>
      </c>
      <c r="AD19" s="425">
        <v>11</v>
      </c>
    </row>
    <row r="20" spans="1:30" ht="16.5" x14ac:dyDescent="0.2">
      <c r="A20" s="405">
        <v>12</v>
      </c>
      <c r="B20" s="418" t="s">
        <v>340</v>
      </c>
      <c r="C20" s="419" t="s">
        <v>330</v>
      </c>
      <c r="D20" s="420">
        <v>5</v>
      </c>
      <c r="E20" s="426">
        <v>3955</v>
      </c>
      <c r="F20" s="420">
        <v>1</v>
      </c>
      <c r="G20" s="426">
        <v>13505</v>
      </c>
      <c r="H20" s="420">
        <v>9</v>
      </c>
      <c r="I20" s="422">
        <v>2708</v>
      </c>
      <c r="J20" s="399">
        <v>5</v>
      </c>
      <c r="K20" s="426">
        <v>6666</v>
      </c>
      <c r="L20" s="420">
        <v>1</v>
      </c>
      <c r="M20" s="422">
        <v>9744</v>
      </c>
      <c r="N20" s="399">
        <v>4</v>
      </c>
      <c r="O20" s="426">
        <v>8704</v>
      </c>
      <c r="P20" s="399">
        <v>5</v>
      </c>
      <c r="Q20" s="426">
        <v>9073</v>
      </c>
      <c r="R20" s="399">
        <v>8</v>
      </c>
      <c r="S20" s="426">
        <v>5769</v>
      </c>
      <c r="T20" s="399">
        <v>3</v>
      </c>
      <c r="U20" s="426">
        <v>11742</v>
      </c>
      <c r="V20" s="399">
        <v>9</v>
      </c>
      <c r="W20" s="426">
        <v>7079</v>
      </c>
      <c r="X20" s="399">
        <v>5</v>
      </c>
      <c r="Y20" s="426">
        <v>10200</v>
      </c>
      <c r="Z20" s="420">
        <v>5</v>
      </c>
      <c r="AA20" s="426">
        <v>10633</v>
      </c>
      <c r="AB20" s="423">
        <v>60</v>
      </c>
      <c r="AC20" s="424">
        <v>99778</v>
      </c>
      <c r="AD20" s="425">
        <v>12</v>
      </c>
    </row>
    <row r="21" spans="1:30" ht="16.5" x14ac:dyDescent="0.2">
      <c r="A21" s="405">
        <v>13</v>
      </c>
      <c r="B21" s="418" t="s">
        <v>371</v>
      </c>
      <c r="C21" s="419" t="s">
        <v>192</v>
      </c>
      <c r="D21" s="420">
        <v>7</v>
      </c>
      <c r="E21" s="426">
        <v>3700</v>
      </c>
      <c r="F21" s="420">
        <v>11</v>
      </c>
      <c r="G21" s="426">
        <v>2385</v>
      </c>
      <c r="H21" s="420">
        <v>6</v>
      </c>
      <c r="I21" s="422">
        <v>3555</v>
      </c>
      <c r="J21" s="399">
        <v>9</v>
      </c>
      <c r="K21" s="426">
        <v>4307</v>
      </c>
      <c r="L21" s="420">
        <v>4</v>
      </c>
      <c r="M21" s="422">
        <v>2596</v>
      </c>
      <c r="N21" s="399">
        <v>6</v>
      </c>
      <c r="O21" s="426">
        <v>3185</v>
      </c>
      <c r="P21" s="399">
        <v>6</v>
      </c>
      <c r="Q21" s="426">
        <v>7910</v>
      </c>
      <c r="R21" s="399">
        <v>1</v>
      </c>
      <c r="S21" s="426">
        <v>15462</v>
      </c>
      <c r="T21" s="399">
        <v>1</v>
      </c>
      <c r="U21" s="426">
        <v>10059</v>
      </c>
      <c r="V21" s="399">
        <v>3</v>
      </c>
      <c r="W21" s="426">
        <v>9847</v>
      </c>
      <c r="X21" s="399">
        <v>4</v>
      </c>
      <c r="Y21" s="426">
        <v>10650</v>
      </c>
      <c r="Z21" s="420">
        <v>4</v>
      </c>
      <c r="AA21" s="426">
        <v>11700</v>
      </c>
      <c r="AB21" s="423">
        <v>62</v>
      </c>
      <c r="AC21" s="424">
        <v>85356</v>
      </c>
      <c r="AD21" s="425">
        <v>13</v>
      </c>
    </row>
    <row r="22" spans="1:30" ht="16.5" x14ac:dyDescent="0.2">
      <c r="A22" s="405">
        <v>14</v>
      </c>
      <c r="B22" s="418" t="s">
        <v>362</v>
      </c>
      <c r="C22" s="419" t="s">
        <v>333</v>
      </c>
      <c r="D22" s="420">
        <v>6</v>
      </c>
      <c r="E22" s="426">
        <v>3060</v>
      </c>
      <c r="F22" s="420">
        <v>8</v>
      </c>
      <c r="G22" s="426">
        <v>2685</v>
      </c>
      <c r="H22" s="420">
        <v>5</v>
      </c>
      <c r="I22" s="422">
        <v>4523</v>
      </c>
      <c r="J22" s="399">
        <v>7</v>
      </c>
      <c r="K22" s="426">
        <v>4547</v>
      </c>
      <c r="L22" s="420">
        <v>6</v>
      </c>
      <c r="M22" s="422">
        <v>1732</v>
      </c>
      <c r="N22" s="399">
        <v>9</v>
      </c>
      <c r="O22" s="426">
        <v>5630</v>
      </c>
      <c r="P22" s="399">
        <v>4</v>
      </c>
      <c r="Q22" s="426">
        <v>7713</v>
      </c>
      <c r="R22" s="399">
        <v>1</v>
      </c>
      <c r="S22" s="426">
        <v>10101</v>
      </c>
      <c r="T22" s="399">
        <v>1</v>
      </c>
      <c r="U22" s="426">
        <v>11258</v>
      </c>
      <c r="V22" s="399">
        <v>6</v>
      </c>
      <c r="W22" s="426">
        <v>8063</v>
      </c>
      <c r="X22" s="399">
        <v>8</v>
      </c>
      <c r="Y22" s="426">
        <v>9210</v>
      </c>
      <c r="Z22" s="420">
        <v>3</v>
      </c>
      <c r="AA22" s="426">
        <v>12073</v>
      </c>
      <c r="AB22" s="423">
        <v>64</v>
      </c>
      <c r="AC22" s="424">
        <v>80595</v>
      </c>
      <c r="AD22" s="425">
        <v>14</v>
      </c>
    </row>
    <row r="23" spans="1:30" ht="16.5" x14ac:dyDescent="0.2">
      <c r="A23" s="405">
        <v>15</v>
      </c>
      <c r="B23" s="418" t="s">
        <v>203</v>
      </c>
      <c r="C23" s="419" t="s">
        <v>331</v>
      </c>
      <c r="D23" s="420">
        <v>12</v>
      </c>
      <c r="E23" s="426">
        <v>2715</v>
      </c>
      <c r="F23" s="420">
        <v>7</v>
      </c>
      <c r="G23" s="426">
        <v>4335</v>
      </c>
      <c r="H23" s="420">
        <v>6</v>
      </c>
      <c r="I23" s="427">
        <v>4297</v>
      </c>
      <c r="J23" s="399">
        <v>1</v>
      </c>
      <c r="K23" s="426">
        <v>10965</v>
      </c>
      <c r="L23" s="420">
        <v>12</v>
      </c>
      <c r="M23" s="422">
        <v>232</v>
      </c>
      <c r="N23" s="399">
        <v>2</v>
      </c>
      <c r="O23" s="426">
        <v>5906</v>
      </c>
      <c r="P23" s="399">
        <v>3</v>
      </c>
      <c r="Q23" s="426">
        <v>10626</v>
      </c>
      <c r="R23" s="399">
        <v>7</v>
      </c>
      <c r="S23" s="426">
        <v>6490</v>
      </c>
      <c r="T23" s="399">
        <v>3</v>
      </c>
      <c r="U23" s="426">
        <v>12791</v>
      </c>
      <c r="V23" s="399">
        <v>4</v>
      </c>
      <c r="W23" s="426">
        <v>9682</v>
      </c>
      <c r="X23" s="399">
        <v>6</v>
      </c>
      <c r="Y23" s="426">
        <v>10240</v>
      </c>
      <c r="Z23" s="420">
        <v>2</v>
      </c>
      <c r="AA23" s="426">
        <v>18013</v>
      </c>
      <c r="AB23" s="423">
        <v>65</v>
      </c>
      <c r="AC23" s="424">
        <v>96292</v>
      </c>
      <c r="AD23" s="425">
        <v>15</v>
      </c>
    </row>
    <row r="24" spans="1:30" ht="16.5" x14ac:dyDescent="0.2">
      <c r="A24" s="405">
        <v>16</v>
      </c>
      <c r="B24" s="418" t="s">
        <v>367</v>
      </c>
      <c r="C24" s="419" t="s">
        <v>333</v>
      </c>
      <c r="D24" s="420">
        <v>7</v>
      </c>
      <c r="E24" s="426">
        <v>5525</v>
      </c>
      <c r="F24" s="420">
        <v>9</v>
      </c>
      <c r="G24" s="426">
        <v>2935</v>
      </c>
      <c r="H24" s="420">
        <v>1</v>
      </c>
      <c r="I24" s="422">
        <v>9814</v>
      </c>
      <c r="J24" s="399">
        <v>1</v>
      </c>
      <c r="K24" s="426">
        <v>7415</v>
      </c>
      <c r="L24" s="420">
        <v>10</v>
      </c>
      <c r="M24" s="422">
        <v>4224</v>
      </c>
      <c r="N24" s="399">
        <v>8</v>
      </c>
      <c r="O24" s="426">
        <v>3663</v>
      </c>
      <c r="P24" s="399">
        <v>9</v>
      </c>
      <c r="Q24" s="426">
        <v>5264</v>
      </c>
      <c r="R24" s="399">
        <v>1</v>
      </c>
      <c r="S24" s="426">
        <v>20886</v>
      </c>
      <c r="T24" s="399">
        <v>3</v>
      </c>
      <c r="U24" s="426">
        <v>9331</v>
      </c>
      <c r="V24" s="399">
        <v>3</v>
      </c>
      <c r="W24" s="426">
        <v>13197</v>
      </c>
      <c r="X24" s="399">
        <v>9</v>
      </c>
      <c r="Y24" s="426">
        <v>7325</v>
      </c>
      <c r="Z24" s="420">
        <v>5</v>
      </c>
      <c r="AA24" s="426">
        <v>10717</v>
      </c>
      <c r="AB24" s="423">
        <v>66</v>
      </c>
      <c r="AC24" s="424">
        <v>100296</v>
      </c>
      <c r="AD24" s="425">
        <v>16</v>
      </c>
    </row>
    <row r="25" spans="1:30" ht="16.5" x14ac:dyDescent="0.2">
      <c r="A25" s="405">
        <v>17</v>
      </c>
      <c r="B25" s="418" t="s">
        <v>348</v>
      </c>
      <c r="C25" s="419" t="s">
        <v>157</v>
      </c>
      <c r="D25" s="420">
        <v>4</v>
      </c>
      <c r="E25" s="426">
        <v>6410</v>
      </c>
      <c r="F25" s="420">
        <v>6</v>
      </c>
      <c r="G25" s="426">
        <v>4090</v>
      </c>
      <c r="H25" s="420">
        <v>3</v>
      </c>
      <c r="I25" s="422">
        <v>6732</v>
      </c>
      <c r="J25" s="399">
        <v>8</v>
      </c>
      <c r="K25" s="426">
        <v>5581</v>
      </c>
      <c r="L25" s="420">
        <v>2</v>
      </c>
      <c r="M25" s="422">
        <v>8992</v>
      </c>
      <c r="N25" s="399">
        <v>6</v>
      </c>
      <c r="O25" s="426">
        <v>3424</v>
      </c>
      <c r="P25" s="399">
        <v>11</v>
      </c>
      <c r="Q25" s="426">
        <v>2389</v>
      </c>
      <c r="R25" s="399">
        <v>10</v>
      </c>
      <c r="S25" s="426">
        <v>4917</v>
      </c>
      <c r="T25" s="399">
        <v>5</v>
      </c>
      <c r="U25" s="426">
        <v>9430</v>
      </c>
      <c r="V25" s="399">
        <v>6</v>
      </c>
      <c r="W25" s="426">
        <v>7898</v>
      </c>
      <c r="X25" s="399">
        <v>4</v>
      </c>
      <c r="Y25" s="426">
        <v>10190</v>
      </c>
      <c r="Z25" s="420">
        <v>3</v>
      </c>
      <c r="AA25" s="426">
        <v>10123</v>
      </c>
      <c r="AB25" s="423">
        <v>68</v>
      </c>
      <c r="AC25" s="424">
        <v>80176</v>
      </c>
      <c r="AD25" s="425">
        <v>17</v>
      </c>
    </row>
    <row r="26" spans="1:30" ht="16.5" x14ac:dyDescent="0.2">
      <c r="A26" s="405">
        <v>18</v>
      </c>
      <c r="B26" s="418" t="s">
        <v>381</v>
      </c>
      <c r="C26" s="419" t="s">
        <v>329</v>
      </c>
      <c r="D26" s="420">
        <v>13</v>
      </c>
      <c r="E26" s="426" t="s">
        <v>224</v>
      </c>
      <c r="F26" s="420">
        <v>11</v>
      </c>
      <c r="G26" s="426">
        <v>1405</v>
      </c>
      <c r="H26" s="420">
        <v>1</v>
      </c>
      <c r="I26" s="422">
        <v>9223</v>
      </c>
      <c r="J26" s="399">
        <v>6</v>
      </c>
      <c r="K26" s="426">
        <v>6293</v>
      </c>
      <c r="L26" s="420">
        <v>6</v>
      </c>
      <c r="M26" s="422">
        <v>2103</v>
      </c>
      <c r="N26" s="399">
        <v>3</v>
      </c>
      <c r="O26" s="426">
        <v>6947</v>
      </c>
      <c r="P26" s="399">
        <v>9</v>
      </c>
      <c r="Q26" s="426">
        <v>4906</v>
      </c>
      <c r="R26" s="399">
        <v>11</v>
      </c>
      <c r="S26" s="426">
        <v>5028</v>
      </c>
      <c r="T26" s="399">
        <v>4</v>
      </c>
      <c r="U26" s="426">
        <v>12089</v>
      </c>
      <c r="V26" s="399">
        <v>2</v>
      </c>
      <c r="W26" s="426">
        <v>10944</v>
      </c>
      <c r="X26" s="399">
        <v>4</v>
      </c>
      <c r="Y26" s="426">
        <v>10320</v>
      </c>
      <c r="Z26" s="420">
        <v>1</v>
      </c>
      <c r="AA26" s="426">
        <v>18024</v>
      </c>
      <c r="AB26" s="423">
        <v>71</v>
      </c>
      <c r="AC26" s="424">
        <v>87282</v>
      </c>
      <c r="AD26" s="425">
        <v>18</v>
      </c>
    </row>
    <row r="27" spans="1:30" ht="16.5" x14ac:dyDescent="0.2">
      <c r="A27" s="405">
        <v>19</v>
      </c>
      <c r="B27" s="418" t="s">
        <v>351</v>
      </c>
      <c r="C27" s="419" t="s">
        <v>158</v>
      </c>
      <c r="D27" s="420">
        <v>2</v>
      </c>
      <c r="E27" s="426">
        <v>6750</v>
      </c>
      <c r="F27" s="420">
        <v>9</v>
      </c>
      <c r="G27" s="426">
        <v>6320</v>
      </c>
      <c r="H27" s="420">
        <v>8</v>
      </c>
      <c r="I27" s="422">
        <v>3379</v>
      </c>
      <c r="J27" s="399">
        <v>3</v>
      </c>
      <c r="K27" s="426">
        <v>6952</v>
      </c>
      <c r="L27" s="420">
        <v>9</v>
      </c>
      <c r="M27" s="422">
        <v>1231</v>
      </c>
      <c r="N27" s="399">
        <v>4</v>
      </c>
      <c r="O27" s="426">
        <v>5415</v>
      </c>
      <c r="P27" s="399">
        <v>6</v>
      </c>
      <c r="Q27" s="426">
        <v>7326</v>
      </c>
      <c r="R27" s="399">
        <v>1</v>
      </c>
      <c r="S27" s="426">
        <v>10995</v>
      </c>
      <c r="T27" s="399">
        <v>5</v>
      </c>
      <c r="U27" s="426">
        <v>9037</v>
      </c>
      <c r="V27" s="399">
        <v>3</v>
      </c>
      <c r="W27" s="426">
        <v>9371</v>
      </c>
      <c r="X27" s="399">
        <v>10</v>
      </c>
      <c r="Y27" s="426">
        <v>7010</v>
      </c>
      <c r="Z27" s="420">
        <v>12</v>
      </c>
      <c r="AA27" s="426">
        <v>5867</v>
      </c>
      <c r="AB27" s="423">
        <v>72</v>
      </c>
      <c r="AC27" s="424">
        <v>79653</v>
      </c>
      <c r="AD27" s="425">
        <v>19</v>
      </c>
    </row>
    <row r="28" spans="1:30" ht="16.5" x14ac:dyDescent="0.2">
      <c r="A28" s="405">
        <v>20</v>
      </c>
      <c r="B28" s="418" t="s">
        <v>364</v>
      </c>
      <c r="C28" s="419" t="s">
        <v>75</v>
      </c>
      <c r="D28" s="420">
        <v>11</v>
      </c>
      <c r="E28" s="426">
        <v>2030</v>
      </c>
      <c r="F28" s="420">
        <v>4</v>
      </c>
      <c r="G28" s="426">
        <v>7005</v>
      </c>
      <c r="H28" s="420">
        <v>2</v>
      </c>
      <c r="I28" s="422">
        <v>7172</v>
      </c>
      <c r="J28" s="399">
        <v>5</v>
      </c>
      <c r="K28" s="426">
        <v>7829</v>
      </c>
      <c r="L28" s="420">
        <v>8</v>
      </c>
      <c r="M28" s="422">
        <v>1713</v>
      </c>
      <c r="N28" s="399">
        <v>1</v>
      </c>
      <c r="O28" s="426">
        <v>12044</v>
      </c>
      <c r="P28" s="399">
        <v>12</v>
      </c>
      <c r="Q28" s="426">
        <v>2208</v>
      </c>
      <c r="R28" s="399">
        <v>9</v>
      </c>
      <c r="S28" s="426">
        <v>4616</v>
      </c>
      <c r="T28" s="399">
        <v>2</v>
      </c>
      <c r="U28" s="426">
        <v>10754</v>
      </c>
      <c r="V28" s="399">
        <v>7</v>
      </c>
      <c r="W28" s="426">
        <v>10122</v>
      </c>
      <c r="X28" s="399">
        <v>3</v>
      </c>
      <c r="Y28" s="426">
        <v>11610</v>
      </c>
      <c r="Z28" s="420">
        <v>9</v>
      </c>
      <c r="AA28" s="426">
        <v>6126</v>
      </c>
      <c r="AB28" s="423">
        <v>73</v>
      </c>
      <c r="AC28" s="424">
        <v>83229</v>
      </c>
      <c r="AD28" s="425">
        <v>20</v>
      </c>
    </row>
    <row r="29" spans="1:30" ht="16.5" x14ac:dyDescent="0.2">
      <c r="A29" s="405">
        <v>21</v>
      </c>
      <c r="B29" s="418" t="s">
        <v>378</v>
      </c>
      <c r="C29" s="419" t="s">
        <v>193</v>
      </c>
      <c r="D29" s="420">
        <v>12</v>
      </c>
      <c r="E29" s="426">
        <v>1050</v>
      </c>
      <c r="F29" s="420">
        <v>11</v>
      </c>
      <c r="G29" s="427">
        <v>3850</v>
      </c>
      <c r="H29" s="420">
        <v>3</v>
      </c>
      <c r="I29" s="422">
        <v>8249</v>
      </c>
      <c r="J29" s="399">
        <v>3</v>
      </c>
      <c r="K29" s="426">
        <v>8030</v>
      </c>
      <c r="L29" s="420">
        <v>1</v>
      </c>
      <c r="M29" s="422">
        <v>5929</v>
      </c>
      <c r="N29" s="399">
        <v>7</v>
      </c>
      <c r="O29" s="426">
        <v>6967</v>
      </c>
      <c r="P29" s="399">
        <v>2</v>
      </c>
      <c r="Q29" s="426">
        <v>11733</v>
      </c>
      <c r="R29" s="399">
        <v>6</v>
      </c>
      <c r="S29" s="426">
        <v>11402</v>
      </c>
      <c r="T29" s="399">
        <v>4</v>
      </c>
      <c r="U29" s="426">
        <v>9110</v>
      </c>
      <c r="V29" s="399">
        <v>11</v>
      </c>
      <c r="W29" s="426">
        <v>6040</v>
      </c>
      <c r="X29" s="399">
        <v>7</v>
      </c>
      <c r="Y29" s="426">
        <v>9980</v>
      </c>
      <c r="Z29" s="420">
        <v>8</v>
      </c>
      <c r="AA29" s="426">
        <v>6209</v>
      </c>
      <c r="AB29" s="423">
        <v>75</v>
      </c>
      <c r="AC29" s="424">
        <v>88549</v>
      </c>
      <c r="AD29" s="425">
        <v>21</v>
      </c>
    </row>
    <row r="30" spans="1:30" ht="16.5" x14ac:dyDescent="0.2">
      <c r="A30" s="405">
        <v>22</v>
      </c>
      <c r="B30" s="418" t="s">
        <v>350</v>
      </c>
      <c r="C30" s="419" t="s">
        <v>328</v>
      </c>
      <c r="D30" s="420">
        <v>9</v>
      </c>
      <c r="E30" s="426">
        <v>4350</v>
      </c>
      <c r="F30" s="420">
        <v>2</v>
      </c>
      <c r="G30" s="426">
        <v>9590</v>
      </c>
      <c r="H30" s="420">
        <v>10</v>
      </c>
      <c r="I30" s="422">
        <v>3631</v>
      </c>
      <c r="J30" s="399">
        <v>2</v>
      </c>
      <c r="K30" s="426">
        <v>7038</v>
      </c>
      <c r="L30" s="420">
        <v>7</v>
      </c>
      <c r="M30" s="422">
        <v>1874</v>
      </c>
      <c r="N30" s="399">
        <v>7</v>
      </c>
      <c r="O30" s="426">
        <v>3163</v>
      </c>
      <c r="P30" s="399">
        <v>1</v>
      </c>
      <c r="Q30" s="426">
        <v>10601</v>
      </c>
      <c r="R30" s="399">
        <v>5</v>
      </c>
      <c r="S30" s="426">
        <v>12912</v>
      </c>
      <c r="T30" s="399">
        <v>5</v>
      </c>
      <c r="U30" s="426">
        <v>10866</v>
      </c>
      <c r="V30" s="399">
        <v>8</v>
      </c>
      <c r="W30" s="426">
        <v>8690</v>
      </c>
      <c r="X30" s="399">
        <v>12</v>
      </c>
      <c r="Y30" s="426">
        <v>2285</v>
      </c>
      <c r="Z30" s="420">
        <v>8</v>
      </c>
      <c r="AA30" s="426">
        <v>6969</v>
      </c>
      <c r="AB30" s="423">
        <v>76</v>
      </c>
      <c r="AC30" s="424">
        <v>81969</v>
      </c>
      <c r="AD30" s="425">
        <v>22</v>
      </c>
    </row>
    <row r="31" spans="1:30" ht="16.5" x14ac:dyDescent="0.2">
      <c r="A31" s="405">
        <v>23</v>
      </c>
      <c r="B31" s="418" t="s">
        <v>347</v>
      </c>
      <c r="C31" s="419" t="s">
        <v>192</v>
      </c>
      <c r="D31" s="420">
        <v>5</v>
      </c>
      <c r="E31" s="426">
        <v>3975</v>
      </c>
      <c r="F31" s="420">
        <v>5</v>
      </c>
      <c r="G31" s="426">
        <v>10490</v>
      </c>
      <c r="H31" s="420">
        <v>3</v>
      </c>
      <c r="I31" s="422">
        <v>5391</v>
      </c>
      <c r="J31" s="399">
        <v>9</v>
      </c>
      <c r="K31" s="426">
        <v>3803</v>
      </c>
      <c r="L31" s="420">
        <v>5</v>
      </c>
      <c r="M31" s="422">
        <v>2189</v>
      </c>
      <c r="N31" s="399">
        <v>10</v>
      </c>
      <c r="O31" s="426">
        <v>2599</v>
      </c>
      <c r="P31" s="399">
        <v>3</v>
      </c>
      <c r="Q31" s="426">
        <v>9863</v>
      </c>
      <c r="R31" s="399">
        <v>7</v>
      </c>
      <c r="S31" s="426">
        <v>10737</v>
      </c>
      <c r="T31" s="399">
        <v>7</v>
      </c>
      <c r="U31" s="426">
        <v>9839</v>
      </c>
      <c r="V31" s="399">
        <v>4</v>
      </c>
      <c r="W31" s="426">
        <v>9158</v>
      </c>
      <c r="X31" s="399">
        <v>8</v>
      </c>
      <c r="Y31" s="426">
        <v>7860</v>
      </c>
      <c r="Z31" s="420">
        <v>10</v>
      </c>
      <c r="AA31" s="426">
        <v>5802</v>
      </c>
      <c r="AB31" s="423">
        <v>76</v>
      </c>
      <c r="AC31" s="424">
        <v>81706</v>
      </c>
      <c r="AD31" s="425">
        <v>23</v>
      </c>
    </row>
    <row r="32" spans="1:30" ht="16.5" x14ac:dyDescent="0.2">
      <c r="A32" s="405">
        <v>24</v>
      </c>
      <c r="B32" s="418" t="s">
        <v>349</v>
      </c>
      <c r="C32" s="419" t="s">
        <v>157</v>
      </c>
      <c r="D32" s="420">
        <v>9</v>
      </c>
      <c r="E32" s="426">
        <v>2365</v>
      </c>
      <c r="F32" s="420">
        <v>2</v>
      </c>
      <c r="G32" s="426">
        <v>13915</v>
      </c>
      <c r="H32" s="420">
        <v>10</v>
      </c>
      <c r="I32" s="422">
        <v>4364</v>
      </c>
      <c r="J32" s="399">
        <v>2</v>
      </c>
      <c r="K32" s="426">
        <v>8815</v>
      </c>
      <c r="L32" s="420">
        <v>11</v>
      </c>
      <c r="M32" s="422">
        <v>543</v>
      </c>
      <c r="N32" s="399">
        <v>5</v>
      </c>
      <c r="O32" s="426">
        <v>4686</v>
      </c>
      <c r="P32" s="399">
        <v>2</v>
      </c>
      <c r="Q32" s="426">
        <v>12035</v>
      </c>
      <c r="R32" s="399">
        <v>5</v>
      </c>
      <c r="S32" s="426">
        <v>7178</v>
      </c>
      <c r="T32" s="399">
        <v>9</v>
      </c>
      <c r="U32" s="426">
        <v>9582</v>
      </c>
      <c r="V32" s="399">
        <v>7</v>
      </c>
      <c r="W32" s="426">
        <v>7343</v>
      </c>
      <c r="X32" s="399">
        <v>10</v>
      </c>
      <c r="Y32" s="426">
        <v>8295</v>
      </c>
      <c r="Z32" s="420">
        <v>7</v>
      </c>
      <c r="AA32" s="426">
        <v>9090</v>
      </c>
      <c r="AB32" s="423">
        <v>79</v>
      </c>
      <c r="AC32" s="424">
        <v>88211</v>
      </c>
      <c r="AD32" s="425">
        <v>24</v>
      </c>
    </row>
    <row r="33" spans="1:30" ht="16.5" x14ac:dyDescent="0.2">
      <c r="A33" s="405">
        <v>25</v>
      </c>
      <c r="B33" s="418" t="s">
        <v>355</v>
      </c>
      <c r="C33" s="419" t="s">
        <v>328</v>
      </c>
      <c r="D33" s="420">
        <v>8</v>
      </c>
      <c r="E33" s="426">
        <v>3620</v>
      </c>
      <c r="F33" s="420">
        <v>5</v>
      </c>
      <c r="G33" s="426">
        <v>8205</v>
      </c>
      <c r="H33" s="420">
        <v>8</v>
      </c>
      <c r="I33" s="422">
        <v>6258</v>
      </c>
      <c r="J33" s="399">
        <v>8</v>
      </c>
      <c r="K33" s="426">
        <v>6015</v>
      </c>
      <c r="L33" s="420">
        <v>2</v>
      </c>
      <c r="M33" s="422">
        <v>4129</v>
      </c>
      <c r="N33" s="399">
        <v>4</v>
      </c>
      <c r="O33" s="426">
        <v>6933</v>
      </c>
      <c r="P33" s="399">
        <v>8</v>
      </c>
      <c r="Q33" s="426">
        <v>6949</v>
      </c>
      <c r="R33" s="399">
        <v>8</v>
      </c>
      <c r="S33" s="426">
        <v>4681</v>
      </c>
      <c r="T33" s="399">
        <v>10</v>
      </c>
      <c r="U33" s="426">
        <v>6475</v>
      </c>
      <c r="V33" s="399">
        <v>10</v>
      </c>
      <c r="W33" s="426">
        <v>6897</v>
      </c>
      <c r="X33" s="399">
        <v>2</v>
      </c>
      <c r="Y33" s="426">
        <v>13000</v>
      </c>
      <c r="Z33" s="420">
        <v>9</v>
      </c>
      <c r="AA33" s="426">
        <v>7218</v>
      </c>
      <c r="AB33" s="423">
        <v>82</v>
      </c>
      <c r="AC33" s="424">
        <v>80380</v>
      </c>
      <c r="AD33" s="425">
        <v>25</v>
      </c>
    </row>
    <row r="34" spans="1:30" ht="16.5" x14ac:dyDescent="0.2">
      <c r="A34" s="405">
        <v>26</v>
      </c>
      <c r="B34" s="418" t="s">
        <v>356</v>
      </c>
      <c r="C34" s="419" t="s">
        <v>330</v>
      </c>
      <c r="D34" s="420">
        <v>6</v>
      </c>
      <c r="E34" s="426">
        <v>6325</v>
      </c>
      <c r="F34" s="420">
        <v>7</v>
      </c>
      <c r="G34" s="426">
        <v>3240</v>
      </c>
      <c r="H34" s="420">
        <v>6</v>
      </c>
      <c r="I34" s="422">
        <v>4255</v>
      </c>
      <c r="J34" s="399">
        <v>12</v>
      </c>
      <c r="K34" s="426">
        <v>3330</v>
      </c>
      <c r="L34" s="420">
        <v>4</v>
      </c>
      <c r="M34" s="422">
        <v>7298</v>
      </c>
      <c r="N34" s="399">
        <v>9</v>
      </c>
      <c r="O34" s="426">
        <v>2909</v>
      </c>
      <c r="P34" s="399">
        <v>1</v>
      </c>
      <c r="Q34" s="426">
        <v>12548</v>
      </c>
      <c r="R34" s="399">
        <v>10</v>
      </c>
      <c r="S34" s="426">
        <v>3955</v>
      </c>
      <c r="T34" s="399">
        <v>11</v>
      </c>
      <c r="U34" s="426">
        <v>5498</v>
      </c>
      <c r="V34" s="399">
        <v>9</v>
      </c>
      <c r="W34" s="426">
        <v>6630</v>
      </c>
      <c r="X34" s="399">
        <v>3</v>
      </c>
      <c r="Y34" s="426">
        <v>10850</v>
      </c>
      <c r="Z34" s="420">
        <v>4</v>
      </c>
      <c r="AA34" s="426">
        <v>9006</v>
      </c>
      <c r="AB34" s="423">
        <v>82</v>
      </c>
      <c r="AC34" s="424">
        <v>75844</v>
      </c>
      <c r="AD34" s="425">
        <v>26</v>
      </c>
    </row>
    <row r="35" spans="1:30" ht="16.5" x14ac:dyDescent="0.2">
      <c r="A35" s="405">
        <v>27</v>
      </c>
      <c r="B35" s="418" t="s">
        <v>377</v>
      </c>
      <c r="C35" s="419" t="s">
        <v>75</v>
      </c>
      <c r="D35" s="420">
        <v>10</v>
      </c>
      <c r="E35" s="426">
        <v>4250</v>
      </c>
      <c r="F35" s="420">
        <v>12</v>
      </c>
      <c r="G35" s="426">
        <v>2345</v>
      </c>
      <c r="H35" s="420">
        <v>7</v>
      </c>
      <c r="I35" s="422">
        <v>4036</v>
      </c>
      <c r="J35" s="399">
        <v>8</v>
      </c>
      <c r="K35" s="426">
        <v>4669</v>
      </c>
      <c r="L35" s="420">
        <v>5</v>
      </c>
      <c r="M35" s="422">
        <v>1807</v>
      </c>
      <c r="N35" s="399">
        <v>2</v>
      </c>
      <c r="O35" s="426">
        <v>7821</v>
      </c>
      <c r="P35" s="399">
        <v>10</v>
      </c>
      <c r="Q35" s="426">
        <v>5147</v>
      </c>
      <c r="R35" s="399">
        <v>2</v>
      </c>
      <c r="S35" s="426">
        <v>13274</v>
      </c>
      <c r="T35" s="399">
        <v>9</v>
      </c>
      <c r="U35" s="426">
        <v>6930</v>
      </c>
      <c r="V35" s="399">
        <v>9</v>
      </c>
      <c r="W35" s="426">
        <v>5604</v>
      </c>
      <c r="X35" s="399">
        <v>5</v>
      </c>
      <c r="Y35" s="426">
        <v>10330</v>
      </c>
      <c r="Z35" s="420">
        <v>4</v>
      </c>
      <c r="AA35" s="426">
        <v>10909</v>
      </c>
      <c r="AB35" s="423">
        <v>83</v>
      </c>
      <c r="AC35" s="424">
        <v>77122</v>
      </c>
      <c r="AD35" s="425">
        <v>27</v>
      </c>
    </row>
    <row r="36" spans="1:30" ht="16.5" x14ac:dyDescent="0.2">
      <c r="A36" s="405">
        <v>28</v>
      </c>
      <c r="B36" s="418" t="s">
        <v>345</v>
      </c>
      <c r="C36" s="419" t="s">
        <v>193</v>
      </c>
      <c r="D36" s="420">
        <v>3</v>
      </c>
      <c r="E36" s="426">
        <v>6795</v>
      </c>
      <c r="F36" s="420">
        <v>5</v>
      </c>
      <c r="G36" s="426">
        <v>4010</v>
      </c>
      <c r="H36" s="420">
        <v>5</v>
      </c>
      <c r="I36" s="422">
        <v>4647</v>
      </c>
      <c r="J36" s="399">
        <v>4</v>
      </c>
      <c r="K36" s="426">
        <v>6478</v>
      </c>
      <c r="L36" s="420">
        <v>7</v>
      </c>
      <c r="M36" s="422">
        <v>1352</v>
      </c>
      <c r="N36" s="399">
        <v>5</v>
      </c>
      <c r="O36" s="426">
        <v>4449</v>
      </c>
      <c r="P36" s="399">
        <v>8</v>
      </c>
      <c r="Q36" s="426">
        <v>5541</v>
      </c>
      <c r="R36" s="399">
        <v>3</v>
      </c>
      <c r="S36" s="426">
        <v>9425</v>
      </c>
      <c r="T36" s="399">
        <v>12</v>
      </c>
      <c r="U36" s="426">
        <v>4804</v>
      </c>
      <c r="V36" s="399">
        <v>8</v>
      </c>
      <c r="W36" s="426">
        <v>6116</v>
      </c>
      <c r="X36" s="399">
        <v>11</v>
      </c>
      <c r="Y36" s="426">
        <v>6770</v>
      </c>
      <c r="Z36" s="420">
        <v>12</v>
      </c>
      <c r="AA36" s="426">
        <v>4406</v>
      </c>
      <c r="AB36" s="423">
        <v>83</v>
      </c>
      <c r="AC36" s="424">
        <v>64793</v>
      </c>
      <c r="AD36" s="425">
        <v>28</v>
      </c>
    </row>
    <row r="37" spans="1:30" ht="16.5" x14ac:dyDescent="0.2">
      <c r="A37" s="405">
        <v>29</v>
      </c>
      <c r="B37" s="418" t="s">
        <v>344</v>
      </c>
      <c r="C37" s="419" t="s">
        <v>331</v>
      </c>
      <c r="D37" s="420">
        <v>2</v>
      </c>
      <c r="E37" s="426">
        <v>7115</v>
      </c>
      <c r="F37" s="420">
        <v>6</v>
      </c>
      <c r="G37" s="426">
        <v>8450</v>
      </c>
      <c r="H37" s="420">
        <v>9</v>
      </c>
      <c r="I37" s="422">
        <v>6186</v>
      </c>
      <c r="J37" s="399">
        <v>4</v>
      </c>
      <c r="K37" s="426">
        <v>5532</v>
      </c>
      <c r="L37" s="420">
        <v>7</v>
      </c>
      <c r="M37" s="422">
        <v>4189</v>
      </c>
      <c r="N37" s="399">
        <v>3</v>
      </c>
      <c r="O37" s="426">
        <v>11077</v>
      </c>
      <c r="P37" s="399">
        <v>11</v>
      </c>
      <c r="Q37" s="426">
        <v>3044</v>
      </c>
      <c r="R37" s="399">
        <v>11</v>
      </c>
      <c r="S37" s="426">
        <v>4509</v>
      </c>
      <c r="T37" s="399">
        <v>10</v>
      </c>
      <c r="U37" s="426">
        <v>6954</v>
      </c>
      <c r="V37" s="399">
        <v>10</v>
      </c>
      <c r="W37" s="426">
        <v>4907</v>
      </c>
      <c r="X37" s="399">
        <v>5</v>
      </c>
      <c r="Y37" s="426">
        <v>9115</v>
      </c>
      <c r="Z37" s="420">
        <v>6</v>
      </c>
      <c r="AA37" s="426">
        <v>9235</v>
      </c>
      <c r="AB37" s="423">
        <v>84</v>
      </c>
      <c r="AC37" s="424">
        <v>80313</v>
      </c>
      <c r="AD37" s="425">
        <v>29</v>
      </c>
    </row>
    <row r="38" spans="1:30" ht="16.5" x14ac:dyDescent="0.2">
      <c r="A38" s="405">
        <v>30</v>
      </c>
      <c r="B38" s="418" t="s">
        <v>366</v>
      </c>
      <c r="C38" s="419" t="s">
        <v>333</v>
      </c>
      <c r="D38" s="420">
        <v>8</v>
      </c>
      <c r="E38" s="426">
        <v>2590</v>
      </c>
      <c r="F38" s="420">
        <v>8</v>
      </c>
      <c r="G38" s="426">
        <v>7100</v>
      </c>
      <c r="H38" s="420">
        <v>3</v>
      </c>
      <c r="I38" s="422">
        <v>6170</v>
      </c>
      <c r="J38" s="399">
        <v>4</v>
      </c>
      <c r="K38" s="426">
        <v>7053</v>
      </c>
      <c r="L38" s="420">
        <v>11</v>
      </c>
      <c r="M38" s="422">
        <v>1736</v>
      </c>
      <c r="N38" s="399">
        <v>7</v>
      </c>
      <c r="O38" s="426">
        <v>3289</v>
      </c>
      <c r="P38" s="399">
        <v>9</v>
      </c>
      <c r="Q38" s="426">
        <v>6926</v>
      </c>
      <c r="R38" s="399">
        <v>4</v>
      </c>
      <c r="S38" s="426">
        <v>7205</v>
      </c>
      <c r="T38" s="399">
        <v>8</v>
      </c>
      <c r="U38" s="426">
        <v>9733</v>
      </c>
      <c r="V38" s="399">
        <v>8</v>
      </c>
      <c r="W38" s="426">
        <v>6712</v>
      </c>
      <c r="X38" s="399">
        <v>9</v>
      </c>
      <c r="Y38" s="426">
        <v>7705</v>
      </c>
      <c r="Z38" s="420">
        <v>7</v>
      </c>
      <c r="AA38" s="426">
        <v>6641</v>
      </c>
      <c r="AB38" s="423">
        <v>86</v>
      </c>
      <c r="AC38" s="424">
        <v>72860</v>
      </c>
      <c r="AD38" s="425">
        <v>30</v>
      </c>
    </row>
    <row r="39" spans="1:30" ht="16.5" x14ac:dyDescent="0.2">
      <c r="A39" s="405">
        <v>31</v>
      </c>
      <c r="B39" s="418" t="s">
        <v>374</v>
      </c>
      <c r="C39" s="419" t="s">
        <v>192</v>
      </c>
      <c r="D39" s="420">
        <v>8</v>
      </c>
      <c r="E39" s="426">
        <v>2605</v>
      </c>
      <c r="F39" s="420">
        <v>11</v>
      </c>
      <c r="G39" s="426">
        <v>715</v>
      </c>
      <c r="H39" s="420">
        <v>5</v>
      </c>
      <c r="I39" s="422">
        <v>7615</v>
      </c>
      <c r="J39" s="399">
        <v>6</v>
      </c>
      <c r="K39" s="426">
        <v>6441</v>
      </c>
      <c r="L39" s="420">
        <v>8</v>
      </c>
      <c r="M39" s="422">
        <v>3082</v>
      </c>
      <c r="N39" s="399">
        <v>6</v>
      </c>
      <c r="O39" s="426">
        <v>8002</v>
      </c>
      <c r="P39" s="399">
        <v>8</v>
      </c>
      <c r="Q39" s="426">
        <v>5837</v>
      </c>
      <c r="R39" s="399">
        <v>6</v>
      </c>
      <c r="S39" s="426">
        <v>6887</v>
      </c>
      <c r="T39" s="399">
        <v>4</v>
      </c>
      <c r="U39" s="426">
        <v>9409</v>
      </c>
      <c r="V39" s="399">
        <v>7</v>
      </c>
      <c r="W39" s="426">
        <v>7780</v>
      </c>
      <c r="X39" s="399">
        <v>8</v>
      </c>
      <c r="Y39" s="426">
        <v>8085</v>
      </c>
      <c r="Z39" s="420">
        <v>11</v>
      </c>
      <c r="AA39" s="426">
        <v>4713</v>
      </c>
      <c r="AB39" s="423">
        <v>88</v>
      </c>
      <c r="AC39" s="424">
        <v>71171</v>
      </c>
      <c r="AD39" s="425">
        <v>31</v>
      </c>
    </row>
    <row r="40" spans="1:30" ht="16.5" x14ac:dyDescent="0.2">
      <c r="A40" s="405">
        <v>32</v>
      </c>
      <c r="B40" s="418" t="s">
        <v>358</v>
      </c>
      <c r="C40" s="419" t="s">
        <v>331</v>
      </c>
      <c r="D40" s="420">
        <v>6</v>
      </c>
      <c r="E40" s="426">
        <v>3835</v>
      </c>
      <c r="F40" s="420">
        <v>7</v>
      </c>
      <c r="G40" s="426">
        <v>4020</v>
      </c>
      <c r="H40" s="420">
        <v>4</v>
      </c>
      <c r="I40" s="422">
        <v>5570</v>
      </c>
      <c r="J40" s="399">
        <v>7</v>
      </c>
      <c r="K40" s="426">
        <v>5622</v>
      </c>
      <c r="L40" s="420">
        <v>10</v>
      </c>
      <c r="M40" s="422">
        <v>364</v>
      </c>
      <c r="N40" s="399">
        <v>11</v>
      </c>
      <c r="O40" s="426">
        <v>549</v>
      </c>
      <c r="P40" s="399">
        <v>12</v>
      </c>
      <c r="Q40" s="426">
        <v>1837</v>
      </c>
      <c r="R40" s="399">
        <v>7</v>
      </c>
      <c r="S40" s="426">
        <v>4939</v>
      </c>
      <c r="T40" s="399">
        <v>6</v>
      </c>
      <c r="U40" s="426">
        <v>8200</v>
      </c>
      <c r="V40" s="399">
        <v>2</v>
      </c>
      <c r="W40" s="426">
        <v>9974</v>
      </c>
      <c r="X40" s="399">
        <v>11</v>
      </c>
      <c r="Y40" s="426">
        <v>6430</v>
      </c>
      <c r="Z40" s="420">
        <v>6</v>
      </c>
      <c r="AA40" s="426">
        <v>8144</v>
      </c>
      <c r="AB40" s="423">
        <v>89</v>
      </c>
      <c r="AC40" s="424">
        <v>59484</v>
      </c>
      <c r="AD40" s="425">
        <v>32</v>
      </c>
    </row>
    <row r="41" spans="1:30" ht="16.5" x14ac:dyDescent="0.2">
      <c r="A41" s="405">
        <v>33</v>
      </c>
      <c r="B41" s="418" t="s">
        <v>335</v>
      </c>
      <c r="C41" s="419" t="s">
        <v>34</v>
      </c>
      <c r="D41" s="420">
        <v>1</v>
      </c>
      <c r="E41" s="426">
        <v>8085</v>
      </c>
      <c r="F41" s="420">
        <v>3</v>
      </c>
      <c r="G41" s="426">
        <v>13495</v>
      </c>
      <c r="H41" s="420">
        <v>12</v>
      </c>
      <c r="I41" s="422">
        <v>1759</v>
      </c>
      <c r="J41" s="399">
        <v>9</v>
      </c>
      <c r="K41" s="426">
        <v>5993</v>
      </c>
      <c r="L41" s="420">
        <v>10</v>
      </c>
      <c r="M41" s="422">
        <v>2153</v>
      </c>
      <c r="N41" s="399">
        <v>12</v>
      </c>
      <c r="O41" s="426">
        <v>603</v>
      </c>
      <c r="P41" s="399">
        <v>3</v>
      </c>
      <c r="Q41" s="426">
        <v>8284</v>
      </c>
      <c r="R41" s="399">
        <v>12</v>
      </c>
      <c r="S41" s="426">
        <v>3889</v>
      </c>
      <c r="T41" s="399">
        <v>1</v>
      </c>
      <c r="U41" s="426">
        <v>13902</v>
      </c>
      <c r="V41" s="399">
        <v>10</v>
      </c>
      <c r="W41" s="426">
        <v>6051</v>
      </c>
      <c r="X41" s="399">
        <v>7</v>
      </c>
      <c r="Y41" s="426">
        <v>8190</v>
      </c>
      <c r="Z41" s="420">
        <v>11</v>
      </c>
      <c r="AA41" s="426">
        <v>4838</v>
      </c>
      <c r="AB41" s="423">
        <v>91</v>
      </c>
      <c r="AC41" s="424">
        <v>77242</v>
      </c>
      <c r="AD41" s="425">
        <v>33</v>
      </c>
    </row>
    <row r="42" spans="1:30" ht="16.5" x14ac:dyDescent="0.2">
      <c r="A42" s="405">
        <v>34</v>
      </c>
      <c r="B42" s="418" t="s">
        <v>359</v>
      </c>
      <c r="C42" s="419" t="s">
        <v>157</v>
      </c>
      <c r="D42" s="420">
        <v>3</v>
      </c>
      <c r="E42" s="426">
        <v>6090</v>
      </c>
      <c r="F42" s="420">
        <v>10</v>
      </c>
      <c r="G42" s="426">
        <v>1000</v>
      </c>
      <c r="H42" s="420">
        <v>7</v>
      </c>
      <c r="I42" s="422">
        <v>3419</v>
      </c>
      <c r="J42" s="399">
        <v>5</v>
      </c>
      <c r="K42" s="426">
        <v>6347</v>
      </c>
      <c r="L42" s="420">
        <v>11.5</v>
      </c>
      <c r="M42" s="422">
        <v>0</v>
      </c>
      <c r="N42" s="399">
        <v>11</v>
      </c>
      <c r="O42" s="426">
        <v>876</v>
      </c>
      <c r="P42" s="399">
        <v>7</v>
      </c>
      <c r="Q42" s="426">
        <v>7144</v>
      </c>
      <c r="R42" s="399">
        <v>11</v>
      </c>
      <c r="S42" s="426">
        <v>3161</v>
      </c>
      <c r="T42" s="399">
        <v>9</v>
      </c>
      <c r="U42" s="426">
        <v>6528</v>
      </c>
      <c r="V42" s="399">
        <v>5</v>
      </c>
      <c r="W42" s="426">
        <v>11032</v>
      </c>
      <c r="X42" s="399">
        <v>6</v>
      </c>
      <c r="Y42" s="426">
        <v>9055</v>
      </c>
      <c r="Z42" s="420">
        <v>8</v>
      </c>
      <c r="AA42" s="426">
        <v>7822</v>
      </c>
      <c r="AB42" s="423">
        <v>93.5</v>
      </c>
      <c r="AC42" s="424">
        <v>62474</v>
      </c>
      <c r="AD42" s="425">
        <v>34</v>
      </c>
    </row>
    <row r="43" spans="1:30" ht="16.5" x14ac:dyDescent="0.2">
      <c r="A43" s="405">
        <v>35</v>
      </c>
      <c r="B43" s="418" t="s">
        <v>373</v>
      </c>
      <c r="C43" s="419" t="s">
        <v>331</v>
      </c>
      <c r="D43" s="420">
        <v>10</v>
      </c>
      <c r="E43" s="426">
        <v>2375</v>
      </c>
      <c r="F43" s="420">
        <v>9</v>
      </c>
      <c r="G43" s="426">
        <v>1875</v>
      </c>
      <c r="H43" s="420">
        <v>9</v>
      </c>
      <c r="I43" s="422">
        <v>3420</v>
      </c>
      <c r="J43" s="399">
        <v>9</v>
      </c>
      <c r="K43" s="426">
        <v>5569</v>
      </c>
      <c r="L43" s="420">
        <v>11</v>
      </c>
      <c r="M43" s="422">
        <v>3387</v>
      </c>
      <c r="N43" s="399">
        <v>3</v>
      </c>
      <c r="O43" s="426">
        <v>6621</v>
      </c>
      <c r="P43" s="399">
        <v>10</v>
      </c>
      <c r="Q43" s="426">
        <v>4882</v>
      </c>
      <c r="R43" s="399">
        <v>9</v>
      </c>
      <c r="S43" s="426">
        <v>9789</v>
      </c>
      <c r="T43" s="399">
        <v>8</v>
      </c>
      <c r="U43" s="426">
        <v>7027</v>
      </c>
      <c r="V43" s="399">
        <v>1</v>
      </c>
      <c r="W43" s="426">
        <v>14099</v>
      </c>
      <c r="X43" s="399">
        <v>12</v>
      </c>
      <c r="Y43" s="426">
        <v>6295</v>
      </c>
      <c r="Z43" s="420">
        <v>6</v>
      </c>
      <c r="AA43" s="426">
        <v>8249</v>
      </c>
      <c r="AB43" s="423">
        <v>97</v>
      </c>
      <c r="AC43" s="424">
        <v>73588</v>
      </c>
      <c r="AD43" s="425">
        <v>35</v>
      </c>
    </row>
    <row r="44" spans="1:30" ht="16.5" x14ac:dyDescent="0.2">
      <c r="A44" s="405">
        <v>36</v>
      </c>
      <c r="B44" s="418" t="s">
        <v>372</v>
      </c>
      <c r="C44" s="419" t="s">
        <v>330</v>
      </c>
      <c r="D44" s="420">
        <v>9</v>
      </c>
      <c r="E44" s="426">
        <v>2430</v>
      </c>
      <c r="F44" s="420">
        <v>10</v>
      </c>
      <c r="G44" s="426">
        <v>3155</v>
      </c>
      <c r="H44" s="420">
        <v>12</v>
      </c>
      <c r="I44" s="422">
        <v>3074</v>
      </c>
      <c r="J44" s="399">
        <v>11</v>
      </c>
      <c r="K44" s="426">
        <v>3661</v>
      </c>
      <c r="L44" s="420">
        <v>9</v>
      </c>
      <c r="M44" s="422">
        <v>545</v>
      </c>
      <c r="N44" s="399">
        <v>12</v>
      </c>
      <c r="O44" s="426">
        <v>687</v>
      </c>
      <c r="P44" s="399">
        <v>5</v>
      </c>
      <c r="Q44" s="426">
        <v>7417</v>
      </c>
      <c r="R44" s="399">
        <v>4</v>
      </c>
      <c r="S44" s="426">
        <v>10272</v>
      </c>
      <c r="T44" s="399">
        <v>11</v>
      </c>
      <c r="U44" s="426">
        <v>6565</v>
      </c>
      <c r="V44" s="399">
        <v>4</v>
      </c>
      <c r="W44" s="426">
        <v>8937</v>
      </c>
      <c r="X44" s="399">
        <v>1</v>
      </c>
      <c r="Y44" s="426">
        <v>12340</v>
      </c>
      <c r="Z44" s="420">
        <v>9</v>
      </c>
      <c r="AA44" s="426">
        <v>6080</v>
      </c>
      <c r="AB44" s="423">
        <v>97</v>
      </c>
      <c r="AC44" s="424">
        <v>65163</v>
      </c>
      <c r="AD44" s="425">
        <v>36</v>
      </c>
    </row>
    <row r="45" spans="1:30" ht="16.5" x14ac:dyDescent="0.2">
      <c r="A45" s="405">
        <v>37</v>
      </c>
      <c r="B45" s="418" t="s">
        <v>352</v>
      </c>
      <c r="C45" s="419" t="s">
        <v>34</v>
      </c>
      <c r="D45" s="420">
        <v>3</v>
      </c>
      <c r="E45" s="426">
        <v>8559</v>
      </c>
      <c r="F45" s="420">
        <v>8</v>
      </c>
      <c r="G45" s="426">
        <v>3930</v>
      </c>
      <c r="H45" s="420">
        <v>13</v>
      </c>
      <c r="I45" s="422" t="s">
        <v>224</v>
      </c>
      <c r="J45" s="399">
        <v>13</v>
      </c>
      <c r="K45" s="426" t="s">
        <v>224</v>
      </c>
      <c r="L45" s="420">
        <v>4</v>
      </c>
      <c r="M45" s="422">
        <v>2768</v>
      </c>
      <c r="N45" s="399">
        <v>3</v>
      </c>
      <c r="O45" s="426">
        <v>5459</v>
      </c>
      <c r="P45" s="399">
        <v>10</v>
      </c>
      <c r="Q45" s="426">
        <v>3442</v>
      </c>
      <c r="R45" s="399">
        <v>2</v>
      </c>
      <c r="S45" s="426">
        <v>10324</v>
      </c>
      <c r="T45" s="399">
        <v>6</v>
      </c>
      <c r="U45" s="426">
        <v>8853</v>
      </c>
      <c r="V45" s="399">
        <v>10</v>
      </c>
      <c r="W45" s="426">
        <v>6396</v>
      </c>
      <c r="X45" s="399">
        <v>13</v>
      </c>
      <c r="Y45" s="426" t="s">
        <v>224</v>
      </c>
      <c r="Z45" s="420">
        <v>13</v>
      </c>
      <c r="AA45" s="426" t="s">
        <v>224</v>
      </c>
      <c r="AB45" s="423">
        <v>98</v>
      </c>
      <c r="AC45" s="424">
        <v>49731</v>
      </c>
      <c r="AD45" s="425">
        <v>37</v>
      </c>
    </row>
    <row r="46" spans="1:30" ht="16.5" x14ac:dyDescent="0.2">
      <c r="A46" s="405">
        <v>38</v>
      </c>
      <c r="B46" s="418" t="s">
        <v>365</v>
      </c>
      <c r="C46" s="419" t="s">
        <v>332</v>
      </c>
      <c r="D46" s="420">
        <v>9</v>
      </c>
      <c r="E46" s="426">
        <v>3555</v>
      </c>
      <c r="F46" s="420">
        <v>6</v>
      </c>
      <c r="G46" s="426">
        <v>3700</v>
      </c>
      <c r="H46" s="420">
        <v>4</v>
      </c>
      <c r="I46" s="422">
        <v>7653</v>
      </c>
      <c r="J46" s="399">
        <v>12</v>
      </c>
      <c r="K46" s="426">
        <v>5000</v>
      </c>
      <c r="L46" s="420">
        <v>8</v>
      </c>
      <c r="M46" s="422">
        <v>1307</v>
      </c>
      <c r="N46" s="399">
        <v>9</v>
      </c>
      <c r="O46" s="426">
        <v>2105</v>
      </c>
      <c r="P46" s="399">
        <v>5</v>
      </c>
      <c r="Q46" s="426">
        <v>8981</v>
      </c>
      <c r="R46" s="399">
        <v>5</v>
      </c>
      <c r="S46" s="426">
        <v>6454</v>
      </c>
      <c r="T46" s="399">
        <v>11</v>
      </c>
      <c r="U46" s="426">
        <v>5981</v>
      </c>
      <c r="V46" s="399">
        <v>12</v>
      </c>
      <c r="W46" s="426">
        <v>3388</v>
      </c>
      <c r="X46" s="399">
        <v>10</v>
      </c>
      <c r="Y46" s="426">
        <v>5085</v>
      </c>
      <c r="Z46" s="420">
        <v>11</v>
      </c>
      <c r="AA46" s="426">
        <v>5316</v>
      </c>
      <c r="AB46" s="423">
        <v>102</v>
      </c>
      <c r="AC46" s="424">
        <v>58525</v>
      </c>
      <c r="AD46" s="425">
        <v>38</v>
      </c>
    </row>
    <row r="47" spans="1:30" ht="16.5" x14ac:dyDescent="0.2">
      <c r="A47" s="405">
        <v>39</v>
      </c>
      <c r="B47" s="418" t="s">
        <v>370</v>
      </c>
      <c r="C47" s="419" t="s">
        <v>332</v>
      </c>
      <c r="D47" s="420">
        <v>8</v>
      </c>
      <c r="E47" s="426">
        <v>5345</v>
      </c>
      <c r="F47" s="420">
        <v>10</v>
      </c>
      <c r="G47" s="426">
        <v>1700</v>
      </c>
      <c r="H47" s="420">
        <v>10</v>
      </c>
      <c r="I47" s="422">
        <v>3134</v>
      </c>
      <c r="J47" s="399">
        <v>10</v>
      </c>
      <c r="K47" s="426">
        <v>3820</v>
      </c>
      <c r="L47" s="420">
        <v>3</v>
      </c>
      <c r="M47" s="422">
        <v>3365</v>
      </c>
      <c r="N47" s="399">
        <v>11</v>
      </c>
      <c r="O47" s="426">
        <v>3003</v>
      </c>
      <c r="P47" s="399">
        <v>9</v>
      </c>
      <c r="Q47" s="426">
        <v>4277</v>
      </c>
      <c r="R47" s="399">
        <v>8</v>
      </c>
      <c r="S47" s="426">
        <v>10414</v>
      </c>
      <c r="T47" s="399">
        <v>7</v>
      </c>
      <c r="U47" s="426">
        <v>8492</v>
      </c>
      <c r="V47" s="399">
        <v>11</v>
      </c>
      <c r="W47" s="426">
        <v>4028</v>
      </c>
      <c r="X47" s="399">
        <v>11</v>
      </c>
      <c r="Y47" s="426">
        <v>6005</v>
      </c>
      <c r="Z47" s="420">
        <v>7</v>
      </c>
      <c r="AA47" s="426">
        <v>7538</v>
      </c>
      <c r="AB47" s="423">
        <v>105</v>
      </c>
      <c r="AC47" s="424">
        <v>61121</v>
      </c>
      <c r="AD47" s="425">
        <v>39</v>
      </c>
    </row>
    <row r="48" spans="1:30" ht="16.5" x14ac:dyDescent="0.2">
      <c r="A48" s="404">
        <v>40</v>
      </c>
      <c r="B48" s="428" t="s">
        <v>382</v>
      </c>
      <c r="C48" s="429" t="s">
        <v>332</v>
      </c>
      <c r="D48" s="430">
        <v>12</v>
      </c>
      <c r="E48" s="427">
        <v>1955</v>
      </c>
      <c r="F48" s="431">
        <v>13</v>
      </c>
      <c r="G48" s="427" t="s">
        <v>224</v>
      </c>
      <c r="H48" s="431">
        <v>11</v>
      </c>
      <c r="I48" s="427">
        <v>3344</v>
      </c>
      <c r="J48" s="430">
        <v>12</v>
      </c>
      <c r="K48" s="427">
        <v>3971</v>
      </c>
      <c r="L48" s="430">
        <v>3</v>
      </c>
      <c r="M48" s="427">
        <v>7607</v>
      </c>
      <c r="N48" s="430">
        <v>9</v>
      </c>
      <c r="O48" s="427">
        <v>1256</v>
      </c>
      <c r="P48" s="430">
        <v>7</v>
      </c>
      <c r="Q48" s="427">
        <v>6309</v>
      </c>
      <c r="R48" s="430">
        <v>5</v>
      </c>
      <c r="S48" s="427">
        <v>8473</v>
      </c>
      <c r="T48" s="430">
        <v>10</v>
      </c>
      <c r="U48" s="427">
        <v>6015</v>
      </c>
      <c r="V48" s="430">
        <v>12</v>
      </c>
      <c r="W48" s="427">
        <v>5993</v>
      </c>
      <c r="X48" s="430">
        <v>6</v>
      </c>
      <c r="Y48" s="427">
        <v>8580</v>
      </c>
      <c r="Z48" s="430">
        <v>7</v>
      </c>
      <c r="AA48" s="427">
        <v>7886</v>
      </c>
      <c r="AB48" s="432">
        <v>107</v>
      </c>
      <c r="AC48" s="433">
        <v>61389</v>
      </c>
      <c r="AD48" s="434">
        <v>40</v>
      </c>
    </row>
    <row r="49" spans="1:30" ht="16.5" x14ac:dyDescent="0.2">
      <c r="A49" s="405">
        <v>41</v>
      </c>
      <c r="B49" s="418" t="s">
        <v>376</v>
      </c>
      <c r="C49" s="419" t="s">
        <v>330</v>
      </c>
      <c r="D49" s="420">
        <v>10</v>
      </c>
      <c r="E49" s="426">
        <v>1570</v>
      </c>
      <c r="F49" s="420">
        <v>10</v>
      </c>
      <c r="G49" s="426">
        <v>6260</v>
      </c>
      <c r="H49" s="420">
        <v>12</v>
      </c>
      <c r="I49" s="426">
        <v>4039</v>
      </c>
      <c r="J49" s="420">
        <v>4</v>
      </c>
      <c r="K49" s="426">
        <v>7831</v>
      </c>
      <c r="L49" s="420">
        <v>5</v>
      </c>
      <c r="M49" s="426">
        <v>5984</v>
      </c>
      <c r="N49" s="420">
        <v>12</v>
      </c>
      <c r="O49" s="426">
        <v>468</v>
      </c>
      <c r="P49" s="420">
        <v>10</v>
      </c>
      <c r="Q49" s="426">
        <v>6119</v>
      </c>
      <c r="R49" s="420">
        <v>10</v>
      </c>
      <c r="S49" s="426">
        <v>8398</v>
      </c>
      <c r="T49" s="420">
        <v>10</v>
      </c>
      <c r="U49" s="426">
        <v>6752</v>
      </c>
      <c r="V49" s="420">
        <v>9</v>
      </c>
      <c r="W49" s="426">
        <v>7231</v>
      </c>
      <c r="X49" s="420">
        <v>5</v>
      </c>
      <c r="Y49" s="426">
        <v>9050</v>
      </c>
      <c r="Z49" s="420">
        <v>11</v>
      </c>
      <c r="AA49" s="426">
        <v>6461</v>
      </c>
      <c r="AB49" s="423">
        <v>108</v>
      </c>
      <c r="AC49" s="424">
        <v>70163</v>
      </c>
      <c r="AD49" s="425">
        <v>41</v>
      </c>
    </row>
    <row r="50" spans="1:30" ht="16.5" x14ac:dyDescent="0.2">
      <c r="A50" s="405">
        <v>42</v>
      </c>
      <c r="B50" s="418" t="s">
        <v>357</v>
      </c>
      <c r="C50" s="419" t="s">
        <v>193</v>
      </c>
      <c r="D50" s="420">
        <v>4</v>
      </c>
      <c r="E50" s="426">
        <v>4890</v>
      </c>
      <c r="F50" s="420">
        <v>9</v>
      </c>
      <c r="G50" s="426">
        <v>3330</v>
      </c>
      <c r="H50" s="420">
        <v>12</v>
      </c>
      <c r="I50" s="426">
        <v>2250</v>
      </c>
      <c r="J50" s="420">
        <v>12</v>
      </c>
      <c r="K50" s="426">
        <v>3462</v>
      </c>
      <c r="L50" s="420">
        <v>8</v>
      </c>
      <c r="M50" s="426">
        <v>5837</v>
      </c>
      <c r="N50" s="420">
        <v>6</v>
      </c>
      <c r="O50" s="426">
        <v>4171</v>
      </c>
      <c r="P50" s="420">
        <v>11</v>
      </c>
      <c r="Q50" s="426">
        <v>5090</v>
      </c>
      <c r="R50" s="420">
        <v>4</v>
      </c>
      <c r="S50" s="426">
        <v>6839</v>
      </c>
      <c r="T50" s="420">
        <v>12</v>
      </c>
      <c r="U50" s="426">
        <v>5666</v>
      </c>
      <c r="V50" s="420">
        <v>11</v>
      </c>
      <c r="W50" s="426">
        <v>5683</v>
      </c>
      <c r="X50" s="420">
        <v>12</v>
      </c>
      <c r="Y50" s="426">
        <v>4540</v>
      </c>
      <c r="Z50" s="420">
        <v>10</v>
      </c>
      <c r="AA50" s="426">
        <v>6947</v>
      </c>
      <c r="AB50" s="423">
        <v>111</v>
      </c>
      <c r="AC50" s="424">
        <v>58705</v>
      </c>
      <c r="AD50" s="425">
        <v>42</v>
      </c>
    </row>
    <row r="51" spans="1:30" ht="16.5" x14ac:dyDescent="0.2">
      <c r="A51" s="405">
        <v>43</v>
      </c>
      <c r="B51" s="418" t="s">
        <v>710</v>
      </c>
      <c r="C51" s="419" t="s">
        <v>34</v>
      </c>
      <c r="D51" s="420">
        <v>13</v>
      </c>
      <c r="E51" s="426" t="s">
        <v>224</v>
      </c>
      <c r="F51" s="420">
        <v>13</v>
      </c>
      <c r="G51" s="426" t="s">
        <v>224</v>
      </c>
      <c r="H51" s="420">
        <v>11</v>
      </c>
      <c r="I51" s="426">
        <v>4077</v>
      </c>
      <c r="J51" s="420">
        <v>11</v>
      </c>
      <c r="K51" s="426">
        <v>3743</v>
      </c>
      <c r="L51" s="420">
        <v>10</v>
      </c>
      <c r="M51" s="426">
        <v>696</v>
      </c>
      <c r="N51" s="420">
        <v>10</v>
      </c>
      <c r="O51" s="426">
        <v>3186</v>
      </c>
      <c r="P51" s="420">
        <v>2</v>
      </c>
      <c r="Q51" s="426">
        <v>10402</v>
      </c>
      <c r="R51" s="420">
        <v>6</v>
      </c>
      <c r="S51" s="426">
        <v>7877</v>
      </c>
      <c r="T51" s="420">
        <v>13</v>
      </c>
      <c r="U51" s="426" t="s">
        <v>224</v>
      </c>
      <c r="V51" s="420">
        <v>13</v>
      </c>
      <c r="W51" s="426" t="s">
        <v>224</v>
      </c>
      <c r="X51" s="420">
        <v>7</v>
      </c>
      <c r="Y51" s="426">
        <v>8180</v>
      </c>
      <c r="Z51" s="420">
        <v>3</v>
      </c>
      <c r="AA51" s="426">
        <v>12508</v>
      </c>
      <c r="AB51" s="423">
        <v>112</v>
      </c>
      <c r="AC51" s="424">
        <v>50669</v>
      </c>
      <c r="AD51" s="425">
        <v>43</v>
      </c>
    </row>
    <row r="52" spans="1:30" ht="16.5" x14ac:dyDescent="0.2">
      <c r="A52" s="405">
        <v>44</v>
      </c>
      <c r="B52" s="418" t="s">
        <v>380</v>
      </c>
      <c r="C52" s="419" t="s">
        <v>34</v>
      </c>
      <c r="D52" s="420">
        <v>12</v>
      </c>
      <c r="E52" s="426">
        <v>2105</v>
      </c>
      <c r="F52" s="420">
        <v>12</v>
      </c>
      <c r="G52" s="426">
        <v>610</v>
      </c>
      <c r="H52" s="420">
        <v>4</v>
      </c>
      <c r="I52" s="426">
        <v>4802</v>
      </c>
      <c r="J52" s="420">
        <v>6</v>
      </c>
      <c r="K52" s="426">
        <v>4717</v>
      </c>
      <c r="L52" s="420">
        <v>13</v>
      </c>
      <c r="M52" s="426" t="s">
        <v>224</v>
      </c>
      <c r="N52" s="420">
        <v>13</v>
      </c>
      <c r="O52" s="426" t="s">
        <v>224</v>
      </c>
      <c r="P52" s="420">
        <v>13</v>
      </c>
      <c r="Q52" s="426" t="s">
        <v>224</v>
      </c>
      <c r="R52" s="420">
        <v>13</v>
      </c>
      <c r="S52" s="426" t="s">
        <v>224</v>
      </c>
      <c r="T52" s="420">
        <v>7</v>
      </c>
      <c r="U52" s="426">
        <v>8119</v>
      </c>
      <c r="V52" s="420">
        <v>7</v>
      </c>
      <c r="W52" s="426">
        <v>8036</v>
      </c>
      <c r="X52" s="420">
        <v>9</v>
      </c>
      <c r="Y52" s="426">
        <v>8750</v>
      </c>
      <c r="Z52" s="420">
        <v>5</v>
      </c>
      <c r="AA52" s="426">
        <v>8469</v>
      </c>
      <c r="AB52" s="423">
        <v>114</v>
      </c>
      <c r="AC52" s="424">
        <v>45608</v>
      </c>
      <c r="AD52" s="425">
        <v>44</v>
      </c>
    </row>
    <row r="53" spans="1:30" ht="16.5" x14ac:dyDescent="0.2">
      <c r="A53" s="405">
        <v>45</v>
      </c>
      <c r="B53" s="418" t="s">
        <v>361</v>
      </c>
      <c r="C53" s="419" t="s">
        <v>328</v>
      </c>
      <c r="D53" s="420">
        <v>2</v>
      </c>
      <c r="E53" s="426">
        <v>6975</v>
      </c>
      <c r="F53" s="420">
        <v>12</v>
      </c>
      <c r="G53" s="426">
        <v>3770</v>
      </c>
      <c r="H53" s="420">
        <v>13</v>
      </c>
      <c r="I53" s="426" t="s">
        <v>224</v>
      </c>
      <c r="J53" s="420">
        <v>13</v>
      </c>
      <c r="K53" s="426" t="s">
        <v>224</v>
      </c>
      <c r="L53" s="420">
        <v>3</v>
      </c>
      <c r="M53" s="426">
        <v>8948</v>
      </c>
      <c r="N53" s="420">
        <v>12</v>
      </c>
      <c r="O53" s="426">
        <v>2911</v>
      </c>
      <c r="P53" s="420">
        <v>12</v>
      </c>
      <c r="Q53" s="426">
        <v>3748</v>
      </c>
      <c r="R53" s="420">
        <v>9</v>
      </c>
      <c r="S53" s="426">
        <v>5209</v>
      </c>
      <c r="T53" s="420">
        <v>9</v>
      </c>
      <c r="U53" s="426">
        <v>7191</v>
      </c>
      <c r="V53" s="420">
        <v>12</v>
      </c>
      <c r="W53" s="426">
        <v>3839</v>
      </c>
      <c r="X53" s="420">
        <v>12</v>
      </c>
      <c r="Y53" s="426">
        <v>5640</v>
      </c>
      <c r="Z53" s="420">
        <v>12</v>
      </c>
      <c r="AA53" s="426">
        <v>4575</v>
      </c>
      <c r="AB53" s="423">
        <v>121</v>
      </c>
      <c r="AC53" s="424">
        <v>52806</v>
      </c>
      <c r="AD53" s="425">
        <v>45</v>
      </c>
    </row>
    <row r="54" spans="1:30" ht="16.5" x14ac:dyDescent="0.2">
      <c r="A54" s="405">
        <v>46</v>
      </c>
      <c r="B54" s="418" t="s">
        <v>360</v>
      </c>
      <c r="C54" s="419" t="s">
        <v>34</v>
      </c>
      <c r="D54" s="420">
        <v>11</v>
      </c>
      <c r="E54" s="426">
        <v>1445</v>
      </c>
      <c r="F54" s="420">
        <v>3</v>
      </c>
      <c r="G54" s="426">
        <v>22445</v>
      </c>
      <c r="H54" s="420">
        <v>13</v>
      </c>
      <c r="I54" s="426" t="s">
        <v>224</v>
      </c>
      <c r="J54" s="420">
        <v>13</v>
      </c>
      <c r="K54" s="426" t="s">
        <v>224</v>
      </c>
      <c r="L54" s="420">
        <v>12</v>
      </c>
      <c r="M54" s="426">
        <v>2301</v>
      </c>
      <c r="N54" s="420">
        <v>2</v>
      </c>
      <c r="O54" s="426">
        <v>7142</v>
      </c>
      <c r="P54" s="420">
        <v>7</v>
      </c>
      <c r="Q54" s="426">
        <v>6647</v>
      </c>
      <c r="R54" s="420">
        <v>12</v>
      </c>
      <c r="S54" s="426">
        <v>3078</v>
      </c>
      <c r="T54" s="420">
        <v>13</v>
      </c>
      <c r="U54" s="426" t="s">
        <v>224</v>
      </c>
      <c r="V54" s="420">
        <v>13</v>
      </c>
      <c r="W54" s="426" t="s">
        <v>224</v>
      </c>
      <c r="X54" s="420">
        <v>13</v>
      </c>
      <c r="Y54" s="426" t="s">
        <v>224</v>
      </c>
      <c r="Z54" s="420">
        <v>13</v>
      </c>
      <c r="AA54" s="426" t="s">
        <v>224</v>
      </c>
      <c r="AB54" s="423">
        <v>125</v>
      </c>
      <c r="AC54" s="424">
        <v>43058</v>
      </c>
      <c r="AD54" s="425">
        <v>46</v>
      </c>
    </row>
    <row r="55" spans="1:30" ht="16.5" x14ac:dyDescent="0.2">
      <c r="A55" s="405">
        <v>47</v>
      </c>
      <c r="B55" s="418" t="s">
        <v>1043</v>
      </c>
      <c r="C55" s="419" t="s">
        <v>333</v>
      </c>
      <c r="D55" s="420">
        <v>13</v>
      </c>
      <c r="E55" s="426" t="s">
        <v>224</v>
      </c>
      <c r="F55" s="420">
        <v>13</v>
      </c>
      <c r="G55" s="426" t="s">
        <v>224</v>
      </c>
      <c r="H55" s="420">
        <v>13</v>
      </c>
      <c r="I55" s="426" t="s">
        <v>224</v>
      </c>
      <c r="J55" s="420">
        <v>13</v>
      </c>
      <c r="K55" s="426" t="s">
        <v>224</v>
      </c>
      <c r="L55" s="420">
        <v>13</v>
      </c>
      <c r="M55" s="426" t="s">
        <v>224</v>
      </c>
      <c r="N55" s="420">
        <v>13</v>
      </c>
      <c r="O55" s="426" t="s">
        <v>224</v>
      </c>
      <c r="P55" s="420">
        <v>13</v>
      </c>
      <c r="Q55" s="426" t="s">
        <v>224</v>
      </c>
      <c r="R55" s="420">
        <v>13</v>
      </c>
      <c r="S55" s="426" t="s">
        <v>224</v>
      </c>
      <c r="T55" s="420">
        <v>7</v>
      </c>
      <c r="U55" s="426">
        <v>8314</v>
      </c>
      <c r="V55" s="420">
        <v>1</v>
      </c>
      <c r="W55" s="426">
        <v>11983</v>
      </c>
      <c r="X55" s="420">
        <v>9</v>
      </c>
      <c r="Y55" s="426">
        <v>7160</v>
      </c>
      <c r="Z55" s="420">
        <v>6</v>
      </c>
      <c r="AA55" s="426">
        <v>8883</v>
      </c>
      <c r="AB55" s="423">
        <v>127</v>
      </c>
      <c r="AC55" s="424">
        <v>36340</v>
      </c>
      <c r="AD55" s="425">
        <v>47</v>
      </c>
    </row>
    <row r="56" spans="1:30" ht="16.5" x14ac:dyDescent="0.2">
      <c r="A56" s="405">
        <v>48</v>
      </c>
      <c r="B56" s="418" t="s">
        <v>354</v>
      </c>
      <c r="C56" s="419" t="s">
        <v>332</v>
      </c>
      <c r="D56" s="420">
        <v>6</v>
      </c>
      <c r="E56" s="426">
        <v>3535</v>
      </c>
      <c r="F56" s="420">
        <v>6</v>
      </c>
      <c r="G56" s="426">
        <v>7365</v>
      </c>
      <c r="H56" s="420">
        <v>10</v>
      </c>
      <c r="I56" s="426">
        <v>2595</v>
      </c>
      <c r="J56" s="420">
        <v>10</v>
      </c>
      <c r="K56" s="426">
        <v>3770</v>
      </c>
      <c r="L56" s="420">
        <v>13</v>
      </c>
      <c r="M56" s="426" t="s">
        <v>224</v>
      </c>
      <c r="N56" s="420">
        <v>11</v>
      </c>
      <c r="O56" s="426">
        <v>731</v>
      </c>
      <c r="P56" s="420">
        <v>11</v>
      </c>
      <c r="Q56" s="426">
        <v>4028</v>
      </c>
      <c r="R56" s="420">
        <v>9</v>
      </c>
      <c r="S56" s="426">
        <v>5549</v>
      </c>
      <c r="T56" s="420">
        <v>13</v>
      </c>
      <c r="U56" s="426" t="s">
        <v>224</v>
      </c>
      <c r="V56" s="420">
        <v>13</v>
      </c>
      <c r="W56" s="426" t="s">
        <v>224</v>
      </c>
      <c r="X56" s="420">
        <v>13</v>
      </c>
      <c r="Y56" s="426" t="s">
        <v>224</v>
      </c>
      <c r="Z56" s="420">
        <v>13</v>
      </c>
      <c r="AA56" s="426" t="s">
        <v>224</v>
      </c>
      <c r="AB56" s="423">
        <v>128</v>
      </c>
      <c r="AC56" s="424">
        <v>27573</v>
      </c>
      <c r="AD56" s="425">
        <v>48</v>
      </c>
    </row>
    <row r="57" spans="1:30" ht="16.5" x14ac:dyDescent="0.2">
      <c r="A57" s="405">
        <v>49</v>
      </c>
      <c r="B57" s="418" t="s">
        <v>709</v>
      </c>
      <c r="C57" s="419" t="s">
        <v>34</v>
      </c>
      <c r="D57" s="420">
        <v>13</v>
      </c>
      <c r="E57" s="426" t="s">
        <v>224</v>
      </c>
      <c r="F57" s="420">
        <v>13</v>
      </c>
      <c r="G57" s="426" t="s">
        <v>224</v>
      </c>
      <c r="H57" s="420">
        <v>11</v>
      </c>
      <c r="I57" s="426">
        <v>3036</v>
      </c>
      <c r="J57" s="420">
        <v>10</v>
      </c>
      <c r="K57" s="426">
        <v>4919</v>
      </c>
      <c r="L57" s="420">
        <v>13</v>
      </c>
      <c r="M57" s="426" t="s">
        <v>224</v>
      </c>
      <c r="N57" s="420">
        <v>13</v>
      </c>
      <c r="O57" s="426" t="s">
        <v>224</v>
      </c>
      <c r="P57" s="420">
        <v>13</v>
      </c>
      <c r="Q57" s="426" t="s">
        <v>224</v>
      </c>
      <c r="R57" s="420">
        <v>13</v>
      </c>
      <c r="S57" s="426" t="s">
        <v>224</v>
      </c>
      <c r="T57" s="420">
        <v>11</v>
      </c>
      <c r="U57" s="426">
        <v>4594</v>
      </c>
      <c r="V57" s="420">
        <v>5</v>
      </c>
      <c r="W57" s="426">
        <v>8641</v>
      </c>
      <c r="X57" s="420">
        <v>8</v>
      </c>
      <c r="Y57" s="426">
        <v>8905</v>
      </c>
      <c r="Z57" s="420">
        <v>10</v>
      </c>
      <c r="AA57" s="426">
        <v>4874</v>
      </c>
      <c r="AB57" s="423">
        <v>133</v>
      </c>
      <c r="AC57" s="424">
        <v>34969</v>
      </c>
      <c r="AD57" s="425">
        <v>49</v>
      </c>
    </row>
    <row r="58" spans="1:30" ht="16.5" x14ac:dyDescent="0.2">
      <c r="A58" s="405">
        <v>50</v>
      </c>
      <c r="B58" s="418" t="s">
        <v>1006</v>
      </c>
      <c r="C58" s="419" t="s">
        <v>193</v>
      </c>
      <c r="D58" s="420">
        <v>13</v>
      </c>
      <c r="E58" s="426" t="s">
        <v>224</v>
      </c>
      <c r="F58" s="420">
        <v>13</v>
      </c>
      <c r="G58" s="426" t="s">
        <v>224</v>
      </c>
      <c r="H58" s="420">
        <v>13</v>
      </c>
      <c r="I58" s="426" t="s">
        <v>224</v>
      </c>
      <c r="J58" s="420">
        <v>13</v>
      </c>
      <c r="K58" s="426" t="s">
        <v>224</v>
      </c>
      <c r="L58" s="420">
        <v>13</v>
      </c>
      <c r="M58" s="426" t="s">
        <v>224</v>
      </c>
      <c r="N58" s="420">
        <v>13</v>
      </c>
      <c r="O58" s="426" t="s">
        <v>224</v>
      </c>
      <c r="P58" s="420">
        <v>6</v>
      </c>
      <c r="Q58" s="426">
        <v>7996</v>
      </c>
      <c r="R58" s="420">
        <v>7</v>
      </c>
      <c r="S58" s="426">
        <v>7094</v>
      </c>
      <c r="T58" s="420">
        <v>12</v>
      </c>
      <c r="U58" s="426">
        <v>4158</v>
      </c>
      <c r="V58" s="420">
        <v>11</v>
      </c>
      <c r="W58" s="426">
        <v>5426</v>
      </c>
      <c r="X58" s="420">
        <v>11</v>
      </c>
      <c r="Y58" s="426">
        <v>3640</v>
      </c>
      <c r="Z58" s="420">
        <v>10</v>
      </c>
      <c r="AA58" s="426">
        <v>6685</v>
      </c>
      <c r="AB58" s="423">
        <v>135</v>
      </c>
      <c r="AC58" s="424">
        <v>34999</v>
      </c>
      <c r="AD58" s="425">
        <v>50</v>
      </c>
    </row>
    <row r="59" spans="1:30" ht="16.5" x14ac:dyDescent="0.2">
      <c r="A59" s="405">
        <v>51</v>
      </c>
      <c r="B59" s="418" t="s">
        <v>368</v>
      </c>
      <c r="C59" s="419" t="s">
        <v>193</v>
      </c>
      <c r="D59" s="420">
        <v>5</v>
      </c>
      <c r="E59" s="426">
        <v>6955</v>
      </c>
      <c r="F59" s="420">
        <v>12</v>
      </c>
      <c r="G59" s="426">
        <v>1380</v>
      </c>
      <c r="H59" s="420">
        <v>11</v>
      </c>
      <c r="I59" s="426">
        <v>1939</v>
      </c>
      <c r="J59" s="420">
        <v>10</v>
      </c>
      <c r="K59" s="426">
        <v>5250</v>
      </c>
      <c r="L59" s="420">
        <v>13</v>
      </c>
      <c r="M59" s="426" t="s">
        <v>224</v>
      </c>
      <c r="N59" s="420">
        <v>13</v>
      </c>
      <c r="O59" s="426" t="s">
        <v>224</v>
      </c>
      <c r="P59" s="420">
        <v>13</v>
      </c>
      <c r="Q59" s="426" t="s">
        <v>224</v>
      </c>
      <c r="R59" s="420">
        <v>13</v>
      </c>
      <c r="S59" s="426" t="s">
        <v>224</v>
      </c>
      <c r="T59" s="420">
        <v>13</v>
      </c>
      <c r="U59" s="426" t="s">
        <v>224</v>
      </c>
      <c r="V59" s="420">
        <v>13</v>
      </c>
      <c r="W59" s="426" t="s">
        <v>224</v>
      </c>
      <c r="X59" s="420">
        <v>13</v>
      </c>
      <c r="Y59" s="426" t="s">
        <v>224</v>
      </c>
      <c r="Z59" s="420">
        <v>13</v>
      </c>
      <c r="AA59" s="426" t="s">
        <v>224</v>
      </c>
      <c r="AB59" s="423">
        <v>142</v>
      </c>
      <c r="AC59" s="424">
        <v>15524</v>
      </c>
      <c r="AD59" s="425">
        <v>51</v>
      </c>
    </row>
    <row r="60" spans="1:30" ht="16.5" x14ac:dyDescent="0.2">
      <c r="A60" s="405">
        <v>52</v>
      </c>
      <c r="B60" s="418" t="s">
        <v>707</v>
      </c>
      <c r="C60" s="419" t="s">
        <v>333</v>
      </c>
      <c r="D60" s="420">
        <v>13</v>
      </c>
      <c r="E60" s="426" t="s">
        <v>224</v>
      </c>
      <c r="F60" s="420">
        <v>13</v>
      </c>
      <c r="G60" s="426" t="s">
        <v>224</v>
      </c>
      <c r="H60" s="420">
        <v>6</v>
      </c>
      <c r="I60" s="426">
        <v>7021</v>
      </c>
      <c r="J60" s="420">
        <v>7</v>
      </c>
      <c r="K60" s="426">
        <v>6118</v>
      </c>
      <c r="L60" s="420">
        <v>13</v>
      </c>
      <c r="M60" s="426" t="s">
        <v>224</v>
      </c>
      <c r="N60" s="420">
        <v>13</v>
      </c>
      <c r="O60" s="426" t="s">
        <v>224</v>
      </c>
      <c r="P60" s="420">
        <v>13</v>
      </c>
      <c r="Q60" s="426" t="s">
        <v>224</v>
      </c>
      <c r="R60" s="420">
        <v>13</v>
      </c>
      <c r="S60" s="426" t="s">
        <v>224</v>
      </c>
      <c r="T60" s="420">
        <v>13</v>
      </c>
      <c r="U60" s="426" t="s">
        <v>224</v>
      </c>
      <c r="V60" s="420">
        <v>13</v>
      </c>
      <c r="W60" s="426" t="s">
        <v>224</v>
      </c>
      <c r="X60" s="420">
        <v>13</v>
      </c>
      <c r="Y60" s="426" t="s">
        <v>224</v>
      </c>
      <c r="Z60" s="420">
        <v>13</v>
      </c>
      <c r="AA60" s="426" t="s">
        <v>224</v>
      </c>
      <c r="AB60" s="423">
        <v>143</v>
      </c>
      <c r="AC60" s="424">
        <v>13139</v>
      </c>
      <c r="AD60" s="425">
        <v>52</v>
      </c>
    </row>
    <row r="61" spans="1:30" ht="16.5" x14ac:dyDescent="0.2">
      <c r="A61" s="405">
        <v>53</v>
      </c>
      <c r="B61" s="418" t="s">
        <v>369</v>
      </c>
      <c r="C61" s="419" t="s">
        <v>333</v>
      </c>
      <c r="D61" s="420">
        <v>10</v>
      </c>
      <c r="E61" s="426">
        <v>3460</v>
      </c>
      <c r="F61" s="420">
        <v>8</v>
      </c>
      <c r="G61" s="426">
        <v>4270</v>
      </c>
      <c r="H61" s="420">
        <v>13</v>
      </c>
      <c r="I61" s="426" t="s">
        <v>224</v>
      </c>
      <c r="J61" s="420">
        <v>13</v>
      </c>
      <c r="K61" s="426" t="s">
        <v>224</v>
      </c>
      <c r="L61" s="420">
        <v>11.5</v>
      </c>
      <c r="M61" s="426">
        <v>0</v>
      </c>
      <c r="N61" s="420">
        <v>10</v>
      </c>
      <c r="O61" s="426">
        <v>1031</v>
      </c>
      <c r="P61" s="420">
        <v>13</v>
      </c>
      <c r="Q61" s="426" t="s">
        <v>224</v>
      </c>
      <c r="R61" s="420">
        <v>13</v>
      </c>
      <c r="S61" s="426" t="s">
        <v>224</v>
      </c>
      <c r="T61" s="420">
        <v>13</v>
      </c>
      <c r="U61" s="426" t="s">
        <v>224</v>
      </c>
      <c r="V61" s="420">
        <v>13</v>
      </c>
      <c r="W61" s="426" t="s">
        <v>224</v>
      </c>
      <c r="X61" s="420">
        <v>13</v>
      </c>
      <c r="Y61" s="426" t="s">
        <v>224</v>
      </c>
      <c r="Z61" s="420">
        <v>13</v>
      </c>
      <c r="AA61" s="426" t="s">
        <v>224</v>
      </c>
      <c r="AB61" s="423">
        <v>143.5</v>
      </c>
      <c r="AC61" s="424">
        <v>8761</v>
      </c>
      <c r="AD61" s="425">
        <v>53</v>
      </c>
    </row>
    <row r="62" spans="1:30" ht="16.5" x14ac:dyDescent="0.2">
      <c r="A62" s="405">
        <v>54</v>
      </c>
      <c r="B62" s="418" t="s">
        <v>895</v>
      </c>
      <c r="C62" s="419" t="s">
        <v>193</v>
      </c>
      <c r="D62" s="420">
        <v>13</v>
      </c>
      <c r="E62" s="426" t="s">
        <v>224</v>
      </c>
      <c r="F62" s="420">
        <v>13</v>
      </c>
      <c r="G62" s="426" t="s">
        <v>224</v>
      </c>
      <c r="H62" s="420">
        <v>13</v>
      </c>
      <c r="I62" s="426" t="s">
        <v>224</v>
      </c>
      <c r="J62" s="420">
        <v>13</v>
      </c>
      <c r="K62" s="426" t="s">
        <v>224</v>
      </c>
      <c r="L62" s="420">
        <v>9</v>
      </c>
      <c r="M62" s="426">
        <v>2591</v>
      </c>
      <c r="N62" s="420">
        <v>5</v>
      </c>
      <c r="O62" s="426">
        <v>4989</v>
      </c>
      <c r="P62" s="420">
        <v>13</v>
      </c>
      <c r="Q62" s="426" t="s">
        <v>224</v>
      </c>
      <c r="R62" s="420">
        <v>13</v>
      </c>
      <c r="S62" s="426" t="s">
        <v>224</v>
      </c>
      <c r="T62" s="420">
        <v>13</v>
      </c>
      <c r="U62" s="426" t="s">
        <v>224</v>
      </c>
      <c r="V62" s="420">
        <v>13</v>
      </c>
      <c r="W62" s="426" t="s">
        <v>224</v>
      </c>
      <c r="X62" s="420">
        <v>13</v>
      </c>
      <c r="Y62" s="426" t="s">
        <v>224</v>
      </c>
      <c r="Z62" s="420">
        <v>13</v>
      </c>
      <c r="AA62" s="426" t="s">
        <v>224</v>
      </c>
      <c r="AB62" s="423">
        <v>144</v>
      </c>
      <c r="AC62" s="424">
        <v>7580</v>
      </c>
      <c r="AD62" s="425">
        <v>54</v>
      </c>
    </row>
    <row r="63" spans="1:30" ht="16.5" x14ac:dyDescent="0.2">
      <c r="A63" s="405">
        <v>55</v>
      </c>
      <c r="B63" s="418" t="s">
        <v>375</v>
      </c>
      <c r="C63" s="419" t="s">
        <v>332</v>
      </c>
      <c r="D63" s="420">
        <v>13</v>
      </c>
      <c r="E63" s="426" t="s">
        <v>224</v>
      </c>
      <c r="F63" s="420">
        <v>7</v>
      </c>
      <c r="G63" s="426">
        <v>8115</v>
      </c>
      <c r="H63" s="420">
        <v>13</v>
      </c>
      <c r="I63" s="426" t="s">
        <v>224</v>
      </c>
      <c r="J63" s="420">
        <v>13</v>
      </c>
      <c r="K63" s="426" t="s">
        <v>224</v>
      </c>
      <c r="L63" s="420">
        <v>12</v>
      </c>
      <c r="M63" s="426">
        <v>0</v>
      </c>
      <c r="N63" s="420">
        <v>13</v>
      </c>
      <c r="O63" s="426" t="s">
        <v>224</v>
      </c>
      <c r="P63" s="420">
        <v>13</v>
      </c>
      <c r="Q63" s="426" t="s">
        <v>224</v>
      </c>
      <c r="R63" s="420">
        <v>13</v>
      </c>
      <c r="S63" s="426" t="s">
        <v>224</v>
      </c>
      <c r="T63" s="420">
        <v>13</v>
      </c>
      <c r="U63" s="426" t="s">
        <v>224</v>
      </c>
      <c r="V63" s="420">
        <v>13</v>
      </c>
      <c r="W63" s="426" t="s">
        <v>224</v>
      </c>
      <c r="X63" s="420">
        <v>13</v>
      </c>
      <c r="Y63" s="426" t="s">
        <v>224</v>
      </c>
      <c r="Z63" s="420">
        <v>13</v>
      </c>
      <c r="AA63" s="426" t="s">
        <v>224</v>
      </c>
      <c r="AB63" s="423">
        <v>149</v>
      </c>
      <c r="AC63" s="424">
        <v>8115</v>
      </c>
      <c r="AD63" s="425">
        <v>55</v>
      </c>
    </row>
    <row r="64" spans="1:30" ht="16.5" x14ac:dyDescent="0.2">
      <c r="A64" s="405">
        <v>56</v>
      </c>
      <c r="B64" s="418" t="s">
        <v>708</v>
      </c>
      <c r="C64" s="419" t="s">
        <v>328</v>
      </c>
      <c r="D64" s="420">
        <v>13</v>
      </c>
      <c r="E64" s="426" t="s">
        <v>224</v>
      </c>
      <c r="F64" s="420">
        <v>13</v>
      </c>
      <c r="G64" s="426" t="s">
        <v>224</v>
      </c>
      <c r="H64" s="420">
        <v>8</v>
      </c>
      <c r="I64" s="426">
        <v>3578</v>
      </c>
      <c r="J64" s="420">
        <v>11</v>
      </c>
      <c r="K64" s="426">
        <v>4486</v>
      </c>
      <c r="L64" s="420">
        <v>13</v>
      </c>
      <c r="M64" s="426" t="s">
        <v>224</v>
      </c>
      <c r="N64" s="420">
        <v>13</v>
      </c>
      <c r="O64" s="426" t="s">
        <v>224</v>
      </c>
      <c r="P64" s="420">
        <v>13</v>
      </c>
      <c r="Q64" s="426" t="s">
        <v>224</v>
      </c>
      <c r="R64" s="420">
        <v>13</v>
      </c>
      <c r="S64" s="426" t="s">
        <v>224</v>
      </c>
      <c r="T64" s="420">
        <v>13</v>
      </c>
      <c r="U64" s="426" t="s">
        <v>224</v>
      </c>
      <c r="V64" s="420">
        <v>13</v>
      </c>
      <c r="W64" s="426" t="s">
        <v>224</v>
      </c>
      <c r="X64" s="420">
        <v>13</v>
      </c>
      <c r="Y64" s="426" t="s">
        <v>224</v>
      </c>
      <c r="Z64" s="420">
        <v>13</v>
      </c>
      <c r="AA64" s="426" t="s">
        <v>224</v>
      </c>
      <c r="AB64" s="423">
        <v>149</v>
      </c>
      <c r="AC64" s="424">
        <v>8064</v>
      </c>
      <c r="AD64" s="425">
        <v>56</v>
      </c>
    </row>
    <row r="65" spans="1:30" ht="16.5" x14ac:dyDescent="0.2">
      <c r="A65" s="405">
        <v>57</v>
      </c>
      <c r="B65" s="418" t="s">
        <v>1007</v>
      </c>
      <c r="C65" s="419" t="s">
        <v>333</v>
      </c>
      <c r="D65" s="420">
        <v>13</v>
      </c>
      <c r="E65" s="426" t="s">
        <v>224</v>
      </c>
      <c r="F65" s="420">
        <v>13</v>
      </c>
      <c r="G65" s="426" t="s">
        <v>224</v>
      </c>
      <c r="H65" s="420">
        <v>13</v>
      </c>
      <c r="I65" s="426" t="s">
        <v>224</v>
      </c>
      <c r="J65" s="420">
        <v>13</v>
      </c>
      <c r="K65" s="426" t="s">
        <v>224</v>
      </c>
      <c r="L65" s="420">
        <v>13</v>
      </c>
      <c r="M65" s="426" t="s">
        <v>224</v>
      </c>
      <c r="N65" s="420">
        <v>13</v>
      </c>
      <c r="O65" s="426" t="s">
        <v>224</v>
      </c>
      <c r="P65" s="420">
        <v>8</v>
      </c>
      <c r="Q65" s="426">
        <v>4291</v>
      </c>
      <c r="R65" s="420">
        <v>12</v>
      </c>
      <c r="S65" s="426">
        <v>4391</v>
      </c>
      <c r="T65" s="420">
        <v>13</v>
      </c>
      <c r="U65" s="426" t="s">
        <v>224</v>
      </c>
      <c r="V65" s="420">
        <v>13</v>
      </c>
      <c r="W65" s="426" t="s">
        <v>224</v>
      </c>
      <c r="X65" s="420">
        <v>13</v>
      </c>
      <c r="Y65" s="426" t="s">
        <v>224</v>
      </c>
      <c r="Z65" s="420">
        <v>13</v>
      </c>
      <c r="AA65" s="426" t="s">
        <v>224</v>
      </c>
      <c r="AB65" s="423">
        <v>150</v>
      </c>
      <c r="AC65" s="424">
        <v>8682</v>
      </c>
      <c r="AD65" s="425">
        <v>57</v>
      </c>
    </row>
    <row r="66" spans="1:30" ht="16.5" x14ac:dyDescent="0.2">
      <c r="A66" s="405">
        <v>58</v>
      </c>
      <c r="B66" s="418" t="s">
        <v>1070</v>
      </c>
      <c r="C66" s="419" t="s">
        <v>332</v>
      </c>
      <c r="D66" s="420">
        <v>13</v>
      </c>
      <c r="E66" s="426" t="s">
        <v>224</v>
      </c>
      <c r="F66" s="420">
        <v>13</v>
      </c>
      <c r="G66" s="426" t="s">
        <v>224</v>
      </c>
      <c r="H66" s="420">
        <v>13</v>
      </c>
      <c r="I66" s="426" t="s">
        <v>224</v>
      </c>
      <c r="J66" s="420">
        <v>13</v>
      </c>
      <c r="K66" s="426" t="s">
        <v>224</v>
      </c>
      <c r="L66" s="420">
        <v>13</v>
      </c>
      <c r="M66" s="426" t="s">
        <v>224</v>
      </c>
      <c r="N66" s="420">
        <v>13</v>
      </c>
      <c r="O66" s="426" t="s">
        <v>224</v>
      </c>
      <c r="P66" s="420">
        <v>13</v>
      </c>
      <c r="Q66" s="426" t="s">
        <v>224</v>
      </c>
      <c r="R66" s="420">
        <v>13</v>
      </c>
      <c r="S66" s="426" t="s">
        <v>224</v>
      </c>
      <c r="T66" s="420">
        <v>13</v>
      </c>
      <c r="U66" s="426" t="s">
        <v>224</v>
      </c>
      <c r="V66" s="420">
        <v>13</v>
      </c>
      <c r="W66" s="426" t="s">
        <v>224</v>
      </c>
      <c r="X66" s="420">
        <v>10</v>
      </c>
      <c r="Y66" s="426">
        <v>6845</v>
      </c>
      <c r="Z66" s="420">
        <v>12</v>
      </c>
      <c r="AA66" s="426">
        <v>4751</v>
      </c>
      <c r="AB66" s="423">
        <v>152</v>
      </c>
      <c r="AC66" s="424">
        <v>11596</v>
      </c>
      <c r="AD66" s="425">
        <v>58</v>
      </c>
    </row>
    <row r="67" spans="1:30" ht="16.5" x14ac:dyDescent="0.2">
      <c r="A67" s="405">
        <v>59</v>
      </c>
      <c r="B67" s="418" t="s">
        <v>1044</v>
      </c>
      <c r="C67" s="419" t="s">
        <v>332</v>
      </c>
      <c r="D67" s="420">
        <v>13</v>
      </c>
      <c r="E67" s="426" t="s">
        <v>224</v>
      </c>
      <c r="F67" s="420">
        <v>13</v>
      </c>
      <c r="G67" s="426" t="s">
        <v>224</v>
      </c>
      <c r="H67" s="420">
        <v>13</v>
      </c>
      <c r="I67" s="426" t="s">
        <v>224</v>
      </c>
      <c r="J67" s="420">
        <v>13</v>
      </c>
      <c r="K67" s="426" t="s">
        <v>224</v>
      </c>
      <c r="L67" s="420">
        <v>13</v>
      </c>
      <c r="M67" s="426" t="s">
        <v>224</v>
      </c>
      <c r="N67" s="420">
        <v>13</v>
      </c>
      <c r="O67" s="426" t="s">
        <v>224</v>
      </c>
      <c r="P67" s="420">
        <v>13</v>
      </c>
      <c r="Q67" s="426" t="s">
        <v>224</v>
      </c>
      <c r="R67" s="420">
        <v>13</v>
      </c>
      <c r="S67" s="426" t="s">
        <v>224</v>
      </c>
      <c r="T67" s="420">
        <v>12</v>
      </c>
      <c r="U67" s="426">
        <v>2909</v>
      </c>
      <c r="V67" s="420">
        <v>12</v>
      </c>
      <c r="W67" s="426">
        <v>4034</v>
      </c>
      <c r="X67" s="420">
        <v>13</v>
      </c>
      <c r="Y67" s="426" t="s">
        <v>224</v>
      </c>
      <c r="Z67" s="420">
        <v>13</v>
      </c>
      <c r="AA67" s="426" t="s">
        <v>224</v>
      </c>
      <c r="AB67" s="423">
        <v>154</v>
      </c>
      <c r="AC67" s="424">
        <v>6943</v>
      </c>
      <c r="AD67" s="425">
        <v>59</v>
      </c>
    </row>
    <row r="68" spans="1:30" ht="16.5" x14ac:dyDescent="0.2">
      <c r="A68" s="405">
        <v>60</v>
      </c>
      <c r="B68" s="418" t="s">
        <v>379</v>
      </c>
      <c r="C68" s="419" t="s">
        <v>329</v>
      </c>
      <c r="D68" s="420">
        <v>11</v>
      </c>
      <c r="E68" s="426">
        <v>2990</v>
      </c>
      <c r="F68" s="420">
        <v>13</v>
      </c>
      <c r="G68" s="426" t="s">
        <v>224</v>
      </c>
      <c r="H68" s="420">
        <v>13</v>
      </c>
      <c r="I68" s="426" t="s">
        <v>224</v>
      </c>
      <c r="J68" s="420">
        <v>13</v>
      </c>
      <c r="K68" s="426" t="s">
        <v>224</v>
      </c>
      <c r="L68" s="420">
        <v>13</v>
      </c>
      <c r="M68" s="426" t="s">
        <v>224</v>
      </c>
      <c r="N68" s="420">
        <v>13</v>
      </c>
      <c r="O68" s="426" t="s">
        <v>224</v>
      </c>
      <c r="P68" s="420">
        <v>13</v>
      </c>
      <c r="Q68" s="426" t="s">
        <v>224</v>
      </c>
      <c r="R68" s="420">
        <v>13</v>
      </c>
      <c r="S68" s="426" t="s">
        <v>224</v>
      </c>
      <c r="T68" s="420">
        <v>13</v>
      </c>
      <c r="U68" s="426" t="s">
        <v>224</v>
      </c>
      <c r="V68" s="420">
        <v>13</v>
      </c>
      <c r="W68" s="426" t="s">
        <v>224</v>
      </c>
      <c r="X68" s="420">
        <v>13</v>
      </c>
      <c r="Y68" s="426" t="s">
        <v>224</v>
      </c>
      <c r="Z68" s="420">
        <v>13</v>
      </c>
      <c r="AA68" s="426" t="s">
        <v>224</v>
      </c>
      <c r="AB68" s="423">
        <v>154</v>
      </c>
      <c r="AC68" s="424">
        <v>2990</v>
      </c>
      <c r="AD68" s="425">
        <v>60</v>
      </c>
    </row>
    <row r="69" spans="1:30" ht="17.25" thickBot="1" x14ac:dyDescent="0.25">
      <c r="A69" s="435" t="s">
        <v>224</v>
      </c>
      <c r="B69" s="436" t="s">
        <v>224</v>
      </c>
      <c r="C69" s="437" t="s">
        <v>224</v>
      </c>
      <c r="D69" s="438" t="s">
        <v>224</v>
      </c>
      <c r="E69" s="439" t="s">
        <v>224</v>
      </c>
      <c r="F69" s="438" t="s">
        <v>224</v>
      </c>
      <c r="G69" s="439" t="s">
        <v>224</v>
      </c>
      <c r="H69" s="438" t="s">
        <v>224</v>
      </c>
      <c r="I69" s="439" t="s">
        <v>224</v>
      </c>
      <c r="J69" s="438" t="s">
        <v>224</v>
      </c>
      <c r="K69" s="439" t="s">
        <v>224</v>
      </c>
      <c r="L69" s="438" t="s">
        <v>224</v>
      </c>
      <c r="M69" s="439" t="s">
        <v>224</v>
      </c>
      <c r="N69" s="438" t="s">
        <v>224</v>
      </c>
      <c r="O69" s="439" t="s">
        <v>224</v>
      </c>
      <c r="P69" s="438" t="s">
        <v>224</v>
      </c>
      <c r="Q69" s="439" t="s">
        <v>224</v>
      </c>
      <c r="R69" s="438" t="s">
        <v>224</v>
      </c>
      <c r="S69" s="439" t="s">
        <v>224</v>
      </c>
      <c r="T69" s="438" t="s">
        <v>224</v>
      </c>
      <c r="U69" s="439" t="s">
        <v>224</v>
      </c>
      <c r="V69" s="438" t="s">
        <v>224</v>
      </c>
      <c r="W69" s="439" t="s">
        <v>224</v>
      </c>
      <c r="X69" s="438" t="s">
        <v>224</v>
      </c>
      <c r="Y69" s="439" t="s">
        <v>224</v>
      </c>
      <c r="Z69" s="438" t="s">
        <v>224</v>
      </c>
      <c r="AA69" s="439" t="s">
        <v>224</v>
      </c>
      <c r="AB69" s="440" t="s">
        <v>224</v>
      </c>
      <c r="AC69" s="441" t="s">
        <v>224</v>
      </c>
      <c r="AD69" s="442" t="s">
        <v>224</v>
      </c>
    </row>
  </sheetData>
  <mergeCells count="30">
    <mergeCell ref="B1:C1"/>
    <mergeCell ref="B2:C2"/>
    <mergeCell ref="A6:A8"/>
    <mergeCell ref="B6:B8"/>
    <mergeCell ref="C6:C8"/>
    <mergeCell ref="P6:Q6"/>
    <mergeCell ref="R6:S6"/>
    <mergeCell ref="T6:U6"/>
    <mergeCell ref="V6:W6"/>
    <mergeCell ref="D6:E6"/>
    <mergeCell ref="F6:G6"/>
    <mergeCell ref="H6:I6"/>
    <mergeCell ref="J6:K6"/>
    <mergeCell ref="L6:M6"/>
    <mergeCell ref="X6:Y6"/>
    <mergeCell ref="Z6:AA6"/>
    <mergeCell ref="AB6:AD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N6:O6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3"/>
  <sheetViews>
    <sheetView topLeftCell="A6" zoomScaleNormal="100" workbookViewId="0">
      <selection activeCell="B23" sqref="B23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6.28515625" style="2"/>
    <col min="20" max="20" width="11" style="2"/>
    <col min="21" max="21" width="10.7109375" style="2" customWidth="1"/>
    <col min="22" max="22" width="9.140625" style="2"/>
    <col min="23" max="27" width="0" style="2" hidden="1"/>
    <col min="28" max="257" width="9.140625" style="2"/>
  </cols>
  <sheetData>
    <row r="2" spans="1:21" x14ac:dyDescent="0.2"/>
    <row r="4" spans="1:21" ht="20.25" x14ac:dyDescent="0.3">
      <c r="C4" s="3" t="s">
        <v>39</v>
      </c>
      <c r="D4" s="15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5" t="s">
        <v>2</v>
      </c>
      <c r="H5" s="93"/>
      <c r="I5" s="93"/>
      <c r="J5" s="93"/>
      <c r="K5" s="95" t="s">
        <v>131</v>
      </c>
      <c r="L5" s="93"/>
      <c r="M5" s="93"/>
      <c r="N5" s="93"/>
    </row>
    <row r="6" spans="1:21" ht="20.25" x14ac:dyDescent="0.3">
      <c r="H6" s="93"/>
      <c r="I6" s="93"/>
      <c r="J6" s="93"/>
      <c r="K6" s="96" t="s">
        <v>3</v>
      </c>
      <c r="L6" s="93"/>
      <c r="M6" s="93"/>
      <c r="N6" s="93"/>
    </row>
    <row r="7" spans="1:21" ht="16.5" thickBot="1" x14ac:dyDescent="0.3">
      <c r="B7" s="14"/>
      <c r="C7" s="14"/>
      <c r="D7" s="14" t="s">
        <v>21</v>
      </c>
      <c r="E7" s="14"/>
    </row>
    <row r="8" spans="1:21" ht="19.5" thickTop="1" thickBot="1" x14ac:dyDescent="0.25">
      <c r="A8" s="1256" t="s">
        <v>4</v>
      </c>
      <c r="B8" s="1257" t="s">
        <v>5</v>
      </c>
      <c r="C8" s="1258" t="s">
        <v>6</v>
      </c>
      <c r="D8" s="1258"/>
      <c r="E8" s="1259" t="s">
        <v>7</v>
      </c>
      <c r="F8" s="1259"/>
      <c r="G8" s="1258" t="s">
        <v>8</v>
      </c>
      <c r="H8" s="1258"/>
      <c r="I8" s="1259" t="s">
        <v>9</v>
      </c>
      <c r="J8" s="1259"/>
      <c r="K8" s="1258" t="s">
        <v>10</v>
      </c>
      <c r="L8" s="1258"/>
      <c r="M8" s="1259" t="s">
        <v>11</v>
      </c>
      <c r="N8" s="1259"/>
      <c r="O8" s="1258" t="s">
        <v>12</v>
      </c>
      <c r="P8" s="1258"/>
      <c r="Q8" s="1265" t="s">
        <v>13</v>
      </c>
      <c r="R8" s="1265"/>
      <c r="S8" s="1260" t="s">
        <v>14</v>
      </c>
      <c r="T8" s="1260"/>
      <c r="U8" s="1260"/>
    </row>
    <row r="9" spans="1:21" ht="27" customHeight="1" thickTop="1" thickBot="1" x14ac:dyDescent="0.25">
      <c r="A9" s="1256"/>
      <c r="B9" s="1257"/>
      <c r="C9" s="1261" t="s">
        <v>464</v>
      </c>
      <c r="D9" s="1262"/>
      <c r="E9" s="1261" t="s">
        <v>463</v>
      </c>
      <c r="F9" s="1262"/>
      <c r="G9" s="1263" t="s">
        <v>465</v>
      </c>
      <c r="H9" s="1263"/>
      <c r="I9" s="1263" t="s">
        <v>466</v>
      </c>
      <c r="J9" s="1263"/>
      <c r="K9" s="1264" t="s">
        <v>467</v>
      </c>
      <c r="L9" s="1264"/>
      <c r="M9" s="1264" t="s">
        <v>1020</v>
      </c>
      <c r="N9" s="1264"/>
      <c r="O9" s="1263" t="s">
        <v>468</v>
      </c>
      <c r="P9" s="1263"/>
      <c r="Q9" s="1263" t="s">
        <v>469</v>
      </c>
      <c r="R9" s="1263"/>
      <c r="S9" s="1260"/>
      <c r="T9" s="1260"/>
      <c r="U9" s="1260"/>
    </row>
    <row r="10" spans="1:21" ht="3.75" customHeight="1" thickTop="1" x14ac:dyDescent="0.2">
      <c r="A10" s="1256"/>
      <c r="B10" s="1257"/>
      <c r="C10" s="443"/>
      <c r="D10" s="444"/>
      <c r="E10" s="445"/>
      <c r="F10" s="446"/>
      <c r="G10" s="447"/>
      <c r="H10" s="448"/>
      <c r="I10" s="445"/>
      <c r="J10" s="446"/>
      <c r="K10" s="447"/>
      <c r="L10" s="448"/>
      <c r="M10" s="445"/>
      <c r="N10" s="446"/>
      <c r="O10" s="447"/>
      <c r="P10" s="448"/>
      <c r="Q10" s="445"/>
      <c r="R10" s="448"/>
      <c r="S10" s="447"/>
      <c r="T10" s="449"/>
      <c r="U10" s="633"/>
    </row>
    <row r="11" spans="1:21" ht="15.75" x14ac:dyDescent="0.2">
      <c r="A11" s="634"/>
      <c r="B11" s="452"/>
      <c r="C11" s="443" t="s">
        <v>15</v>
      </c>
      <c r="D11" s="444" t="s">
        <v>16</v>
      </c>
      <c r="E11" s="635" t="s">
        <v>15</v>
      </c>
      <c r="F11" s="636" t="s">
        <v>16</v>
      </c>
      <c r="G11" s="443" t="s">
        <v>15</v>
      </c>
      <c r="H11" s="444" t="s">
        <v>16</v>
      </c>
      <c r="I11" s="635" t="s">
        <v>15</v>
      </c>
      <c r="J11" s="636" t="s">
        <v>16</v>
      </c>
      <c r="K11" s="443" t="s">
        <v>15</v>
      </c>
      <c r="L11" s="444" t="s">
        <v>16</v>
      </c>
      <c r="M11" s="635" t="s">
        <v>15</v>
      </c>
      <c r="N11" s="636" t="s">
        <v>16</v>
      </c>
      <c r="O11" s="443" t="s">
        <v>15</v>
      </c>
      <c r="P11" s="444" t="s">
        <v>16</v>
      </c>
      <c r="Q11" s="635" t="s">
        <v>15</v>
      </c>
      <c r="R11" s="444" t="s">
        <v>16</v>
      </c>
      <c r="S11" s="443" t="s">
        <v>15</v>
      </c>
      <c r="T11" s="637" t="s">
        <v>17</v>
      </c>
      <c r="U11" s="638" t="s">
        <v>18</v>
      </c>
    </row>
    <row r="12" spans="1:21" ht="3.75" customHeight="1" thickBot="1" x14ac:dyDescent="0.25">
      <c r="A12" s="639"/>
      <c r="B12" s="460"/>
      <c r="C12" s="461"/>
      <c r="D12" s="462"/>
      <c r="E12" s="461"/>
      <c r="F12" s="463"/>
      <c r="G12" s="461"/>
      <c r="H12" s="462"/>
      <c r="I12" s="461"/>
      <c r="J12" s="463"/>
      <c r="K12" s="461"/>
      <c r="L12" s="462"/>
      <c r="M12" s="461"/>
      <c r="N12" s="463"/>
      <c r="O12" s="461"/>
      <c r="P12" s="462"/>
      <c r="Q12" s="461"/>
      <c r="R12" s="462"/>
      <c r="S12" s="461"/>
      <c r="T12" s="464"/>
      <c r="U12" s="640"/>
    </row>
    <row r="13" spans="1:21" ht="33" customHeight="1" thickTop="1" x14ac:dyDescent="0.2">
      <c r="A13" s="641">
        <v>1</v>
      </c>
      <c r="B13" s="644" t="s">
        <v>76</v>
      </c>
      <c r="C13" s="75">
        <v>5</v>
      </c>
      <c r="D13" s="76">
        <v>17930</v>
      </c>
      <c r="E13" s="77">
        <v>1</v>
      </c>
      <c r="F13" s="78">
        <v>47070</v>
      </c>
      <c r="G13" s="467">
        <v>6</v>
      </c>
      <c r="H13" s="553">
        <v>8069</v>
      </c>
      <c r="I13" s="469">
        <v>4</v>
      </c>
      <c r="J13" s="556">
        <v>19183</v>
      </c>
      <c r="K13" s="467">
        <v>1</v>
      </c>
      <c r="L13" s="553">
        <v>3731</v>
      </c>
      <c r="M13" s="469">
        <v>1</v>
      </c>
      <c r="N13" s="556">
        <v>6814</v>
      </c>
      <c r="O13" s="467">
        <v>2</v>
      </c>
      <c r="P13" s="553">
        <v>9231</v>
      </c>
      <c r="Q13" s="469">
        <v>2</v>
      </c>
      <c r="R13" s="556">
        <v>14071</v>
      </c>
      <c r="S13" s="642">
        <v>22</v>
      </c>
      <c r="T13" s="88">
        <v>126099</v>
      </c>
      <c r="U13" s="87">
        <v>1</v>
      </c>
    </row>
    <row r="14" spans="1:21" ht="33" customHeight="1" x14ac:dyDescent="0.2">
      <c r="A14" s="643">
        <v>2</v>
      </c>
      <c r="B14" s="644" t="s">
        <v>190</v>
      </c>
      <c r="C14" s="75">
        <v>7</v>
      </c>
      <c r="D14" s="76">
        <v>15269</v>
      </c>
      <c r="E14" s="77">
        <v>2</v>
      </c>
      <c r="F14" s="78">
        <v>38522</v>
      </c>
      <c r="G14" s="467">
        <v>2</v>
      </c>
      <c r="H14" s="553">
        <v>16575</v>
      </c>
      <c r="I14" s="469">
        <v>3</v>
      </c>
      <c r="J14" s="556">
        <v>23764</v>
      </c>
      <c r="K14" s="467">
        <v>3</v>
      </c>
      <c r="L14" s="553">
        <v>4885</v>
      </c>
      <c r="M14" s="469">
        <v>3</v>
      </c>
      <c r="N14" s="556">
        <v>3172</v>
      </c>
      <c r="O14" s="467">
        <v>4</v>
      </c>
      <c r="P14" s="553">
        <v>6474</v>
      </c>
      <c r="Q14" s="469">
        <v>1</v>
      </c>
      <c r="R14" s="556">
        <v>15286</v>
      </c>
      <c r="S14" s="642">
        <v>25</v>
      </c>
      <c r="T14" s="88">
        <v>123947</v>
      </c>
      <c r="U14" s="87">
        <v>2</v>
      </c>
    </row>
    <row r="15" spans="1:21" ht="33" customHeight="1" x14ac:dyDescent="0.2">
      <c r="A15" s="643">
        <v>3</v>
      </c>
      <c r="B15" s="649" t="s">
        <v>458</v>
      </c>
      <c r="C15" s="75">
        <v>1</v>
      </c>
      <c r="D15" s="76">
        <v>23233</v>
      </c>
      <c r="E15" s="77">
        <v>7</v>
      </c>
      <c r="F15" s="78">
        <v>29743</v>
      </c>
      <c r="G15" s="467">
        <v>1</v>
      </c>
      <c r="H15" s="553">
        <v>16811</v>
      </c>
      <c r="I15" s="469">
        <v>2</v>
      </c>
      <c r="J15" s="556">
        <v>31779</v>
      </c>
      <c r="K15" s="467">
        <v>4</v>
      </c>
      <c r="L15" s="553">
        <v>3499</v>
      </c>
      <c r="M15" s="469">
        <v>5</v>
      </c>
      <c r="N15" s="556">
        <v>3275</v>
      </c>
      <c r="O15" s="467">
        <v>7</v>
      </c>
      <c r="P15" s="553">
        <v>5338</v>
      </c>
      <c r="Q15" s="469">
        <v>6</v>
      </c>
      <c r="R15" s="556">
        <v>7265</v>
      </c>
      <c r="S15" s="642">
        <v>33</v>
      </c>
      <c r="T15" s="88">
        <v>120943</v>
      </c>
      <c r="U15" s="87">
        <v>3</v>
      </c>
    </row>
    <row r="16" spans="1:21" ht="33" customHeight="1" x14ac:dyDescent="0.2">
      <c r="A16" s="643">
        <v>4</v>
      </c>
      <c r="B16" s="644" t="s">
        <v>459</v>
      </c>
      <c r="C16" s="75">
        <v>2</v>
      </c>
      <c r="D16" s="76">
        <v>22446</v>
      </c>
      <c r="E16" s="77">
        <v>5</v>
      </c>
      <c r="F16" s="78">
        <v>35882</v>
      </c>
      <c r="G16" s="467">
        <v>4</v>
      </c>
      <c r="H16" s="553">
        <v>12690</v>
      </c>
      <c r="I16" s="469">
        <v>6</v>
      </c>
      <c r="J16" s="556">
        <v>21916</v>
      </c>
      <c r="K16" s="467">
        <v>7</v>
      </c>
      <c r="L16" s="553">
        <v>1413</v>
      </c>
      <c r="M16" s="469">
        <v>4</v>
      </c>
      <c r="N16" s="556">
        <v>8020</v>
      </c>
      <c r="O16" s="467">
        <v>8</v>
      </c>
      <c r="P16" s="553">
        <v>3715</v>
      </c>
      <c r="Q16" s="469">
        <v>4</v>
      </c>
      <c r="R16" s="556">
        <v>11085</v>
      </c>
      <c r="S16" s="642">
        <v>40</v>
      </c>
      <c r="T16" s="88">
        <v>117167</v>
      </c>
      <c r="U16" s="87">
        <v>4</v>
      </c>
    </row>
    <row r="17" spans="1:21" ht="33" customHeight="1" x14ac:dyDescent="0.2">
      <c r="A17" s="643">
        <v>5</v>
      </c>
      <c r="B17" s="644" t="s">
        <v>462</v>
      </c>
      <c r="C17" s="75">
        <v>4</v>
      </c>
      <c r="D17" s="76">
        <v>19944</v>
      </c>
      <c r="E17" s="77">
        <v>8</v>
      </c>
      <c r="F17" s="78">
        <v>26823</v>
      </c>
      <c r="G17" s="467">
        <v>3</v>
      </c>
      <c r="H17" s="553">
        <v>11579</v>
      </c>
      <c r="I17" s="469">
        <v>1</v>
      </c>
      <c r="J17" s="556">
        <v>22667</v>
      </c>
      <c r="K17" s="467">
        <v>5</v>
      </c>
      <c r="L17" s="553">
        <v>2628</v>
      </c>
      <c r="M17" s="469">
        <v>8</v>
      </c>
      <c r="N17" s="556">
        <v>1554</v>
      </c>
      <c r="O17" s="467">
        <v>3</v>
      </c>
      <c r="P17" s="553">
        <v>5873</v>
      </c>
      <c r="Q17" s="469">
        <v>8</v>
      </c>
      <c r="R17" s="556">
        <v>5154</v>
      </c>
      <c r="S17" s="642">
        <v>40</v>
      </c>
      <c r="T17" s="88">
        <v>96222</v>
      </c>
      <c r="U17" s="87">
        <v>5</v>
      </c>
    </row>
    <row r="18" spans="1:21" ht="33" customHeight="1" x14ac:dyDescent="0.2">
      <c r="A18" s="643">
        <v>6</v>
      </c>
      <c r="B18" s="644" t="s">
        <v>768</v>
      </c>
      <c r="C18" s="75">
        <v>3</v>
      </c>
      <c r="D18" s="76">
        <v>21490</v>
      </c>
      <c r="E18" s="77">
        <v>6</v>
      </c>
      <c r="F18" s="78">
        <v>29895</v>
      </c>
      <c r="G18" s="467">
        <v>5</v>
      </c>
      <c r="H18" s="553">
        <v>8862</v>
      </c>
      <c r="I18" s="469">
        <v>7</v>
      </c>
      <c r="J18" s="556">
        <v>18087</v>
      </c>
      <c r="K18" s="467">
        <v>6</v>
      </c>
      <c r="L18" s="553">
        <v>1944</v>
      </c>
      <c r="M18" s="469">
        <v>2</v>
      </c>
      <c r="N18" s="556">
        <v>4649</v>
      </c>
      <c r="O18" s="467">
        <v>6</v>
      </c>
      <c r="P18" s="553">
        <v>5800</v>
      </c>
      <c r="Q18" s="469">
        <v>7</v>
      </c>
      <c r="R18" s="556">
        <v>6740</v>
      </c>
      <c r="S18" s="642">
        <v>42</v>
      </c>
      <c r="T18" s="88">
        <v>97467</v>
      </c>
      <c r="U18" s="87">
        <v>6</v>
      </c>
    </row>
    <row r="19" spans="1:21" ht="33" customHeight="1" x14ac:dyDescent="0.2">
      <c r="A19" s="643">
        <v>7</v>
      </c>
      <c r="B19" s="644" t="s">
        <v>460</v>
      </c>
      <c r="C19" s="75">
        <v>8</v>
      </c>
      <c r="D19" s="76">
        <v>10563</v>
      </c>
      <c r="E19" s="77">
        <v>4</v>
      </c>
      <c r="F19" s="78">
        <v>44487</v>
      </c>
      <c r="G19" s="467">
        <v>8</v>
      </c>
      <c r="H19" s="553">
        <v>6494</v>
      </c>
      <c r="I19" s="469">
        <v>5</v>
      </c>
      <c r="J19" s="556">
        <v>23401</v>
      </c>
      <c r="K19" s="467">
        <v>8</v>
      </c>
      <c r="L19" s="553">
        <v>1780</v>
      </c>
      <c r="M19" s="469">
        <v>6</v>
      </c>
      <c r="N19" s="556">
        <v>2586</v>
      </c>
      <c r="O19" s="467">
        <v>1</v>
      </c>
      <c r="P19" s="553">
        <v>11228</v>
      </c>
      <c r="Q19" s="469">
        <v>3</v>
      </c>
      <c r="R19" s="556">
        <v>12968</v>
      </c>
      <c r="S19" s="1099">
        <v>43</v>
      </c>
      <c r="T19" s="1100">
        <v>113507</v>
      </c>
      <c r="U19" s="87">
        <v>7</v>
      </c>
    </row>
    <row r="20" spans="1:21" ht="33" customHeight="1" thickBot="1" x14ac:dyDescent="0.25">
      <c r="A20" s="531">
        <v>8</v>
      </c>
      <c r="B20" s="645" t="s">
        <v>461</v>
      </c>
      <c r="C20" s="83">
        <v>6</v>
      </c>
      <c r="D20" s="84">
        <v>19316</v>
      </c>
      <c r="E20" s="85">
        <v>3</v>
      </c>
      <c r="F20" s="86">
        <v>37618</v>
      </c>
      <c r="G20" s="479">
        <v>7</v>
      </c>
      <c r="H20" s="646">
        <v>7402</v>
      </c>
      <c r="I20" s="481">
        <v>8</v>
      </c>
      <c r="J20" s="647">
        <v>15899.3</v>
      </c>
      <c r="K20" s="479">
        <v>2</v>
      </c>
      <c r="L20" s="646">
        <v>3523</v>
      </c>
      <c r="M20" s="481">
        <v>7</v>
      </c>
      <c r="N20" s="647">
        <v>3734</v>
      </c>
      <c r="O20" s="479">
        <v>5</v>
      </c>
      <c r="P20" s="646">
        <v>4691</v>
      </c>
      <c r="Q20" s="481">
        <v>5</v>
      </c>
      <c r="R20" s="647">
        <v>8908</v>
      </c>
      <c r="S20" s="1101">
        <v>43</v>
      </c>
      <c r="T20" s="1102">
        <v>101091.3</v>
      </c>
      <c r="U20" s="648">
        <v>8</v>
      </c>
    </row>
    <row r="21" spans="1:21" ht="13.5" thickTop="1" x14ac:dyDescent="0.2"/>
    <row r="23" spans="1:21" ht="23.25" x14ac:dyDescent="0.35">
      <c r="B23" s="166" t="s">
        <v>1057</v>
      </c>
      <c r="J23" s="166" t="s">
        <v>1058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53"/>
  <sheetViews>
    <sheetView topLeftCell="A9" zoomScale="82" zoomScaleNormal="82" workbookViewId="0">
      <selection activeCell="AN51" sqref="AN51"/>
    </sheetView>
  </sheetViews>
  <sheetFormatPr defaultRowHeight="15" x14ac:dyDescent="0.2"/>
  <cols>
    <col min="1" max="1" width="5.140625" style="9"/>
    <col min="2" max="2" width="21.85546875" style="10"/>
    <col min="3" max="3" width="24.85546875" style="2" customWidth="1"/>
    <col min="4" max="4" width="5.7109375" style="2"/>
    <col min="5" max="5" width="9.28515625" style="17"/>
    <col min="6" max="6" width="5.7109375" style="2"/>
    <col min="7" max="7" width="9.28515625" style="17"/>
    <col min="8" max="8" width="5.7109375" style="2"/>
    <col min="9" max="9" width="9.28515625" style="17"/>
    <col min="10" max="10" width="5.7109375" style="2"/>
    <col min="11" max="11" width="9.28515625" style="17"/>
    <col min="12" max="12" width="5.7109375" style="2"/>
    <col min="13" max="13" width="9.28515625" style="17"/>
    <col min="14" max="14" width="5.7109375" style="2"/>
    <col min="15" max="15" width="9.28515625" style="17"/>
    <col min="16" max="16" width="5.7109375" style="2"/>
    <col min="17" max="17" width="9.28515625" style="17"/>
    <col min="18" max="18" width="5.7109375" style="2"/>
    <col min="19" max="19" width="9.28515625" style="17"/>
    <col min="20" max="20" width="8.42578125" style="2" customWidth="1"/>
    <col min="21" max="21" width="10" style="17" customWidth="1"/>
    <col min="22" max="22" width="10.5703125" style="2"/>
    <col min="23" max="28" width="0" style="2" hidden="1"/>
    <col min="29" max="257" width="9.140625" style="2"/>
  </cols>
  <sheetData>
    <row r="1" spans="1:28" ht="23.25" x14ac:dyDescent="0.35">
      <c r="B1" s="1251" t="s">
        <v>0</v>
      </c>
      <c r="C1" s="1251"/>
      <c r="F1" s="92"/>
      <c r="G1" s="97"/>
      <c r="H1" s="92"/>
      <c r="I1" s="97"/>
      <c r="J1" s="92"/>
      <c r="K1" s="13" t="s">
        <v>1</v>
      </c>
      <c r="L1" s="92"/>
      <c r="M1" s="97"/>
      <c r="N1" s="92"/>
      <c r="O1" s="97"/>
      <c r="P1" s="92"/>
      <c r="Q1" s="2"/>
    </row>
    <row r="2" spans="1:28" ht="23.25" x14ac:dyDescent="0.35">
      <c r="B2" s="1252" t="s">
        <v>2</v>
      </c>
      <c r="C2" s="1252"/>
      <c r="F2" s="92"/>
      <c r="G2" s="97"/>
      <c r="H2" s="92"/>
      <c r="I2" s="97"/>
      <c r="J2" s="92"/>
      <c r="K2" s="13" t="s">
        <v>132</v>
      </c>
      <c r="L2" s="92"/>
      <c r="M2" s="97"/>
      <c r="N2" s="92"/>
      <c r="O2" s="97"/>
      <c r="P2" s="92"/>
    </row>
    <row r="3" spans="1:28" ht="23.25" x14ac:dyDescent="0.35">
      <c r="F3" s="92"/>
      <c r="G3" s="97"/>
      <c r="H3" s="92"/>
      <c r="I3" s="97"/>
      <c r="J3" s="92"/>
      <c r="K3" s="13" t="s">
        <v>19</v>
      </c>
      <c r="L3" s="92"/>
      <c r="M3" s="97"/>
      <c r="N3" s="92"/>
      <c r="O3" s="97"/>
      <c r="P3" s="92"/>
    </row>
    <row r="4" spans="1:28" ht="15.75" thickBot="1" x14ac:dyDescent="0.25">
      <c r="W4" s="8" t="str">
        <f>IF(ISNUMBER(#REF!)=TRUE(),1,"")</f>
        <v/>
      </c>
      <c r="X4" s="8" t="str">
        <f>IF(ISNUMBER(#REF!)=TRUE(),#REF!,"")</f>
        <v/>
      </c>
      <c r="Y4" s="8" t="str">
        <f>IF(ISNUMBER(#REF!)=TRUE(),#REF!,"")</f>
        <v/>
      </c>
      <c r="Z4" s="16" t="e">
        <f>MAX(#REF!,#REF!,#REF!,#REF!,#REF!,#REF!,#REF!,#REF!)</f>
        <v>#REF!</v>
      </c>
      <c r="AA4" s="8" t="str">
        <f t="shared" ref="AA4:AA9" si="0">IF(ISNUMBER(X4)=TRUE(),X4-Y4/100000-Z4/1000000000,"")</f>
        <v/>
      </c>
      <c r="AB4" s="8" t="str">
        <f t="shared" ref="AB4:AB14" si="1">IF(ISNUMBER(AA4)=TRUE(),RANK(AA4,$AA$4:$AA$14,1),"")</f>
        <v/>
      </c>
    </row>
    <row r="5" spans="1:28" ht="19.5" thickTop="1" thickBot="1" x14ac:dyDescent="0.25">
      <c r="A5" s="1267" t="s">
        <v>4</v>
      </c>
      <c r="B5" s="1268" t="s">
        <v>20</v>
      </c>
      <c r="C5" s="1269" t="s">
        <v>5</v>
      </c>
      <c r="D5" s="1266" t="s">
        <v>6</v>
      </c>
      <c r="E5" s="1266"/>
      <c r="F5" s="1270" t="s">
        <v>7</v>
      </c>
      <c r="G5" s="1270"/>
      <c r="H5" s="1266" t="s">
        <v>8</v>
      </c>
      <c r="I5" s="1266"/>
      <c r="J5" s="1270" t="s">
        <v>9</v>
      </c>
      <c r="K5" s="1270"/>
      <c r="L5" s="1266" t="s">
        <v>10</v>
      </c>
      <c r="M5" s="1266"/>
      <c r="N5" s="1270" t="s">
        <v>11</v>
      </c>
      <c r="O5" s="1270"/>
      <c r="P5" s="1266" t="s">
        <v>12</v>
      </c>
      <c r="Q5" s="1266"/>
      <c r="R5" s="1270" t="s">
        <v>13</v>
      </c>
      <c r="S5" s="1270"/>
      <c r="T5" s="1271" t="s">
        <v>14</v>
      </c>
      <c r="U5" s="1271"/>
      <c r="V5" s="1271"/>
      <c r="W5" s="8" t="str">
        <f>IF(ISNUMBER(#REF!)=TRUE(),1,"")</f>
        <v/>
      </c>
      <c r="X5" s="8" t="str">
        <f>IF(ISNUMBER(#REF!)=TRUE(),#REF!,"")</f>
        <v/>
      </c>
      <c r="Y5" s="8" t="str">
        <f>IF(ISNUMBER(#REF!)=TRUE(),#REF!,"")</f>
        <v/>
      </c>
      <c r="Z5" s="16" t="e">
        <f>MAX(#REF!,#REF!,#REF!,#REF!,#REF!,#REF!,#REF!,#REF!)</f>
        <v>#REF!</v>
      </c>
      <c r="AA5" s="8" t="str">
        <f t="shared" si="0"/>
        <v/>
      </c>
      <c r="AB5" s="8" t="str">
        <f t="shared" si="1"/>
        <v/>
      </c>
    </row>
    <row r="6" spans="1:28" ht="31.5" customHeight="1" thickTop="1" thickBot="1" x14ac:dyDescent="0.25">
      <c r="A6" s="1267"/>
      <c r="B6" s="1268"/>
      <c r="C6" s="1269"/>
      <c r="D6" s="1272" t="s">
        <v>464</v>
      </c>
      <c r="E6" s="1272"/>
      <c r="F6" s="1272" t="s">
        <v>463</v>
      </c>
      <c r="G6" s="1272"/>
      <c r="H6" s="1273" t="s">
        <v>465</v>
      </c>
      <c r="I6" s="1273"/>
      <c r="J6" s="1274" t="s">
        <v>466</v>
      </c>
      <c r="K6" s="1274"/>
      <c r="L6" s="1272" t="s">
        <v>467</v>
      </c>
      <c r="M6" s="1272"/>
      <c r="N6" s="1272" t="s">
        <v>1020</v>
      </c>
      <c r="O6" s="1272"/>
      <c r="P6" s="1263" t="s">
        <v>468</v>
      </c>
      <c r="Q6" s="1263"/>
      <c r="R6" s="1275" t="s">
        <v>469</v>
      </c>
      <c r="S6" s="1275"/>
      <c r="T6" s="1271"/>
      <c r="U6" s="1271"/>
      <c r="V6" s="1271"/>
      <c r="W6" s="8" t="str">
        <f>IF(ISNUMBER(#REF!)=TRUE(),1,"")</f>
        <v/>
      </c>
      <c r="X6" s="8" t="str">
        <f>IF(ISNUMBER(#REF!)=TRUE(),#REF!,"")</f>
        <v/>
      </c>
      <c r="Y6" s="8" t="str">
        <f>IF(ISNUMBER(#REF!)=TRUE(),#REF!,"")</f>
        <v/>
      </c>
      <c r="Z6" s="16" t="e">
        <f>MAX(#REF!,#REF!,#REF!,#REF!,#REF!,#REF!,#REF!,#REF!)</f>
        <v>#REF!</v>
      </c>
      <c r="AA6" s="8" t="str">
        <f t="shared" si="0"/>
        <v/>
      </c>
      <c r="AB6" s="8" t="str">
        <f t="shared" si="1"/>
        <v/>
      </c>
    </row>
    <row r="7" spans="1:28" ht="13.5" thickTop="1" x14ac:dyDescent="0.2">
      <c r="A7" s="1267"/>
      <c r="B7" s="1268"/>
      <c r="C7" s="1269"/>
      <c r="D7" s="650"/>
      <c r="E7" s="651"/>
      <c r="F7" s="650"/>
      <c r="G7" s="652"/>
      <c r="H7" s="653"/>
      <c r="I7" s="651"/>
      <c r="J7" s="650"/>
      <c r="K7" s="652"/>
      <c r="L7" s="653"/>
      <c r="M7" s="651"/>
      <c r="N7" s="650"/>
      <c r="O7" s="654"/>
      <c r="P7" s="653"/>
      <c r="Q7" s="651"/>
      <c r="R7" s="650"/>
      <c r="S7" s="652"/>
      <c r="T7" s="653"/>
      <c r="U7" s="655"/>
      <c r="V7" s="656"/>
      <c r="W7" s="8" t="str">
        <f>IF(ISNUMBER(#REF!)=TRUE(),1,"")</f>
        <v/>
      </c>
      <c r="X7" s="8" t="str">
        <f>IF(ISNUMBER(#REF!)=TRUE(),#REF!,"")</f>
        <v/>
      </c>
      <c r="Y7" s="8" t="str">
        <f>IF(ISNUMBER(#REF!)=TRUE(),#REF!,"")</f>
        <v/>
      </c>
      <c r="Z7" s="16" t="e">
        <f>MAX(#REF!,#REF!,#REF!,#REF!,#REF!,#REF!,#REF!,#REF!)</f>
        <v>#REF!</v>
      </c>
      <c r="AA7" s="8" t="str">
        <f t="shared" si="0"/>
        <v/>
      </c>
      <c r="AB7" s="8" t="str">
        <f t="shared" si="1"/>
        <v/>
      </c>
    </row>
    <row r="8" spans="1:28" ht="15.75" x14ac:dyDescent="0.2">
      <c r="A8" s="657"/>
      <c r="B8" s="658"/>
      <c r="C8" s="659"/>
      <c r="D8" s="660" t="s">
        <v>15</v>
      </c>
      <c r="E8" s="661" t="s">
        <v>16</v>
      </c>
      <c r="F8" s="660" t="s">
        <v>15</v>
      </c>
      <c r="G8" s="662" t="s">
        <v>16</v>
      </c>
      <c r="H8" s="663" t="s">
        <v>15</v>
      </c>
      <c r="I8" s="661" t="s">
        <v>16</v>
      </c>
      <c r="J8" s="660" t="s">
        <v>15</v>
      </c>
      <c r="K8" s="662" t="s">
        <v>16</v>
      </c>
      <c r="L8" s="663" t="s">
        <v>15</v>
      </c>
      <c r="M8" s="661" t="s">
        <v>16</v>
      </c>
      <c r="N8" s="660" t="s">
        <v>15</v>
      </c>
      <c r="O8" s="664" t="s">
        <v>16</v>
      </c>
      <c r="P8" s="663" t="s">
        <v>15</v>
      </c>
      <c r="Q8" s="661" t="s">
        <v>16</v>
      </c>
      <c r="R8" s="660" t="s">
        <v>15</v>
      </c>
      <c r="S8" s="662" t="s">
        <v>16</v>
      </c>
      <c r="T8" s="663" t="s">
        <v>15</v>
      </c>
      <c r="U8" s="665" t="s">
        <v>17</v>
      </c>
      <c r="V8" s="666" t="s">
        <v>18</v>
      </c>
      <c r="W8" s="8" t="str">
        <f>IF(ISNUMBER(#REF!)=TRUE(),1,"")</f>
        <v/>
      </c>
      <c r="X8" s="8" t="str">
        <f>IF(ISNUMBER(#REF!)=TRUE(),#REF!,"")</f>
        <v/>
      </c>
      <c r="Y8" s="8" t="str">
        <f>IF(ISNUMBER(#REF!)=TRUE(),#REF!,"")</f>
        <v/>
      </c>
      <c r="Z8" s="16" t="e">
        <f>MAX(#REF!,#REF!,#REF!,#REF!,#REF!,#REF!,#REF!,#REF!)</f>
        <v>#REF!</v>
      </c>
      <c r="AA8" s="8" t="str">
        <f t="shared" si="0"/>
        <v/>
      </c>
      <c r="AB8" s="8" t="str">
        <f t="shared" si="1"/>
        <v/>
      </c>
    </row>
    <row r="9" spans="1:28" ht="16.5" thickBot="1" x14ac:dyDescent="0.25">
      <c r="A9" s="667"/>
      <c r="B9" s="668"/>
      <c r="C9" s="669"/>
      <c r="D9" s="670"/>
      <c r="E9" s="671"/>
      <c r="F9" s="670"/>
      <c r="G9" s="672"/>
      <c r="H9" s="670"/>
      <c r="I9" s="671"/>
      <c r="J9" s="670"/>
      <c r="K9" s="672"/>
      <c r="L9" s="670"/>
      <c r="M9" s="671"/>
      <c r="N9" s="670"/>
      <c r="O9" s="672"/>
      <c r="P9" s="670"/>
      <c r="Q9" s="671"/>
      <c r="R9" s="670"/>
      <c r="S9" s="672"/>
      <c r="T9" s="670"/>
      <c r="U9" s="673"/>
      <c r="V9" s="674"/>
      <c r="W9" s="8" t="str">
        <f>IF(ISNUMBER(#REF!)=TRUE(),1,"")</f>
        <v/>
      </c>
      <c r="X9" s="8" t="str">
        <f>IF(ISNUMBER(#REF!)=TRUE(),#REF!,"")</f>
        <v/>
      </c>
      <c r="Y9" s="8" t="str">
        <f>IF(ISNUMBER(#REF!)=TRUE(),#REF!,"")</f>
        <v/>
      </c>
      <c r="Z9" s="16" t="e">
        <f>MAX(#REF!,#REF!,#REF!,#REF!,#REF!,#REF!,#REF!,#REF!)</f>
        <v>#REF!</v>
      </c>
      <c r="AA9" s="8" t="str">
        <f t="shared" si="0"/>
        <v/>
      </c>
      <c r="AB9" s="8" t="str">
        <f t="shared" si="1"/>
        <v/>
      </c>
    </row>
    <row r="10" spans="1:28" ht="16.5" thickTop="1" x14ac:dyDescent="0.2">
      <c r="A10" s="657"/>
      <c r="B10" s="658"/>
      <c r="C10" s="659"/>
      <c r="D10" s="675"/>
      <c r="E10" s="676"/>
      <c r="F10" s="677"/>
      <c r="G10" s="678"/>
      <c r="H10" s="675"/>
      <c r="I10" s="676"/>
      <c r="J10" s="677"/>
      <c r="K10" s="678"/>
      <c r="L10" s="675"/>
      <c r="M10" s="676"/>
      <c r="N10" s="677"/>
      <c r="O10" s="678"/>
      <c r="P10" s="675"/>
      <c r="Q10" s="676"/>
      <c r="R10" s="677"/>
      <c r="S10" s="678"/>
      <c r="T10" s="675"/>
      <c r="U10" s="676"/>
      <c r="V10" s="679"/>
      <c r="W10" s="8" t="str">
        <f>IF(ISNUMBER(#REF!)=TRUE(),1,"")</f>
        <v/>
      </c>
      <c r="X10" s="8" t="str">
        <f>IF(ISNUMBER(#REF!)=TRUE(),#REF!,"")</f>
        <v/>
      </c>
      <c r="Y10" s="8" t="str">
        <f>IF(ISNUMBER(#REF!)=TRUE(),#REF!,"")</f>
        <v/>
      </c>
      <c r="Z10" s="16" t="e">
        <f>MAX(#REF!,#REF!,#REF!,#REF!,#REF!,#REF!,#REF!,#REF!)</f>
        <v>#REF!</v>
      </c>
      <c r="AA10" s="8" t="str">
        <f>IF(ISNUMBER(X10)=TRUE(),X10-Y10/100000-Z10/1000000000,"")</f>
        <v/>
      </c>
      <c r="AB10" s="8" t="str">
        <f t="shared" si="1"/>
        <v/>
      </c>
    </row>
    <row r="11" spans="1:28" ht="15.75" x14ac:dyDescent="0.2">
      <c r="A11" s="513">
        <v>1</v>
      </c>
      <c r="B11" s="89" t="s">
        <v>861</v>
      </c>
      <c r="C11" s="161" t="s">
        <v>76</v>
      </c>
      <c r="D11" s="77">
        <v>5</v>
      </c>
      <c r="E11" s="78">
        <v>4105</v>
      </c>
      <c r="F11" s="75">
        <v>1</v>
      </c>
      <c r="G11" s="162">
        <v>14195</v>
      </c>
      <c r="H11" s="680">
        <v>1</v>
      </c>
      <c r="I11" s="681">
        <v>2610</v>
      </c>
      <c r="J11" s="682">
        <v>5</v>
      </c>
      <c r="K11" s="683">
        <v>3223</v>
      </c>
      <c r="L11" s="469">
        <v>3</v>
      </c>
      <c r="M11" s="556">
        <v>1329</v>
      </c>
      <c r="N11" s="467">
        <v>1</v>
      </c>
      <c r="O11" s="553">
        <v>1895</v>
      </c>
      <c r="P11" s="469">
        <v>1</v>
      </c>
      <c r="Q11" s="556">
        <v>4551</v>
      </c>
      <c r="R11" s="467">
        <v>1</v>
      </c>
      <c r="S11" s="553">
        <v>7245</v>
      </c>
      <c r="T11" s="146">
        <v>18</v>
      </c>
      <c r="U11" s="88">
        <v>39153</v>
      </c>
      <c r="V11" s="513">
        <v>1</v>
      </c>
      <c r="W11" s="8" t="str">
        <f>IF(ISNUMBER(#REF!)=TRUE(),1,"")</f>
        <v/>
      </c>
      <c r="X11" s="8" t="str">
        <f>IF(ISNUMBER(#REF!)=TRUE(),#REF!,"")</f>
        <v/>
      </c>
      <c r="Y11" s="8" t="str">
        <f>IF(ISNUMBER(#REF!)=TRUE(),#REF!,"")</f>
        <v/>
      </c>
      <c r="Z11" s="16" t="e">
        <f>MAX(#REF!,#REF!,#REF!,#REF!,#REF!,#REF!,#REF!,#REF!)</f>
        <v>#REF!</v>
      </c>
      <c r="AA11" s="8" t="str">
        <f>IF(ISNUMBER(X11)=TRUE(),X11-Y11/100000-Z11/1000000000,"")</f>
        <v/>
      </c>
      <c r="AB11" s="8" t="str">
        <f t="shared" si="1"/>
        <v/>
      </c>
    </row>
    <row r="12" spans="1:28" ht="15.75" x14ac:dyDescent="0.2">
      <c r="A12" s="513">
        <v>2</v>
      </c>
      <c r="B12" s="89" t="s">
        <v>860</v>
      </c>
      <c r="C12" s="161" t="s">
        <v>76</v>
      </c>
      <c r="D12" s="77">
        <v>1</v>
      </c>
      <c r="E12" s="78">
        <v>9250</v>
      </c>
      <c r="F12" s="75">
        <v>2</v>
      </c>
      <c r="G12" s="162">
        <v>9784</v>
      </c>
      <c r="H12" s="680">
        <v>7</v>
      </c>
      <c r="I12" s="681">
        <v>2719</v>
      </c>
      <c r="J12" s="682">
        <v>2</v>
      </c>
      <c r="K12" s="683">
        <v>6492</v>
      </c>
      <c r="L12" s="469">
        <v>1</v>
      </c>
      <c r="M12" s="556">
        <v>1267</v>
      </c>
      <c r="N12" s="467">
        <v>5</v>
      </c>
      <c r="O12" s="553">
        <v>1257</v>
      </c>
      <c r="P12" s="469">
        <v>1</v>
      </c>
      <c r="Q12" s="556">
        <v>2326</v>
      </c>
      <c r="R12" s="467">
        <v>3</v>
      </c>
      <c r="S12" s="553">
        <v>3015</v>
      </c>
      <c r="T12" s="146">
        <v>22</v>
      </c>
      <c r="U12" s="88">
        <v>36110</v>
      </c>
      <c r="V12" s="513">
        <v>2</v>
      </c>
      <c r="W12" s="8" t="str">
        <f>IF(ISNUMBER(#REF!)=TRUE(),1,"")</f>
        <v/>
      </c>
      <c r="X12" s="8" t="str">
        <f>IF(ISNUMBER(#REF!)=TRUE(),#REF!,"")</f>
        <v/>
      </c>
      <c r="Y12" s="8" t="str">
        <f>IF(ISNUMBER(#REF!)=TRUE(),#REF!,"")</f>
        <v/>
      </c>
      <c r="Z12" s="16" t="e">
        <f>MAX(#REF!,#REF!,#REF!,#REF!,#REF!,#REF!,#REF!,#REF!)</f>
        <v>#REF!</v>
      </c>
      <c r="AA12" s="8" t="str">
        <f>IF(ISNUMBER(X12)=TRUE(),X12-Y12/100000-Z12/1000000000,"")</f>
        <v/>
      </c>
      <c r="AB12" s="8" t="str">
        <f t="shared" si="1"/>
        <v/>
      </c>
    </row>
    <row r="13" spans="1:28" ht="15.75" x14ac:dyDescent="0.2">
      <c r="A13" s="523">
        <v>3</v>
      </c>
      <c r="B13" s="89" t="s">
        <v>845</v>
      </c>
      <c r="C13" s="161" t="s">
        <v>190</v>
      </c>
      <c r="D13" s="77">
        <v>4</v>
      </c>
      <c r="E13" s="78">
        <v>4053</v>
      </c>
      <c r="F13" s="75">
        <v>4</v>
      </c>
      <c r="G13" s="162">
        <v>8968</v>
      </c>
      <c r="H13" s="680">
        <v>4</v>
      </c>
      <c r="I13" s="681">
        <v>1392</v>
      </c>
      <c r="J13" s="682">
        <v>1</v>
      </c>
      <c r="K13" s="683">
        <v>10357</v>
      </c>
      <c r="L13" s="469">
        <v>2</v>
      </c>
      <c r="M13" s="556">
        <v>483</v>
      </c>
      <c r="N13" s="467">
        <v>3</v>
      </c>
      <c r="O13" s="553">
        <v>1483</v>
      </c>
      <c r="P13" s="469">
        <v>2</v>
      </c>
      <c r="Q13" s="556">
        <v>1508</v>
      </c>
      <c r="R13" s="467">
        <v>2</v>
      </c>
      <c r="S13" s="553">
        <v>3329</v>
      </c>
      <c r="T13" s="146">
        <v>22</v>
      </c>
      <c r="U13" s="88">
        <v>31573</v>
      </c>
      <c r="V13" s="523">
        <v>3</v>
      </c>
      <c r="W13" s="8" t="str">
        <f>IF(ISNUMBER(#REF!)=TRUE(),1,"")</f>
        <v/>
      </c>
      <c r="X13" s="8" t="str">
        <f>IF(ISNUMBER(#REF!)=TRUE(),#REF!,"")</f>
        <v/>
      </c>
      <c r="Y13" s="8" t="str">
        <f>IF(ISNUMBER(#REF!)=TRUE(),#REF!,"")</f>
        <v/>
      </c>
      <c r="Z13" s="16" t="e">
        <f>MAX(#REF!,#REF!,#REF!,#REF!,#REF!,#REF!,#REF!,#REF!)</f>
        <v>#REF!</v>
      </c>
      <c r="AA13" s="8" t="str">
        <f>IF(ISNUMBER(X13)=TRUE(),X13-Y13/100000-Z13/1000000000,"")</f>
        <v/>
      </c>
      <c r="AB13" s="8" t="str">
        <f t="shared" si="1"/>
        <v/>
      </c>
    </row>
    <row r="14" spans="1:28" ht="15.75" x14ac:dyDescent="0.2">
      <c r="A14" s="523">
        <v>4</v>
      </c>
      <c r="B14" s="89" t="s">
        <v>862</v>
      </c>
      <c r="C14" s="161" t="s">
        <v>765</v>
      </c>
      <c r="D14" s="77">
        <v>3</v>
      </c>
      <c r="E14" s="78">
        <v>5313</v>
      </c>
      <c r="F14" s="75">
        <v>8</v>
      </c>
      <c r="G14" s="162">
        <v>8136</v>
      </c>
      <c r="H14" s="680">
        <v>3</v>
      </c>
      <c r="I14" s="681">
        <v>1908</v>
      </c>
      <c r="J14" s="682">
        <v>2</v>
      </c>
      <c r="K14" s="683">
        <v>9188</v>
      </c>
      <c r="L14" s="469">
        <v>1</v>
      </c>
      <c r="M14" s="556">
        <v>2089</v>
      </c>
      <c r="N14" s="467">
        <v>8</v>
      </c>
      <c r="O14" s="553">
        <v>266</v>
      </c>
      <c r="P14" s="469">
        <v>2</v>
      </c>
      <c r="Q14" s="556">
        <v>3522</v>
      </c>
      <c r="R14" s="467">
        <v>2</v>
      </c>
      <c r="S14" s="553">
        <v>3446</v>
      </c>
      <c r="T14" s="146">
        <v>29</v>
      </c>
      <c r="U14" s="88">
        <v>33868</v>
      </c>
      <c r="V14" s="523">
        <v>4</v>
      </c>
      <c r="W14" s="8" t="str">
        <f>IF(ISNUMBER(#REF!)=TRUE(),1,"")</f>
        <v/>
      </c>
      <c r="X14" s="8" t="str">
        <f>IF(ISNUMBER(#REF!)=TRUE(),#REF!,"")</f>
        <v/>
      </c>
      <c r="Y14" s="8" t="str">
        <f>IF(ISNUMBER(#REF!)=TRUE(),#REF!,"")</f>
        <v/>
      </c>
      <c r="Z14" s="16" t="e">
        <f>MAX(#REF!,#REF!,#REF!,#REF!,#REF!,#REF!,#REF!,#REF!)</f>
        <v>#REF!</v>
      </c>
      <c r="AA14" s="8" t="str">
        <f>IF(ISNUMBER(X14)=TRUE(),X14-Y14/100000-Z14/1000000000,"")</f>
        <v/>
      </c>
      <c r="AB14" s="8" t="str">
        <f t="shared" si="1"/>
        <v/>
      </c>
    </row>
    <row r="15" spans="1:28" ht="15.75" x14ac:dyDescent="0.2">
      <c r="A15" s="523">
        <v>5</v>
      </c>
      <c r="B15" s="89" t="s">
        <v>850</v>
      </c>
      <c r="C15" s="161" t="s">
        <v>462</v>
      </c>
      <c r="D15" s="77">
        <v>1</v>
      </c>
      <c r="E15" s="78">
        <v>7789</v>
      </c>
      <c r="F15" s="75">
        <v>8</v>
      </c>
      <c r="G15" s="162">
        <v>6755</v>
      </c>
      <c r="H15" s="680">
        <v>4</v>
      </c>
      <c r="I15" s="681">
        <v>2251</v>
      </c>
      <c r="J15" s="682">
        <v>1</v>
      </c>
      <c r="K15" s="683">
        <v>7231</v>
      </c>
      <c r="L15" s="469">
        <v>2</v>
      </c>
      <c r="M15" s="556">
        <v>754</v>
      </c>
      <c r="N15" s="467">
        <v>3</v>
      </c>
      <c r="O15" s="553">
        <v>678</v>
      </c>
      <c r="P15" s="469">
        <v>3</v>
      </c>
      <c r="Q15" s="556">
        <v>1675</v>
      </c>
      <c r="R15" s="467">
        <v>7</v>
      </c>
      <c r="S15" s="553">
        <v>791</v>
      </c>
      <c r="T15" s="146">
        <v>29</v>
      </c>
      <c r="U15" s="88">
        <v>27924</v>
      </c>
      <c r="V15" s="523">
        <v>5</v>
      </c>
    </row>
    <row r="16" spans="1:28" ht="15.75" x14ac:dyDescent="0.2">
      <c r="A16" s="523">
        <v>6</v>
      </c>
      <c r="B16" s="89" t="s">
        <v>865</v>
      </c>
      <c r="C16" s="161" t="s">
        <v>765</v>
      </c>
      <c r="D16" s="77">
        <v>2</v>
      </c>
      <c r="E16" s="78">
        <v>5418</v>
      </c>
      <c r="F16" s="75">
        <v>5</v>
      </c>
      <c r="G16" s="162">
        <v>9985</v>
      </c>
      <c r="H16" s="680">
        <v>2</v>
      </c>
      <c r="I16" s="681">
        <v>7707</v>
      </c>
      <c r="J16" s="682">
        <v>1</v>
      </c>
      <c r="K16" s="683">
        <v>15540</v>
      </c>
      <c r="L16" s="469">
        <v>3</v>
      </c>
      <c r="M16" s="556">
        <v>442</v>
      </c>
      <c r="N16" s="467">
        <v>4</v>
      </c>
      <c r="O16" s="553">
        <v>1258</v>
      </c>
      <c r="P16" s="469">
        <v>7</v>
      </c>
      <c r="Q16" s="556">
        <v>1021</v>
      </c>
      <c r="R16" s="467">
        <v>6</v>
      </c>
      <c r="S16" s="553">
        <v>984</v>
      </c>
      <c r="T16" s="146">
        <v>30</v>
      </c>
      <c r="U16" s="88">
        <v>42355</v>
      </c>
      <c r="V16" s="523">
        <v>6</v>
      </c>
    </row>
    <row r="17" spans="1:22" ht="15.75" x14ac:dyDescent="0.2">
      <c r="A17" s="523">
        <v>7</v>
      </c>
      <c r="B17" s="89" t="s">
        <v>847</v>
      </c>
      <c r="C17" s="161" t="s">
        <v>190</v>
      </c>
      <c r="D17" s="77">
        <v>7</v>
      </c>
      <c r="E17" s="78">
        <v>4639</v>
      </c>
      <c r="F17" s="75">
        <v>3</v>
      </c>
      <c r="G17" s="162">
        <v>8921</v>
      </c>
      <c r="H17" s="680">
        <v>1</v>
      </c>
      <c r="I17" s="681">
        <v>8802</v>
      </c>
      <c r="J17" s="682">
        <v>5</v>
      </c>
      <c r="K17" s="683">
        <v>5296</v>
      </c>
      <c r="L17" s="469">
        <v>5</v>
      </c>
      <c r="M17" s="556">
        <v>312</v>
      </c>
      <c r="N17" s="467">
        <v>5</v>
      </c>
      <c r="O17" s="553">
        <v>543</v>
      </c>
      <c r="P17" s="469">
        <v>4</v>
      </c>
      <c r="Q17" s="556">
        <v>2814</v>
      </c>
      <c r="R17" s="467">
        <v>1</v>
      </c>
      <c r="S17" s="553">
        <v>4120</v>
      </c>
      <c r="T17" s="146">
        <v>31</v>
      </c>
      <c r="U17" s="88">
        <v>35447</v>
      </c>
      <c r="V17" s="523">
        <v>7</v>
      </c>
    </row>
    <row r="18" spans="1:22" ht="15.75" x14ac:dyDescent="0.2">
      <c r="A18" s="523">
        <v>8</v>
      </c>
      <c r="B18" s="89" t="s">
        <v>848</v>
      </c>
      <c r="C18" s="161" t="s">
        <v>190</v>
      </c>
      <c r="D18" s="77">
        <v>3</v>
      </c>
      <c r="E18" s="78">
        <v>4637</v>
      </c>
      <c r="F18" s="75">
        <v>3</v>
      </c>
      <c r="G18" s="162">
        <v>11574</v>
      </c>
      <c r="H18" s="680">
        <v>1</v>
      </c>
      <c r="I18" s="681">
        <v>4286</v>
      </c>
      <c r="J18" s="682">
        <v>2</v>
      </c>
      <c r="K18" s="683">
        <v>5731</v>
      </c>
      <c r="L18" s="469">
        <v>8</v>
      </c>
      <c r="M18" s="556">
        <v>254</v>
      </c>
      <c r="N18" s="467">
        <v>4</v>
      </c>
      <c r="O18" s="553">
        <v>647</v>
      </c>
      <c r="P18" s="469">
        <v>7</v>
      </c>
      <c r="Q18" s="556">
        <v>643</v>
      </c>
      <c r="R18" s="467">
        <v>3</v>
      </c>
      <c r="S18" s="553">
        <v>2189</v>
      </c>
      <c r="T18" s="146">
        <v>31</v>
      </c>
      <c r="U18" s="88">
        <v>29961</v>
      </c>
      <c r="V18" s="523">
        <v>8</v>
      </c>
    </row>
    <row r="19" spans="1:22" ht="15.75" x14ac:dyDescent="0.2">
      <c r="A19" s="523">
        <v>9</v>
      </c>
      <c r="B19" s="89" t="s">
        <v>840</v>
      </c>
      <c r="C19" s="161" t="s">
        <v>666</v>
      </c>
      <c r="D19" s="77">
        <v>4</v>
      </c>
      <c r="E19" s="78">
        <v>4233</v>
      </c>
      <c r="F19" s="75">
        <v>4</v>
      </c>
      <c r="G19" s="162">
        <v>8323</v>
      </c>
      <c r="H19" s="680">
        <v>5</v>
      </c>
      <c r="I19" s="681">
        <v>3605</v>
      </c>
      <c r="J19" s="682">
        <v>5</v>
      </c>
      <c r="K19" s="683">
        <v>5079</v>
      </c>
      <c r="L19" s="469">
        <v>6</v>
      </c>
      <c r="M19" s="556">
        <v>311</v>
      </c>
      <c r="N19" s="467">
        <v>1</v>
      </c>
      <c r="O19" s="553">
        <v>6626</v>
      </c>
      <c r="P19" s="469">
        <v>3</v>
      </c>
      <c r="Q19" s="556">
        <v>3112</v>
      </c>
      <c r="R19" s="467">
        <v>4</v>
      </c>
      <c r="S19" s="553">
        <v>4565</v>
      </c>
      <c r="T19" s="146">
        <v>32</v>
      </c>
      <c r="U19" s="88">
        <v>35854</v>
      </c>
      <c r="V19" s="523">
        <v>9</v>
      </c>
    </row>
    <row r="20" spans="1:22" ht="15.75" x14ac:dyDescent="0.2">
      <c r="A20" s="513">
        <v>10</v>
      </c>
      <c r="B20" s="89" t="s">
        <v>855</v>
      </c>
      <c r="C20" s="161" t="s">
        <v>854</v>
      </c>
      <c r="D20" s="77">
        <v>5</v>
      </c>
      <c r="E20" s="78">
        <v>2544</v>
      </c>
      <c r="F20" s="75">
        <v>6</v>
      </c>
      <c r="G20" s="162">
        <v>8872</v>
      </c>
      <c r="H20" s="680">
        <v>5</v>
      </c>
      <c r="I20" s="681">
        <v>2014</v>
      </c>
      <c r="J20" s="682">
        <v>2</v>
      </c>
      <c r="K20" s="683">
        <v>11360</v>
      </c>
      <c r="L20" s="469">
        <v>6</v>
      </c>
      <c r="M20" s="556">
        <v>562</v>
      </c>
      <c r="N20" s="467">
        <v>4</v>
      </c>
      <c r="O20" s="553">
        <v>870</v>
      </c>
      <c r="P20" s="469">
        <v>4</v>
      </c>
      <c r="Q20" s="556">
        <v>718</v>
      </c>
      <c r="R20" s="467">
        <v>1</v>
      </c>
      <c r="S20" s="553">
        <v>4373</v>
      </c>
      <c r="T20" s="146">
        <v>33</v>
      </c>
      <c r="U20" s="88">
        <v>31313</v>
      </c>
      <c r="V20" s="513">
        <v>10</v>
      </c>
    </row>
    <row r="21" spans="1:22" ht="15.75" x14ac:dyDescent="0.2">
      <c r="A21" s="513">
        <v>11</v>
      </c>
      <c r="B21" s="89" t="s">
        <v>853</v>
      </c>
      <c r="C21" s="161" t="s">
        <v>854</v>
      </c>
      <c r="D21" s="77">
        <v>7</v>
      </c>
      <c r="E21" s="78">
        <v>1394</v>
      </c>
      <c r="F21" s="75">
        <v>1</v>
      </c>
      <c r="G21" s="162">
        <v>17869</v>
      </c>
      <c r="H21" s="680">
        <v>8</v>
      </c>
      <c r="I21" s="681">
        <v>2289</v>
      </c>
      <c r="J21" s="682">
        <v>4</v>
      </c>
      <c r="K21" s="683">
        <v>5099</v>
      </c>
      <c r="L21" s="469">
        <v>4</v>
      </c>
      <c r="M21" s="556">
        <v>1140</v>
      </c>
      <c r="N21" s="467">
        <v>7</v>
      </c>
      <c r="O21" s="553">
        <v>423</v>
      </c>
      <c r="P21" s="469">
        <v>1</v>
      </c>
      <c r="Q21" s="556">
        <v>3968</v>
      </c>
      <c r="R21" s="467">
        <v>2</v>
      </c>
      <c r="S21" s="553">
        <v>6225</v>
      </c>
      <c r="T21" s="146">
        <v>34</v>
      </c>
      <c r="U21" s="88">
        <v>38407</v>
      </c>
      <c r="V21" s="513">
        <v>11</v>
      </c>
    </row>
    <row r="22" spans="1:22" ht="15.75" x14ac:dyDescent="0.2">
      <c r="A22" s="523">
        <v>12</v>
      </c>
      <c r="B22" s="89" t="s">
        <v>844</v>
      </c>
      <c r="C22" s="161" t="s">
        <v>461</v>
      </c>
      <c r="D22" s="77">
        <v>1</v>
      </c>
      <c r="E22" s="78">
        <v>10350</v>
      </c>
      <c r="F22" s="75">
        <v>2</v>
      </c>
      <c r="G22" s="162">
        <v>10966</v>
      </c>
      <c r="H22" s="680">
        <v>6</v>
      </c>
      <c r="I22" s="681">
        <v>3219</v>
      </c>
      <c r="J22" s="682">
        <v>7</v>
      </c>
      <c r="K22" s="683">
        <v>2414</v>
      </c>
      <c r="L22" s="469">
        <v>2</v>
      </c>
      <c r="M22" s="556">
        <v>1634</v>
      </c>
      <c r="N22" s="467">
        <v>7</v>
      </c>
      <c r="O22" s="553">
        <v>386</v>
      </c>
      <c r="P22" s="469">
        <v>6</v>
      </c>
      <c r="Q22" s="556">
        <v>722</v>
      </c>
      <c r="R22" s="467">
        <v>3</v>
      </c>
      <c r="S22" s="553">
        <v>2374</v>
      </c>
      <c r="T22" s="146">
        <v>34</v>
      </c>
      <c r="U22" s="88">
        <v>32065</v>
      </c>
      <c r="V22" s="523">
        <v>12</v>
      </c>
    </row>
    <row r="23" spans="1:22" ht="15.75" x14ac:dyDescent="0.2">
      <c r="A23" s="513">
        <v>13</v>
      </c>
      <c r="B23" s="89" t="s">
        <v>833</v>
      </c>
      <c r="C23" s="161" t="s">
        <v>768</v>
      </c>
      <c r="D23" s="77">
        <v>1</v>
      </c>
      <c r="E23" s="78">
        <v>8043</v>
      </c>
      <c r="F23" s="75">
        <v>4</v>
      </c>
      <c r="G23" s="162">
        <v>10306</v>
      </c>
      <c r="H23" s="680">
        <v>6</v>
      </c>
      <c r="I23" s="681">
        <v>1811</v>
      </c>
      <c r="J23" s="682">
        <v>4</v>
      </c>
      <c r="K23" s="683">
        <v>4069</v>
      </c>
      <c r="L23" s="469">
        <v>9</v>
      </c>
      <c r="M23" s="556">
        <v>0</v>
      </c>
      <c r="N23" s="467">
        <v>2</v>
      </c>
      <c r="O23" s="553">
        <v>1589</v>
      </c>
      <c r="P23" s="469">
        <v>7</v>
      </c>
      <c r="Q23" s="556">
        <v>503</v>
      </c>
      <c r="R23" s="467">
        <v>1</v>
      </c>
      <c r="S23" s="553">
        <v>5017</v>
      </c>
      <c r="T23" s="146">
        <v>34</v>
      </c>
      <c r="U23" s="88">
        <v>31338</v>
      </c>
      <c r="V23" s="513">
        <v>13</v>
      </c>
    </row>
    <row r="24" spans="1:22" ht="15.75" x14ac:dyDescent="0.2">
      <c r="A24" s="523">
        <v>14</v>
      </c>
      <c r="B24" s="89" t="s">
        <v>846</v>
      </c>
      <c r="C24" s="161" t="s">
        <v>190</v>
      </c>
      <c r="D24" s="77">
        <v>6</v>
      </c>
      <c r="E24" s="78">
        <v>1940</v>
      </c>
      <c r="F24" s="75">
        <v>5</v>
      </c>
      <c r="G24" s="162">
        <v>9059</v>
      </c>
      <c r="H24" s="680">
        <v>6</v>
      </c>
      <c r="I24" s="681">
        <v>2095</v>
      </c>
      <c r="J24" s="682">
        <v>8</v>
      </c>
      <c r="K24" s="683">
        <v>2380</v>
      </c>
      <c r="L24" s="469">
        <v>1</v>
      </c>
      <c r="M24" s="556">
        <v>3836</v>
      </c>
      <c r="N24" s="467">
        <v>4</v>
      </c>
      <c r="O24" s="553">
        <v>499</v>
      </c>
      <c r="P24" s="469">
        <v>5</v>
      </c>
      <c r="Q24" s="556">
        <v>1509</v>
      </c>
      <c r="R24" s="467">
        <v>3</v>
      </c>
      <c r="S24" s="553">
        <v>5648</v>
      </c>
      <c r="T24" s="146">
        <v>38</v>
      </c>
      <c r="U24" s="88">
        <v>26966</v>
      </c>
      <c r="V24" s="523">
        <v>14</v>
      </c>
    </row>
    <row r="25" spans="1:22" ht="15.75" x14ac:dyDescent="0.2">
      <c r="A25" s="523">
        <v>15</v>
      </c>
      <c r="B25" s="89" t="s">
        <v>863</v>
      </c>
      <c r="C25" s="161" t="s">
        <v>765</v>
      </c>
      <c r="D25" s="77">
        <v>2</v>
      </c>
      <c r="E25" s="78">
        <v>7745</v>
      </c>
      <c r="F25" s="75">
        <v>7</v>
      </c>
      <c r="G25" s="162">
        <v>5325</v>
      </c>
      <c r="H25" s="680">
        <v>2</v>
      </c>
      <c r="I25" s="681">
        <v>3133</v>
      </c>
      <c r="J25" s="682">
        <v>6</v>
      </c>
      <c r="K25" s="683">
        <v>2973</v>
      </c>
      <c r="L25" s="469">
        <v>7</v>
      </c>
      <c r="M25" s="556">
        <v>368</v>
      </c>
      <c r="N25" s="467">
        <v>3</v>
      </c>
      <c r="O25" s="553">
        <v>1107</v>
      </c>
      <c r="P25" s="469">
        <v>7.5</v>
      </c>
      <c r="Q25" s="556">
        <v>0</v>
      </c>
      <c r="R25" s="467">
        <v>4</v>
      </c>
      <c r="S25" s="553">
        <v>2276</v>
      </c>
      <c r="T25" s="146">
        <v>38.5</v>
      </c>
      <c r="U25" s="88">
        <v>22927</v>
      </c>
      <c r="V25" s="523">
        <v>15</v>
      </c>
    </row>
    <row r="26" spans="1:22" ht="15.75" x14ac:dyDescent="0.2">
      <c r="A26" s="513">
        <v>16</v>
      </c>
      <c r="B26" s="89" t="s">
        <v>858</v>
      </c>
      <c r="C26" s="161" t="s">
        <v>76</v>
      </c>
      <c r="D26" s="77">
        <v>5</v>
      </c>
      <c r="E26" s="78">
        <v>3437</v>
      </c>
      <c r="F26" s="75">
        <v>2</v>
      </c>
      <c r="G26" s="162">
        <v>11577</v>
      </c>
      <c r="H26" s="680">
        <v>5</v>
      </c>
      <c r="I26" s="681">
        <v>2098</v>
      </c>
      <c r="J26" s="682">
        <v>3</v>
      </c>
      <c r="K26" s="683">
        <v>4865</v>
      </c>
      <c r="L26" s="469">
        <v>9</v>
      </c>
      <c r="M26" s="556">
        <v>0</v>
      </c>
      <c r="N26" s="467">
        <v>9</v>
      </c>
      <c r="O26" s="553">
        <v>0</v>
      </c>
      <c r="P26" s="469">
        <v>4</v>
      </c>
      <c r="Q26" s="556">
        <v>1775</v>
      </c>
      <c r="R26" s="467">
        <v>2</v>
      </c>
      <c r="S26" s="553">
        <v>2247</v>
      </c>
      <c r="T26" s="146">
        <v>39</v>
      </c>
      <c r="U26" s="88">
        <v>25999</v>
      </c>
      <c r="V26" s="513">
        <v>16</v>
      </c>
    </row>
    <row r="27" spans="1:22" ht="15.75" x14ac:dyDescent="0.2">
      <c r="A27" s="523">
        <v>17</v>
      </c>
      <c r="B27" s="89" t="s">
        <v>864</v>
      </c>
      <c r="C27" s="161" t="s">
        <v>765</v>
      </c>
      <c r="D27" s="77">
        <v>6</v>
      </c>
      <c r="E27" s="78">
        <v>4757</v>
      </c>
      <c r="F27" s="75">
        <v>5</v>
      </c>
      <c r="G27" s="162">
        <v>6297</v>
      </c>
      <c r="H27" s="680">
        <v>2</v>
      </c>
      <c r="I27" s="681">
        <v>4063</v>
      </c>
      <c r="J27" s="682">
        <v>6</v>
      </c>
      <c r="K27" s="683">
        <v>4078</v>
      </c>
      <c r="L27" s="469">
        <v>5</v>
      </c>
      <c r="M27" s="556">
        <v>600</v>
      </c>
      <c r="N27" s="467">
        <v>3</v>
      </c>
      <c r="O27" s="553">
        <v>644</v>
      </c>
      <c r="P27" s="469">
        <v>5</v>
      </c>
      <c r="Q27" s="556">
        <v>795</v>
      </c>
      <c r="R27" s="467">
        <v>7</v>
      </c>
      <c r="S27" s="553">
        <v>559</v>
      </c>
      <c r="T27" s="146">
        <v>39</v>
      </c>
      <c r="U27" s="88">
        <v>21793</v>
      </c>
      <c r="V27" s="523">
        <v>17</v>
      </c>
    </row>
    <row r="28" spans="1:22" ht="15.75" x14ac:dyDescent="0.2">
      <c r="A28" s="523">
        <v>18</v>
      </c>
      <c r="B28" s="89" t="s">
        <v>841</v>
      </c>
      <c r="C28" s="161" t="s">
        <v>461</v>
      </c>
      <c r="D28" s="77">
        <v>6</v>
      </c>
      <c r="E28" s="78">
        <v>3095</v>
      </c>
      <c r="F28" s="75">
        <v>3</v>
      </c>
      <c r="G28" s="162">
        <v>9435</v>
      </c>
      <c r="H28" s="680">
        <v>9</v>
      </c>
      <c r="I28" s="681">
        <v>0</v>
      </c>
      <c r="J28" s="682">
        <v>9</v>
      </c>
      <c r="K28" s="683">
        <v>0</v>
      </c>
      <c r="L28" s="469">
        <v>2</v>
      </c>
      <c r="M28" s="556">
        <v>1005</v>
      </c>
      <c r="N28" s="467">
        <v>2</v>
      </c>
      <c r="O28" s="553">
        <v>2739</v>
      </c>
      <c r="P28" s="469">
        <v>4</v>
      </c>
      <c r="Q28" s="556">
        <v>1570</v>
      </c>
      <c r="R28" s="467">
        <v>4</v>
      </c>
      <c r="S28" s="553">
        <v>2034</v>
      </c>
      <c r="T28" s="146">
        <v>39</v>
      </c>
      <c r="U28" s="88">
        <v>19878</v>
      </c>
      <c r="V28" s="523">
        <v>18</v>
      </c>
    </row>
    <row r="29" spans="1:22" ht="15.75" x14ac:dyDescent="0.2">
      <c r="A29" s="513">
        <v>19</v>
      </c>
      <c r="B29" s="89" t="s">
        <v>837</v>
      </c>
      <c r="C29" s="161" t="s">
        <v>666</v>
      </c>
      <c r="D29" s="77">
        <v>2</v>
      </c>
      <c r="E29" s="78">
        <v>6627</v>
      </c>
      <c r="F29" s="75">
        <v>6</v>
      </c>
      <c r="G29" s="162">
        <v>8621</v>
      </c>
      <c r="H29" s="680">
        <v>1</v>
      </c>
      <c r="I29" s="681">
        <v>5285</v>
      </c>
      <c r="J29" s="682">
        <v>3</v>
      </c>
      <c r="K29" s="683">
        <v>9705</v>
      </c>
      <c r="L29" s="469">
        <v>5</v>
      </c>
      <c r="M29" s="556">
        <v>315</v>
      </c>
      <c r="N29" s="467">
        <v>5</v>
      </c>
      <c r="O29" s="553">
        <v>479</v>
      </c>
      <c r="P29" s="469">
        <v>9</v>
      </c>
      <c r="Q29" s="556">
        <v>0</v>
      </c>
      <c r="R29" s="467">
        <v>9</v>
      </c>
      <c r="S29" s="553">
        <v>0</v>
      </c>
      <c r="T29" s="146">
        <v>40</v>
      </c>
      <c r="U29" s="88">
        <v>31032</v>
      </c>
      <c r="V29" s="513">
        <v>19</v>
      </c>
    </row>
    <row r="30" spans="1:22" ht="15.75" x14ac:dyDescent="0.2">
      <c r="A30" s="523">
        <v>20</v>
      </c>
      <c r="B30" s="89" t="s">
        <v>851</v>
      </c>
      <c r="C30" s="161" t="s">
        <v>462</v>
      </c>
      <c r="D30" s="77">
        <v>3</v>
      </c>
      <c r="E30" s="78">
        <v>7980</v>
      </c>
      <c r="F30" s="75">
        <v>7</v>
      </c>
      <c r="G30" s="162">
        <v>8209</v>
      </c>
      <c r="H30" s="680">
        <v>3</v>
      </c>
      <c r="I30" s="681">
        <v>3052</v>
      </c>
      <c r="J30" s="682">
        <v>4</v>
      </c>
      <c r="K30" s="683">
        <v>5851</v>
      </c>
      <c r="L30" s="469">
        <v>5</v>
      </c>
      <c r="M30" s="556">
        <v>1109</v>
      </c>
      <c r="N30" s="467">
        <v>6</v>
      </c>
      <c r="O30" s="553">
        <v>440</v>
      </c>
      <c r="P30" s="469">
        <v>6</v>
      </c>
      <c r="Q30" s="556">
        <v>443</v>
      </c>
      <c r="R30" s="467">
        <v>6</v>
      </c>
      <c r="S30" s="553">
        <v>1664</v>
      </c>
      <c r="T30" s="146">
        <v>40</v>
      </c>
      <c r="U30" s="88">
        <v>28748</v>
      </c>
      <c r="V30" s="523">
        <v>20</v>
      </c>
    </row>
    <row r="31" spans="1:22" ht="15.75" x14ac:dyDescent="0.2">
      <c r="A31" s="513">
        <v>21</v>
      </c>
      <c r="B31" s="89" t="s">
        <v>843</v>
      </c>
      <c r="C31" s="161" t="s">
        <v>461</v>
      </c>
      <c r="D31" s="77">
        <v>5</v>
      </c>
      <c r="E31" s="78">
        <v>4924</v>
      </c>
      <c r="F31" s="75">
        <v>7</v>
      </c>
      <c r="G31" s="162">
        <v>8076</v>
      </c>
      <c r="H31" s="680">
        <v>7</v>
      </c>
      <c r="I31" s="681">
        <v>1181</v>
      </c>
      <c r="J31" s="682">
        <v>5</v>
      </c>
      <c r="K31" s="683">
        <v>4522</v>
      </c>
      <c r="L31" s="469">
        <v>4</v>
      </c>
      <c r="M31" s="556">
        <v>410</v>
      </c>
      <c r="N31" s="467">
        <v>7</v>
      </c>
      <c r="O31" s="553">
        <v>490</v>
      </c>
      <c r="P31" s="469">
        <v>3</v>
      </c>
      <c r="Q31" s="556">
        <v>1109</v>
      </c>
      <c r="R31" s="467">
        <v>5</v>
      </c>
      <c r="S31" s="553">
        <v>3828</v>
      </c>
      <c r="T31" s="146">
        <v>43</v>
      </c>
      <c r="U31" s="88">
        <v>24540</v>
      </c>
      <c r="V31" s="513">
        <v>21</v>
      </c>
    </row>
    <row r="32" spans="1:22" ht="15.75" x14ac:dyDescent="0.2">
      <c r="A32" s="523">
        <v>22</v>
      </c>
      <c r="B32" s="89" t="s">
        <v>834</v>
      </c>
      <c r="C32" s="161" t="s">
        <v>768</v>
      </c>
      <c r="D32" s="77">
        <v>4</v>
      </c>
      <c r="E32" s="78">
        <v>4035</v>
      </c>
      <c r="F32" s="75">
        <v>4</v>
      </c>
      <c r="G32" s="162">
        <v>9064</v>
      </c>
      <c r="H32" s="680">
        <v>7</v>
      </c>
      <c r="I32" s="681">
        <v>932</v>
      </c>
      <c r="J32" s="682">
        <v>3</v>
      </c>
      <c r="K32" s="683">
        <v>6379</v>
      </c>
      <c r="L32" s="469">
        <v>6</v>
      </c>
      <c r="M32" s="556">
        <v>846</v>
      </c>
      <c r="N32" s="467">
        <v>7</v>
      </c>
      <c r="O32" s="553">
        <v>710</v>
      </c>
      <c r="P32" s="469">
        <v>5</v>
      </c>
      <c r="Q32" s="556">
        <v>716</v>
      </c>
      <c r="R32" s="467">
        <v>7</v>
      </c>
      <c r="S32" s="553">
        <v>893</v>
      </c>
      <c r="T32" s="146">
        <v>43</v>
      </c>
      <c r="U32" s="88">
        <v>23575</v>
      </c>
      <c r="V32" s="523">
        <v>22</v>
      </c>
    </row>
    <row r="33" spans="1:22" ht="15.75" x14ac:dyDescent="0.2">
      <c r="A33" s="523">
        <v>23</v>
      </c>
      <c r="B33" s="89" t="s">
        <v>859</v>
      </c>
      <c r="C33" s="161" t="s">
        <v>76</v>
      </c>
      <c r="D33" s="77">
        <v>7</v>
      </c>
      <c r="E33" s="78">
        <v>1138</v>
      </c>
      <c r="F33" s="75">
        <v>1</v>
      </c>
      <c r="G33" s="162">
        <v>11514</v>
      </c>
      <c r="H33" s="680">
        <v>8</v>
      </c>
      <c r="I33" s="681">
        <v>642</v>
      </c>
      <c r="J33" s="682">
        <v>7</v>
      </c>
      <c r="K33" s="683">
        <v>4603</v>
      </c>
      <c r="L33" s="469">
        <v>1</v>
      </c>
      <c r="M33" s="556">
        <v>561</v>
      </c>
      <c r="N33" s="467">
        <v>1</v>
      </c>
      <c r="O33" s="553">
        <v>2697</v>
      </c>
      <c r="P33" s="469">
        <v>9</v>
      </c>
      <c r="Q33" s="556">
        <v>0</v>
      </c>
      <c r="R33" s="467">
        <v>9</v>
      </c>
      <c r="S33" s="553">
        <v>0</v>
      </c>
      <c r="T33" s="146">
        <v>43</v>
      </c>
      <c r="U33" s="88">
        <v>21155</v>
      </c>
      <c r="V33" s="523">
        <v>23</v>
      </c>
    </row>
    <row r="34" spans="1:22" ht="15.75" x14ac:dyDescent="0.2">
      <c r="A34" s="513">
        <v>24</v>
      </c>
      <c r="B34" s="89" t="s">
        <v>838</v>
      </c>
      <c r="C34" s="161" t="s">
        <v>666</v>
      </c>
      <c r="D34" s="77">
        <v>3</v>
      </c>
      <c r="E34" s="78">
        <v>5603</v>
      </c>
      <c r="F34" s="75">
        <v>6</v>
      </c>
      <c r="G34" s="162">
        <v>6132</v>
      </c>
      <c r="H34" s="680">
        <v>4</v>
      </c>
      <c r="I34" s="681">
        <v>2984</v>
      </c>
      <c r="J34" s="682">
        <v>8</v>
      </c>
      <c r="K34" s="683">
        <v>2557</v>
      </c>
      <c r="L34" s="469">
        <v>4</v>
      </c>
      <c r="M34" s="556">
        <v>678</v>
      </c>
      <c r="N34" s="467">
        <v>6</v>
      </c>
      <c r="O34" s="553">
        <v>514</v>
      </c>
      <c r="P34" s="469">
        <v>7.5</v>
      </c>
      <c r="Q34" s="556">
        <v>0</v>
      </c>
      <c r="R34" s="467">
        <v>5</v>
      </c>
      <c r="S34" s="553">
        <v>1754</v>
      </c>
      <c r="T34" s="146">
        <v>43.5</v>
      </c>
      <c r="U34" s="88">
        <v>20222</v>
      </c>
      <c r="V34" s="513">
        <v>24</v>
      </c>
    </row>
    <row r="35" spans="1:22" ht="15.75" x14ac:dyDescent="0.2">
      <c r="A35" s="513">
        <v>25</v>
      </c>
      <c r="B35" s="89" t="s">
        <v>835</v>
      </c>
      <c r="C35" s="161" t="s">
        <v>768</v>
      </c>
      <c r="D35" s="77">
        <v>2</v>
      </c>
      <c r="E35" s="78">
        <v>8323</v>
      </c>
      <c r="F35" s="75">
        <v>6</v>
      </c>
      <c r="G35" s="162">
        <v>5933</v>
      </c>
      <c r="H35" s="680">
        <v>3</v>
      </c>
      <c r="I35" s="681">
        <v>3838</v>
      </c>
      <c r="J35" s="682">
        <v>7</v>
      </c>
      <c r="K35" s="683">
        <v>2821</v>
      </c>
      <c r="L35" s="469">
        <v>9</v>
      </c>
      <c r="M35" s="556">
        <v>0</v>
      </c>
      <c r="N35" s="467">
        <v>9</v>
      </c>
      <c r="O35" s="553">
        <v>0</v>
      </c>
      <c r="P35" s="469">
        <v>1</v>
      </c>
      <c r="Q35" s="556">
        <v>3985</v>
      </c>
      <c r="R35" s="467">
        <v>8</v>
      </c>
      <c r="S35" s="553">
        <v>255</v>
      </c>
      <c r="T35" s="146">
        <v>45</v>
      </c>
      <c r="U35" s="88">
        <v>25155</v>
      </c>
      <c r="V35" s="513">
        <v>25</v>
      </c>
    </row>
    <row r="36" spans="1:22" ht="15.75" x14ac:dyDescent="0.2">
      <c r="A36" s="523">
        <v>26</v>
      </c>
      <c r="B36" s="89" t="s">
        <v>852</v>
      </c>
      <c r="C36" s="161" t="s">
        <v>462</v>
      </c>
      <c r="D36" s="77">
        <v>6</v>
      </c>
      <c r="E36" s="78">
        <v>3047</v>
      </c>
      <c r="F36" s="75">
        <v>5</v>
      </c>
      <c r="G36" s="162">
        <v>8213</v>
      </c>
      <c r="H36" s="680">
        <v>2</v>
      </c>
      <c r="I36" s="681">
        <v>2461</v>
      </c>
      <c r="J36" s="682">
        <v>8</v>
      </c>
      <c r="K36" s="683">
        <v>2480</v>
      </c>
      <c r="L36" s="469">
        <v>6</v>
      </c>
      <c r="M36" s="556">
        <v>268</v>
      </c>
      <c r="N36" s="467">
        <v>8</v>
      </c>
      <c r="O36" s="553">
        <v>282</v>
      </c>
      <c r="P36" s="469">
        <v>3</v>
      </c>
      <c r="Q36" s="556">
        <v>2136</v>
      </c>
      <c r="R36" s="467">
        <v>8</v>
      </c>
      <c r="S36" s="553">
        <v>843</v>
      </c>
      <c r="T36" s="146">
        <v>46</v>
      </c>
      <c r="U36" s="88">
        <v>19730</v>
      </c>
      <c r="V36" s="523">
        <v>26</v>
      </c>
    </row>
    <row r="37" spans="1:22" ht="15.75" x14ac:dyDescent="0.2">
      <c r="A37" s="523">
        <v>27</v>
      </c>
      <c r="B37" s="89" t="s">
        <v>857</v>
      </c>
      <c r="C37" s="161" t="s">
        <v>854</v>
      </c>
      <c r="D37" s="77">
        <v>7</v>
      </c>
      <c r="E37" s="78">
        <v>2920</v>
      </c>
      <c r="F37" s="75">
        <v>1</v>
      </c>
      <c r="G37" s="162">
        <v>12444</v>
      </c>
      <c r="H37" s="680">
        <v>8</v>
      </c>
      <c r="I37" s="681">
        <v>906</v>
      </c>
      <c r="J37" s="682">
        <v>6</v>
      </c>
      <c r="K37" s="683">
        <v>4336</v>
      </c>
      <c r="L37" s="469">
        <v>9</v>
      </c>
      <c r="M37" s="556">
        <v>0</v>
      </c>
      <c r="N37" s="467">
        <v>9</v>
      </c>
      <c r="O37" s="553">
        <v>0</v>
      </c>
      <c r="P37" s="469">
        <v>2</v>
      </c>
      <c r="Q37" s="556">
        <v>2248</v>
      </c>
      <c r="R37" s="467">
        <v>5</v>
      </c>
      <c r="S37" s="553">
        <v>2370</v>
      </c>
      <c r="T37" s="146">
        <v>47</v>
      </c>
      <c r="U37" s="88">
        <v>25224</v>
      </c>
      <c r="V37" s="523">
        <v>27</v>
      </c>
    </row>
    <row r="38" spans="1:22" ht="15.75" x14ac:dyDescent="0.2">
      <c r="A38" s="513">
        <v>28</v>
      </c>
      <c r="B38" s="89" t="s">
        <v>839</v>
      </c>
      <c r="C38" s="161" t="s">
        <v>666</v>
      </c>
      <c r="D38" s="77">
        <v>4</v>
      </c>
      <c r="E38" s="78">
        <v>5983</v>
      </c>
      <c r="F38" s="75">
        <v>2</v>
      </c>
      <c r="G38" s="162">
        <v>12806</v>
      </c>
      <c r="H38" s="680">
        <v>9</v>
      </c>
      <c r="I38" s="681">
        <v>0</v>
      </c>
      <c r="J38" s="682">
        <v>9</v>
      </c>
      <c r="K38" s="683">
        <v>0</v>
      </c>
      <c r="L38" s="469">
        <v>8</v>
      </c>
      <c r="M38" s="556">
        <v>109</v>
      </c>
      <c r="N38" s="467">
        <v>6</v>
      </c>
      <c r="O38" s="553">
        <v>401</v>
      </c>
      <c r="P38" s="469">
        <v>8</v>
      </c>
      <c r="Q38" s="556">
        <v>426</v>
      </c>
      <c r="R38" s="467">
        <v>4</v>
      </c>
      <c r="S38" s="553">
        <v>3002</v>
      </c>
      <c r="T38" s="146">
        <v>50</v>
      </c>
      <c r="U38" s="88">
        <v>22727</v>
      </c>
      <c r="V38" s="513">
        <v>28</v>
      </c>
    </row>
    <row r="39" spans="1:22" ht="15.75" x14ac:dyDescent="0.2">
      <c r="A39" s="523">
        <v>29</v>
      </c>
      <c r="B39" s="89" t="s">
        <v>897</v>
      </c>
      <c r="C39" s="161" t="s">
        <v>768</v>
      </c>
      <c r="D39" s="77">
        <v>9</v>
      </c>
      <c r="E39" s="78">
        <v>0</v>
      </c>
      <c r="F39" s="75">
        <v>9</v>
      </c>
      <c r="G39" s="162">
        <v>0</v>
      </c>
      <c r="H39" s="680">
        <v>3</v>
      </c>
      <c r="I39" s="681">
        <v>2281</v>
      </c>
      <c r="J39" s="682">
        <v>6</v>
      </c>
      <c r="K39" s="683">
        <v>4818</v>
      </c>
      <c r="L39" s="469">
        <v>7</v>
      </c>
      <c r="M39" s="556">
        <v>103</v>
      </c>
      <c r="N39" s="467">
        <v>2</v>
      </c>
      <c r="O39" s="553">
        <v>934</v>
      </c>
      <c r="P39" s="469">
        <v>8</v>
      </c>
      <c r="Q39" s="556">
        <v>596</v>
      </c>
      <c r="R39" s="467">
        <v>8</v>
      </c>
      <c r="S39" s="553">
        <v>575</v>
      </c>
      <c r="T39" s="146">
        <v>52</v>
      </c>
      <c r="U39" s="88">
        <v>9307</v>
      </c>
      <c r="V39" s="523">
        <v>29</v>
      </c>
    </row>
    <row r="40" spans="1:22" ht="15.75" x14ac:dyDescent="0.2">
      <c r="A40" s="513">
        <v>30</v>
      </c>
      <c r="B40" s="89" t="s">
        <v>1008</v>
      </c>
      <c r="C40" s="161" t="s">
        <v>76</v>
      </c>
      <c r="D40" s="77">
        <v>9</v>
      </c>
      <c r="E40" s="78">
        <v>0</v>
      </c>
      <c r="F40" s="75">
        <v>9</v>
      </c>
      <c r="G40" s="162">
        <v>0</v>
      </c>
      <c r="H40" s="680">
        <v>9</v>
      </c>
      <c r="I40" s="681">
        <v>0</v>
      </c>
      <c r="J40" s="682">
        <v>9</v>
      </c>
      <c r="K40" s="683">
        <v>0</v>
      </c>
      <c r="L40" s="469">
        <v>3</v>
      </c>
      <c r="M40" s="556">
        <v>574</v>
      </c>
      <c r="N40" s="467">
        <v>1</v>
      </c>
      <c r="O40" s="553">
        <v>965</v>
      </c>
      <c r="P40" s="469">
        <v>6</v>
      </c>
      <c r="Q40" s="556">
        <v>579</v>
      </c>
      <c r="R40" s="467">
        <v>6</v>
      </c>
      <c r="S40" s="553">
        <v>1564</v>
      </c>
      <c r="T40" s="146">
        <v>52</v>
      </c>
      <c r="U40" s="88">
        <v>3682</v>
      </c>
      <c r="V40" s="523">
        <v>30</v>
      </c>
    </row>
    <row r="41" spans="1:22" ht="15.75" x14ac:dyDescent="0.2">
      <c r="A41" s="523">
        <v>31</v>
      </c>
      <c r="B41" s="89" t="s">
        <v>842</v>
      </c>
      <c r="C41" s="161" t="s">
        <v>461</v>
      </c>
      <c r="D41" s="77">
        <v>8</v>
      </c>
      <c r="E41" s="78">
        <v>947</v>
      </c>
      <c r="F41" s="75">
        <v>3</v>
      </c>
      <c r="G41" s="162">
        <v>9141</v>
      </c>
      <c r="H41" s="680">
        <v>7</v>
      </c>
      <c r="I41" s="681">
        <v>1616</v>
      </c>
      <c r="J41" s="682">
        <v>9</v>
      </c>
      <c r="K41" s="683">
        <v>4587.3</v>
      </c>
      <c r="L41" s="469">
        <v>7</v>
      </c>
      <c r="M41" s="556">
        <v>474</v>
      </c>
      <c r="N41" s="467">
        <v>8</v>
      </c>
      <c r="O41" s="553">
        <v>119</v>
      </c>
      <c r="P41" s="469">
        <v>6</v>
      </c>
      <c r="Q41" s="556">
        <v>1290</v>
      </c>
      <c r="R41" s="467">
        <v>7</v>
      </c>
      <c r="S41" s="553">
        <v>672</v>
      </c>
      <c r="T41" s="146">
        <v>55</v>
      </c>
      <c r="U41" s="88">
        <v>18846.3</v>
      </c>
      <c r="V41" s="513">
        <v>31</v>
      </c>
    </row>
    <row r="42" spans="1:22" ht="15.75" x14ac:dyDescent="0.2">
      <c r="A42" s="513">
        <v>32</v>
      </c>
      <c r="B42" s="89" t="s">
        <v>1010</v>
      </c>
      <c r="C42" s="161" t="s">
        <v>854</v>
      </c>
      <c r="D42" s="77">
        <v>9</v>
      </c>
      <c r="E42" s="78">
        <v>0</v>
      </c>
      <c r="F42" s="75">
        <v>9</v>
      </c>
      <c r="G42" s="162">
        <v>0</v>
      </c>
      <c r="H42" s="680">
        <v>9</v>
      </c>
      <c r="I42" s="681">
        <v>0</v>
      </c>
      <c r="J42" s="682">
        <v>9</v>
      </c>
      <c r="K42" s="683">
        <v>0</v>
      </c>
      <c r="L42" s="469">
        <v>8</v>
      </c>
      <c r="M42" s="556">
        <v>77</v>
      </c>
      <c r="N42" s="467">
        <v>5</v>
      </c>
      <c r="O42" s="553">
        <v>523</v>
      </c>
      <c r="P42" s="469">
        <v>2</v>
      </c>
      <c r="Q42" s="556">
        <v>4294</v>
      </c>
      <c r="R42" s="467">
        <v>8</v>
      </c>
      <c r="S42" s="553">
        <v>0</v>
      </c>
      <c r="T42" s="146">
        <v>59</v>
      </c>
      <c r="U42" s="88">
        <v>4894</v>
      </c>
      <c r="V42" s="523">
        <v>32</v>
      </c>
    </row>
    <row r="43" spans="1:22" ht="15.75" x14ac:dyDescent="0.2">
      <c r="A43" s="513">
        <v>33</v>
      </c>
      <c r="B43" s="514" t="s">
        <v>836</v>
      </c>
      <c r="C43" s="161" t="s">
        <v>768</v>
      </c>
      <c r="D43" s="77">
        <v>8</v>
      </c>
      <c r="E43" s="78">
        <v>1089</v>
      </c>
      <c r="F43" s="75">
        <v>7</v>
      </c>
      <c r="G43" s="162">
        <v>4592</v>
      </c>
      <c r="H43" s="680">
        <v>9</v>
      </c>
      <c r="I43" s="681">
        <v>0</v>
      </c>
      <c r="J43" s="682">
        <v>9</v>
      </c>
      <c r="K43" s="683">
        <v>0</v>
      </c>
      <c r="L43" s="469">
        <v>7</v>
      </c>
      <c r="M43" s="556">
        <v>263</v>
      </c>
      <c r="N43" s="467">
        <v>2</v>
      </c>
      <c r="O43" s="553">
        <v>1416</v>
      </c>
      <c r="P43" s="469">
        <v>9</v>
      </c>
      <c r="Q43" s="556">
        <v>0</v>
      </c>
      <c r="R43" s="467">
        <v>9</v>
      </c>
      <c r="S43" s="553">
        <v>0</v>
      </c>
      <c r="T43" s="521">
        <v>60</v>
      </c>
      <c r="U43" s="1134">
        <v>7360</v>
      </c>
      <c r="V43" s="523">
        <v>33</v>
      </c>
    </row>
    <row r="44" spans="1:22" ht="15.75" x14ac:dyDescent="0.2">
      <c r="A44" s="523">
        <v>34</v>
      </c>
      <c r="B44" s="514" t="s">
        <v>898</v>
      </c>
      <c r="C44" s="161" t="s">
        <v>666</v>
      </c>
      <c r="D44" s="77">
        <v>9</v>
      </c>
      <c r="E44" s="78">
        <v>0</v>
      </c>
      <c r="F44" s="75">
        <v>9</v>
      </c>
      <c r="G44" s="162">
        <v>0</v>
      </c>
      <c r="H44" s="680">
        <v>8</v>
      </c>
      <c r="I44" s="681">
        <v>816</v>
      </c>
      <c r="J44" s="682">
        <v>4</v>
      </c>
      <c r="K44" s="683">
        <v>4575</v>
      </c>
      <c r="L44" s="469">
        <v>9</v>
      </c>
      <c r="M44" s="556">
        <v>0</v>
      </c>
      <c r="N44" s="467">
        <v>9</v>
      </c>
      <c r="O44" s="553">
        <v>0</v>
      </c>
      <c r="P44" s="469">
        <v>8</v>
      </c>
      <c r="Q44" s="556">
        <v>177</v>
      </c>
      <c r="R44" s="467">
        <v>5</v>
      </c>
      <c r="S44" s="553">
        <v>1764</v>
      </c>
      <c r="T44" s="521">
        <v>61</v>
      </c>
      <c r="U44" s="1134">
        <v>7332</v>
      </c>
      <c r="V44" s="513">
        <v>34</v>
      </c>
    </row>
    <row r="45" spans="1:22" ht="15.75" x14ac:dyDescent="0.2">
      <c r="A45" s="513">
        <v>35</v>
      </c>
      <c r="B45" s="1182" t="s">
        <v>896</v>
      </c>
      <c r="C45" s="161" t="s">
        <v>461</v>
      </c>
      <c r="D45" s="77">
        <v>9</v>
      </c>
      <c r="E45" s="78">
        <v>0</v>
      </c>
      <c r="F45" s="75">
        <v>9</v>
      </c>
      <c r="G45" s="162">
        <v>0</v>
      </c>
      <c r="H45" s="680">
        <v>5</v>
      </c>
      <c r="I45" s="681">
        <v>1386</v>
      </c>
      <c r="J45" s="682">
        <v>3</v>
      </c>
      <c r="K45" s="683">
        <v>4376</v>
      </c>
      <c r="L45" s="469">
        <v>9</v>
      </c>
      <c r="M45" s="556">
        <v>0</v>
      </c>
      <c r="N45" s="467">
        <v>9</v>
      </c>
      <c r="O45" s="553">
        <v>0</v>
      </c>
      <c r="P45" s="469">
        <v>9</v>
      </c>
      <c r="Q45" s="556">
        <v>0</v>
      </c>
      <c r="R45" s="467">
        <v>9</v>
      </c>
      <c r="S45" s="553">
        <v>0</v>
      </c>
      <c r="T45" s="521">
        <v>62</v>
      </c>
      <c r="U45" s="1134">
        <v>5762</v>
      </c>
      <c r="V45" s="523">
        <v>35</v>
      </c>
    </row>
    <row r="46" spans="1:22" ht="15.75" x14ac:dyDescent="0.2">
      <c r="A46" s="523">
        <v>36</v>
      </c>
      <c r="B46" s="1182" t="s">
        <v>856</v>
      </c>
      <c r="C46" s="161" t="s">
        <v>854</v>
      </c>
      <c r="D46" s="77">
        <v>8</v>
      </c>
      <c r="E46" s="78">
        <v>3705</v>
      </c>
      <c r="F46" s="75">
        <v>8</v>
      </c>
      <c r="G46" s="162">
        <v>5302</v>
      </c>
      <c r="H46" s="680">
        <v>6</v>
      </c>
      <c r="I46" s="681">
        <v>1285</v>
      </c>
      <c r="J46" s="682">
        <v>7</v>
      </c>
      <c r="K46" s="683">
        <v>2606</v>
      </c>
      <c r="L46" s="469">
        <v>8</v>
      </c>
      <c r="M46" s="556">
        <v>1</v>
      </c>
      <c r="N46" s="467">
        <v>9</v>
      </c>
      <c r="O46" s="553">
        <v>0</v>
      </c>
      <c r="P46" s="469">
        <v>9</v>
      </c>
      <c r="Q46" s="556">
        <v>0</v>
      </c>
      <c r="R46" s="467">
        <v>9</v>
      </c>
      <c r="S46" s="553">
        <v>0</v>
      </c>
      <c r="T46" s="521">
        <v>64</v>
      </c>
      <c r="U46" s="1134">
        <v>12899</v>
      </c>
      <c r="V46" s="523">
        <v>36</v>
      </c>
    </row>
    <row r="47" spans="1:22" ht="15.75" x14ac:dyDescent="0.2">
      <c r="A47" s="513">
        <v>37</v>
      </c>
      <c r="B47" s="1182" t="s">
        <v>1045</v>
      </c>
      <c r="C47" s="161" t="s">
        <v>462</v>
      </c>
      <c r="D47" s="77">
        <v>9</v>
      </c>
      <c r="E47" s="78">
        <v>0</v>
      </c>
      <c r="F47" s="75">
        <v>9</v>
      </c>
      <c r="G47" s="162">
        <v>0</v>
      </c>
      <c r="H47" s="680">
        <v>9</v>
      </c>
      <c r="I47" s="681">
        <v>0</v>
      </c>
      <c r="J47" s="682">
        <v>9</v>
      </c>
      <c r="K47" s="683">
        <v>0</v>
      </c>
      <c r="L47" s="469">
        <v>9</v>
      </c>
      <c r="M47" s="556">
        <v>0</v>
      </c>
      <c r="N47" s="467">
        <v>9</v>
      </c>
      <c r="O47" s="553">
        <v>0</v>
      </c>
      <c r="P47" s="469">
        <v>5</v>
      </c>
      <c r="Q47" s="556">
        <v>1619</v>
      </c>
      <c r="R47" s="467">
        <v>6</v>
      </c>
      <c r="S47" s="553">
        <v>1856</v>
      </c>
      <c r="T47" s="521">
        <v>65</v>
      </c>
      <c r="U47" s="1134">
        <v>3475</v>
      </c>
      <c r="V47" s="513">
        <v>37</v>
      </c>
    </row>
    <row r="48" spans="1:22" ht="15.75" x14ac:dyDescent="0.2">
      <c r="A48" s="523">
        <v>38</v>
      </c>
      <c r="B48" s="1182" t="s">
        <v>1009</v>
      </c>
      <c r="C48" s="161" t="s">
        <v>768</v>
      </c>
      <c r="D48" s="77">
        <v>9</v>
      </c>
      <c r="E48" s="78">
        <v>0</v>
      </c>
      <c r="F48" s="75">
        <v>9</v>
      </c>
      <c r="G48" s="162">
        <v>0</v>
      </c>
      <c r="H48" s="680">
        <v>9</v>
      </c>
      <c r="I48" s="681">
        <v>0</v>
      </c>
      <c r="J48" s="682">
        <v>9</v>
      </c>
      <c r="K48" s="683">
        <v>0</v>
      </c>
      <c r="L48" s="469">
        <v>3</v>
      </c>
      <c r="M48" s="556">
        <v>732</v>
      </c>
      <c r="N48" s="467">
        <v>9</v>
      </c>
      <c r="O48" s="553">
        <v>0</v>
      </c>
      <c r="P48" s="469">
        <v>9</v>
      </c>
      <c r="Q48" s="556">
        <v>0</v>
      </c>
      <c r="R48" s="467">
        <v>9</v>
      </c>
      <c r="S48" s="553">
        <v>0</v>
      </c>
      <c r="T48" s="521">
        <v>66</v>
      </c>
      <c r="U48" s="1134">
        <v>732</v>
      </c>
      <c r="V48" s="523">
        <v>38</v>
      </c>
    </row>
    <row r="49" spans="1:22" ht="15.75" x14ac:dyDescent="0.2">
      <c r="A49" s="513">
        <v>39</v>
      </c>
      <c r="B49" s="1182" t="s">
        <v>1011</v>
      </c>
      <c r="C49" s="684" t="s">
        <v>854</v>
      </c>
      <c r="D49" s="469">
        <v>9</v>
      </c>
      <c r="E49" s="556">
        <v>0</v>
      </c>
      <c r="F49" s="682">
        <v>9</v>
      </c>
      <c r="G49" s="685">
        <v>0</v>
      </c>
      <c r="H49" s="680">
        <v>9</v>
      </c>
      <c r="I49" s="681">
        <v>0</v>
      </c>
      <c r="J49" s="682">
        <v>9</v>
      </c>
      <c r="K49" s="683">
        <v>0</v>
      </c>
      <c r="L49" s="469">
        <v>9</v>
      </c>
      <c r="M49" s="556">
        <v>0</v>
      </c>
      <c r="N49" s="467">
        <v>6</v>
      </c>
      <c r="O49" s="553">
        <v>770</v>
      </c>
      <c r="P49" s="469">
        <v>9</v>
      </c>
      <c r="Q49" s="556">
        <v>0</v>
      </c>
      <c r="R49" s="467">
        <v>9</v>
      </c>
      <c r="S49" s="553">
        <v>0</v>
      </c>
      <c r="T49" s="521">
        <v>69</v>
      </c>
      <c r="U49" s="1134">
        <v>770</v>
      </c>
      <c r="V49" s="523">
        <v>39</v>
      </c>
    </row>
    <row r="50" spans="1:22" ht="15.75" x14ac:dyDescent="0.2">
      <c r="A50" s="523">
        <v>40</v>
      </c>
      <c r="B50" s="1182" t="s">
        <v>849</v>
      </c>
      <c r="C50" s="684" t="s">
        <v>462</v>
      </c>
      <c r="D50" s="469">
        <v>8</v>
      </c>
      <c r="E50" s="556">
        <v>1128</v>
      </c>
      <c r="F50" s="682">
        <v>8</v>
      </c>
      <c r="G50" s="685">
        <v>3646</v>
      </c>
      <c r="H50" s="680">
        <v>9</v>
      </c>
      <c r="I50" s="681">
        <v>0</v>
      </c>
      <c r="J50" s="682">
        <v>9</v>
      </c>
      <c r="K50" s="683">
        <v>0</v>
      </c>
      <c r="L50" s="469">
        <v>9</v>
      </c>
      <c r="M50" s="556">
        <v>0</v>
      </c>
      <c r="N50" s="467">
        <v>9</v>
      </c>
      <c r="O50" s="553">
        <v>0</v>
      </c>
      <c r="P50" s="469">
        <v>9</v>
      </c>
      <c r="Q50" s="556">
        <v>0</v>
      </c>
      <c r="R50" s="467">
        <v>9</v>
      </c>
      <c r="S50" s="553">
        <v>0</v>
      </c>
      <c r="T50" s="521">
        <v>70</v>
      </c>
      <c r="U50" s="1134">
        <v>4774</v>
      </c>
      <c r="V50" s="513">
        <v>40</v>
      </c>
    </row>
    <row r="51" spans="1:22" ht="15.75" x14ac:dyDescent="0.2">
      <c r="A51" s="523">
        <v>41</v>
      </c>
      <c r="B51" s="1192" t="s">
        <v>1012</v>
      </c>
      <c r="C51" s="1172" t="s">
        <v>462</v>
      </c>
      <c r="D51" s="1173">
        <v>9</v>
      </c>
      <c r="E51" s="1174">
        <v>0</v>
      </c>
      <c r="F51" s="1175">
        <v>9</v>
      </c>
      <c r="G51" s="1176">
        <v>0</v>
      </c>
      <c r="H51" s="1177">
        <v>9</v>
      </c>
      <c r="I51" s="1178">
        <v>0</v>
      </c>
      <c r="J51" s="1175">
        <v>9</v>
      </c>
      <c r="K51" s="1179">
        <v>0</v>
      </c>
      <c r="L51" s="1173">
        <v>9</v>
      </c>
      <c r="M51" s="1174">
        <v>0</v>
      </c>
      <c r="N51" s="1180">
        <v>8</v>
      </c>
      <c r="O51" s="1181">
        <v>154</v>
      </c>
      <c r="P51" s="1173">
        <v>9</v>
      </c>
      <c r="Q51" s="1174">
        <v>0</v>
      </c>
      <c r="R51" s="1180">
        <v>9</v>
      </c>
      <c r="S51" s="1181">
        <v>0</v>
      </c>
      <c r="T51" s="1190">
        <v>71</v>
      </c>
      <c r="U51" s="1191">
        <v>154</v>
      </c>
      <c r="V51" s="523">
        <v>41</v>
      </c>
    </row>
    <row r="52" spans="1:22" ht="17.25" thickBot="1" x14ac:dyDescent="0.25">
      <c r="A52" s="531"/>
      <c r="B52" s="532"/>
      <c r="C52" s="533"/>
      <c r="D52" s="534"/>
      <c r="E52" s="535"/>
      <c r="F52" s="536"/>
      <c r="G52" s="537"/>
      <c r="H52" s="534"/>
      <c r="I52" s="535"/>
      <c r="J52" s="536"/>
      <c r="K52" s="537"/>
      <c r="L52" s="534"/>
      <c r="M52" s="535"/>
      <c r="N52" s="536"/>
      <c r="O52" s="537"/>
      <c r="P52" s="534"/>
      <c r="Q52" s="535"/>
      <c r="R52" s="536"/>
      <c r="S52" s="537"/>
      <c r="T52" s="686" t="str">
        <f t="shared" ref="T52:U52" si="2">IF(ISNUMBER(D52)=TRUE(),SUM(D52,F52,H52,J52,L52,N52,P52,R52),"")</f>
        <v/>
      </c>
      <c r="U52" s="537" t="str">
        <f t="shared" si="2"/>
        <v/>
      </c>
      <c r="V52" s="687" t="str">
        <f>IF(ISNUMBER(AB65)=TRUE(),AB65,"")</f>
        <v/>
      </c>
    </row>
    <row r="53" spans="1:22" ht="15.75" thickTop="1" x14ac:dyDescent="0.2"/>
  </sheetData>
  <sortState xmlns:xlrd2="http://schemas.microsoft.com/office/spreadsheetml/2017/richdata2" ref="B11:U42">
    <sortCondition ref="T11:T42"/>
    <sortCondition descending="1" ref="U11:U42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4">
    <dataValidation type="custom" allowBlank="1" showInputMessage="1" showErrorMessage="1" errorTitle="Stani!" error="Polje sa formulom i nije dopušteno ništa mjenjati!" promptTitle="POZOR!" prompt="Polje sa formulom, ne upisuj ništa!" sqref="T52" xr:uid="{257AADDA-2B22-4735-86EC-83DD6456FF89}">
      <formula1>IF(ISNUMBER(IZ65)=TRUE(),SUM(IZ65,JB65,JD65,JF65,JH65,JJ65,JL65,JN65),"")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50:T51" xr:uid="{BF9A384C-E521-4B81-B8C1-7FCBD18CDCF9}">
      <formula1>IF(ISNUMBER(IZ51)=TRUE(),SUM(IZ51,JB51,JD51,JF51,JH51,JJ51,JL51,JN51),"")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43:T49" xr:uid="{0F07A633-A0B7-4A76-A82F-D1E0D5DC4BF6}">
      <formula1>IF(ISNUMBER(#REF!)=TRUE(),SUM(#REF!,#REF!,#REF!,#REF!,#REF!,#REF!,#REF!,#REF!),"")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1:T42" xr:uid="{1A75A4DD-AE79-47B0-8C39-33DE34A8927D}">
      <formula1>IF(ISNUMBER(D11)=TRUE,SUM(D11,F11,H11,J11,L11,N11,P11,R11),"")</formula1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5"/>
  <sheetViews>
    <sheetView zoomScale="98" zoomScaleNormal="98" workbookViewId="0">
      <selection activeCell="B25" sqref="B25"/>
    </sheetView>
  </sheetViews>
  <sheetFormatPr defaultColWidth="9.140625" defaultRowHeight="12.75" x14ac:dyDescent="0.2"/>
  <cols>
    <col min="1" max="1" width="4.5703125" style="30"/>
    <col min="2" max="2" width="17.140625" style="31"/>
    <col min="3" max="3" width="5.7109375" style="31"/>
    <col min="4" max="4" width="9.42578125" style="31"/>
    <col min="5" max="5" width="5.7109375" style="31"/>
    <col min="6" max="6" width="9.42578125" style="31"/>
    <col min="7" max="7" width="5.7109375" style="31"/>
    <col min="8" max="8" width="9.42578125" style="31"/>
    <col min="9" max="9" width="5.7109375" style="31"/>
    <col min="10" max="10" width="9.42578125" style="31"/>
    <col min="11" max="11" width="5.7109375" style="31"/>
    <col min="12" max="12" width="9.42578125" style="31"/>
    <col min="13" max="13" width="5.85546875" style="31"/>
    <col min="14" max="14" width="9.42578125" style="31"/>
    <col min="15" max="15" width="5.7109375" style="31"/>
    <col min="16" max="16" width="9.42578125" style="31"/>
    <col min="17" max="17" width="5.7109375" style="31"/>
    <col min="18" max="18" width="9.42578125" style="31"/>
    <col min="19" max="19" width="6.28515625" style="31"/>
    <col min="20" max="20" width="11" style="31"/>
    <col min="21" max="21" width="10" style="31"/>
    <col min="22" max="22" width="9.140625" style="31"/>
    <col min="23" max="27" width="0" style="31" hidden="1"/>
    <col min="28" max="257" width="9.140625" style="31"/>
    <col min="258" max="16384" width="9.140625" style="32"/>
  </cols>
  <sheetData>
    <row r="2" spans="1:21" x14ac:dyDescent="0.2"/>
    <row r="4" spans="1:21" ht="20.25" x14ac:dyDescent="0.3">
      <c r="C4" s="33" t="s">
        <v>0</v>
      </c>
      <c r="D4" s="34"/>
      <c r="G4" s="93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35" t="s">
        <v>2</v>
      </c>
      <c r="G5" s="93"/>
      <c r="H5" s="93"/>
      <c r="I5" s="93"/>
      <c r="J5" s="93"/>
      <c r="K5" s="95" t="s">
        <v>133</v>
      </c>
      <c r="L5" s="93"/>
      <c r="M5" s="93"/>
      <c r="N5" s="93"/>
    </row>
    <row r="6" spans="1:21" ht="20.25" x14ac:dyDescent="0.3">
      <c r="G6" s="93"/>
      <c r="H6" s="93"/>
      <c r="I6" s="93"/>
      <c r="J6" s="93"/>
      <c r="K6" s="96" t="s">
        <v>3</v>
      </c>
      <c r="L6" s="93"/>
      <c r="M6" s="93"/>
      <c r="N6" s="93"/>
    </row>
    <row r="7" spans="1:21" ht="13.5" thickBot="1" x14ac:dyDescent="0.25"/>
    <row r="8" spans="1:21" ht="18.75" thickBot="1" x14ac:dyDescent="0.25">
      <c r="A8" s="1276" t="s">
        <v>4</v>
      </c>
      <c r="B8" s="1278" t="s">
        <v>5</v>
      </c>
      <c r="C8" s="1279" t="s">
        <v>6</v>
      </c>
      <c r="D8" s="1279"/>
      <c r="E8" s="1280" t="s">
        <v>7</v>
      </c>
      <c r="F8" s="1280"/>
      <c r="G8" s="1279" t="s">
        <v>8</v>
      </c>
      <c r="H8" s="1279"/>
      <c r="I8" s="1280" t="s">
        <v>9</v>
      </c>
      <c r="J8" s="1280"/>
      <c r="K8" s="1279" t="s">
        <v>10</v>
      </c>
      <c r="L8" s="1279"/>
      <c r="M8" s="1280" t="s">
        <v>11</v>
      </c>
      <c r="N8" s="1280"/>
      <c r="O8" s="1279" t="s">
        <v>12</v>
      </c>
      <c r="P8" s="1279"/>
      <c r="Q8" s="1287" t="s">
        <v>13</v>
      </c>
      <c r="R8" s="1287"/>
      <c r="S8" s="1281" t="s">
        <v>14</v>
      </c>
      <c r="T8" s="1281"/>
      <c r="U8" s="1282"/>
    </row>
    <row r="9" spans="1:21" ht="38.25" customHeight="1" thickTop="1" thickBot="1" x14ac:dyDescent="0.25">
      <c r="A9" s="1277"/>
      <c r="B9" s="1257"/>
      <c r="C9" s="1284" t="s">
        <v>908</v>
      </c>
      <c r="D9" s="1285"/>
      <c r="E9" s="1284" t="s">
        <v>910</v>
      </c>
      <c r="F9" s="1285"/>
      <c r="G9" s="1286" t="s">
        <v>478</v>
      </c>
      <c r="H9" s="1286"/>
      <c r="I9" s="1286" t="s">
        <v>479</v>
      </c>
      <c r="J9" s="1286"/>
      <c r="K9" s="1286" t="s">
        <v>480</v>
      </c>
      <c r="L9" s="1286"/>
      <c r="M9" s="1286" t="s">
        <v>481</v>
      </c>
      <c r="N9" s="1286"/>
      <c r="O9" s="1286" t="s">
        <v>909</v>
      </c>
      <c r="P9" s="1286"/>
      <c r="Q9" s="1286" t="s">
        <v>911</v>
      </c>
      <c r="R9" s="1286"/>
      <c r="S9" s="1260"/>
      <c r="T9" s="1260"/>
      <c r="U9" s="1283"/>
    </row>
    <row r="10" spans="1:21" ht="2.25" customHeight="1" thickTop="1" x14ac:dyDescent="0.2">
      <c r="A10" s="1277"/>
      <c r="B10" s="1257"/>
      <c r="C10" s="443"/>
      <c r="D10" s="444"/>
      <c r="E10" s="445"/>
      <c r="F10" s="446"/>
      <c r="G10" s="447"/>
      <c r="H10" s="448"/>
      <c r="I10" s="445"/>
      <c r="J10" s="446"/>
      <c r="K10" s="447"/>
      <c r="L10" s="448"/>
      <c r="M10" s="445"/>
      <c r="N10" s="446"/>
      <c r="O10" s="447"/>
      <c r="P10" s="448"/>
      <c r="Q10" s="445"/>
      <c r="R10" s="448"/>
      <c r="S10" s="447"/>
      <c r="T10" s="449"/>
      <c r="U10" s="450"/>
    </row>
    <row r="11" spans="1:21" ht="19.5" customHeight="1" x14ac:dyDescent="0.2">
      <c r="A11" s="451"/>
      <c r="B11" s="452"/>
      <c r="C11" s="443" t="s">
        <v>15</v>
      </c>
      <c r="D11" s="444" t="s">
        <v>16</v>
      </c>
      <c r="E11" s="688" t="s">
        <v>15</v>
      </c>
      <c r="F11" s="689" t="s">
        <v>16</v>
      </c>
      <c r="G11" s="443" t="s">
        <v>15</v>
      </c>
      <c r="H11" s="444" t="s">
        <v>16</v>
      </c>
      <c r="I11" s="688" t="s">
        <v>15</v>
      </c>
      <c r="J11" s="689" t="s">
        <v>16</v>
      </c>
      <c r="K11" s="443" t="s">
        <v>15</v>
      </c>
      <c r="L11" s="444" t="s">
        <v>16</v>
      </c>
      <c r="M11" s="688" t="s">
        <v>15</v>
      </c>
      <c r="N11" s="689" t="s">
        <v>16</v>
      </c>
      <c r="O11" s="443" t="s">
        <v>15</v>
      </c>
      <c r="P11" s="444" t="s">
        <v>16</v>
      </c>
      <c r="Q11" s="688" t="s">
        <v>15</v>
      </c>
      <c r="R11" s="444" t="s">
        <v>16</v>
      </c>
      <c r="S11" s="443" t="s">
        <v>15</v>
      </c>
      <c r="T11" s="690" t="s">
        <v>17</v>
      </c>
      <c r="U11" s="691" t="s">
        <v>18</v>
      </c>
    </row>
    <row r="12" spans="1:21" ht="1.5" customHeight="1" thickBot="1" x14ac:dyDescent="0.25">
      <c r="A12" s="459"/>
      <c r="B12" s="460"/>
      <c r="C12" s="461"/>
      <c r="D12" s="462"/>
      <c r="E12" s="461"/>
      <c r="F12" s="463"/>
      <c r="G12" s="461"/>
      <c r="H12" s="462"/>
      <c r="I12" s="461"/>
      <c r="J12" s="463"/>
      <c r="K12" s="461"/>
      <c r="L12" s="462"/>
      <c r="M12" s="461"/>
      <c r="N12" s="463"/>
      <c r="O12" s="461"/>
      <c r="P12" s="462"/>
      <c r="Q12" s="461"/>
      <c r="R12" s="462"/>
      <c r="S12" s="461"/>
      <c r="T12" s="464"/>
      <c r="U12" s="465"/>
    </row>
    <row r="13" spans="1:21" ht="33.75" customHeight="1" thickTop="1" x14ac:dyDescent="0.2">
      <c r="A13" s="466">
        <v>1</v>
      </c>
      <c r="B13" s="692" t="s">
        <v>35</v>
      </c>
      <c r="C13" s="467">
        <v>1</v>
      </c>
      <c r="D13" s="468">
        <v>18382</v>
      </c>
      <c r="E13" s="469">
        <v>3</v>
      </c>
      <c r="F13" s="470">
        <v>25201</v>
      </c>
      <c r="G13" s="467">
        <v>1</v>
      </c>
      <c r="H13" s="468">
        <v>34050</v>
      </c>
      <c r="I13" s="469">
        <v>1</v>
      </c>
      <c r="J13" s="470">
        <v>40863.5</v>
      </c>
      <c r="K13" s="467">
        <v>4</v>
      </c>
      <c r="L13" s="468">
        <v>32960</v>
      </c>
      <c r="M13" s="469">
        <v>3</v>
      </c>
      <c r="N13" s="470">
        <v>31540</v>
      </c>
      <c r="O13" s="467">
        <v>4</v>
      </c>
      <c r="P13" s="468">
        <v>23878</v>
      </c>
      <c r="Q13" s="469">
        <v>4</v>
      </c>
      <c r="R13" s="470">
        <v>8785</v>
      </c>
      <c r="S13" s="471">
        <f t="shared" ref="S13:T20" si="0">C13+E13+G13+I13+K13+M13+O13+Q13</f>
        <v>21</v>
      </c>
      <c r="T13" s="472">
        <f t="shared" si="0"/>
        <v>215659.5</v>
      </c>
      <c r="U13" s="473">
        <v>1</v>
      </c>
    </row>
    <row r="14" spans="1:21" ht="33.75" customHeight="1" x14ac:dyDescent="0.2">
      <c r="A14" s="474">
        <v>2</v>
      </c>
      <c r="B14" s="692" t="s">
        <v>473</v>
      </c>
      <c r="C14" s="467">
        <v>3</v>
      </c>
      <c r="D14" s="468">
        <v>17816</v>
      </c>
      <c r="E14" s="469">
        <v>2</v>
      </c>
      <c r="F14" s="470">
        <v>26039</v>
      </c>
      <c r="G14" s="467">
        <v>3</v>
      </c>
      <c r="H14" s="468">
        <v>23610</v>
      </c>
      <c r="I14" s="469">
        <v>2</v>
      </c>
      <c r="J14" s="470">
        <v>39180</v>
      </c>
      <c r="K14" s="467">
        <v>2</v>
      </c>
      <c r="L14" s="468">
        <v>34320</v>
      </c>
      <c r="M14" s="469">
        <v>2</v>
      </c>
      <c r="N14" s="470">
        <v>37280</v>
      </c>
      <c r="O14" s="467">
        <v>6</v>
      </c>
      <c r="P14" s="468">
        <v>13506</v>
      </c>
      <c r="Q14" s="469">
        <v>2</v>
      </c>
      <c r="R14" s="470">
        <v>10023</v>
      </c>
      <c r="S14" s="471">
        <f t="shared" si="0"/>
        <v>22</v>
      </c>
      <c r="T14" s="472">
        <f t="shared" si="0"/>
        <v>201774</v>
      </c>
      <c r="U14" s="477">
        <v>2</v>
      </c>
    </row>
    <row r="15" spans="1:21" ht="33.75" customHeight="1" x14ac:dyDescent="0.2">
      <c r="A15" s="474">
        <v>3</v>
      </c>
      <c r="B15" s="692" t="s">
        <v>471</v>
      </c>
      <c r="C15" s="467">
        <v>7</v>
      </c>
      <c r="D15" s="468">
        <v>13630</v>
      </c>
      <c r="E15" s="469">
        <v>6</v>
      </c>
      <c r="F15" s="470">
        <v>19286</v>
      </c>
      <c r="G15" s="467">
        <v>5</v>
      </c>
      <c r="H15" s="468">
        <v>22580</v>
      </c>
      <c r="I15" s="469">
        <v>6</v>
      </c>
      <c r="J15" s="470">
        <v>26215</v>
      </c>
      <c r="K15" s="467">
        <v>3</v>
      </c>
      <c r="L15" s="468">
        <v>35905</v>
      </c>
      <c r="M15" s="469">
        <v>1</v>
      </c>
      <c r="N15" s="470">
        <v>37940</v>
      </c>
      <c r="O15" s="467">
        <v>1</v>
      </c>
      <c r="P15" s="468">
        <v>13430</v>
      </c>
      <c r="Q15" s="469">
        <v>1</v>
      </c>
      <c r="R15" s="470">
        <v>8190</v>
      </c>
      <c r="S15" s="471">
        <f t="shared" si="0"/>
        <v>30</v>
      </c>
      <c r="T15" s="472">
        <f t="shared" si="0"/>
        <v>177176</v>
      </c>
      <c r="U15" s="477">
        <v>3</v>
      </c>
    </row>
    <row r="16" spans="1:21" ht="33.75" customHeight="1" x14ac:dyDescent="0.2">
      <c r="A16" s="474">
        <v>4</v>
      </c>
      <c r="B16" s="692" t="s">
        <v>472</v>
      </c>
      <c r="C16" s="467">
        <v>2</v>
      </c>
      <c r="D16" s="468">
        <v>18537</v>
      </c>
      <c r="E16" s="469">
        <v>4</v>
      </c>
      <c r="F16" s="470">
        <v>21467</v>
      </c>
      <c r="G16" s="467">
        <v>6</v>
      </c>
      <c r="H16" s="468">
        <v>19475</v>
      </c>
      <c r="I16" s="469">
        <v>5</v>
      </c>
      <c r="J16" s="470">
        <v>36680</v>
      </c>
      <c r="K16" s="467">
        <v>1</v>
      </c>
      <c r="L16" s="468">
        <v>37445</v>
      </c>
      <c r="M16" s="469">
        <v>4</v>
      </c>
      <c r="N16" s="470">
        <v>33970</v>
      </c>
      <c r="O16" s="467">
        <v>7</v>
      </c>
      <c r="P16" s="468">
        <v>13022</v>
      </c>
      <c r="Q16" s="469">
        <v>3</v>
      </c>
      <c r="R16" s="470">
        <v>12258</v>
      </c>
      <c r="S16" s="471">
        <f t="shared" si="0"/>
        <v>32</v>
      </c>
      <c r="T16" s="472">
        <f t="shared" si="0"/>
        <v>192854</v>
      </c>
      <c r="U16" s="477">
        <v>4</v>
      </c>
    </row>
    <row r="17" spans="1:21" ht="33.75" customHeight="1" x14ac:dyDescent="0.2">
      <c r="A17" s="474">
        <v>5</v>
      </c>
      <c r="B17" s="692" t="s">
        <v>470</v>
      </c>
      <c r="C17" s="467">
        <v>4</v>
      </c>
      <c r="D17" s="468">
        <v>17964</v>
      </c>
      <c r="E17" s="469">
        <v>1</v>
      </c>
      <c r="F17" s="470">
        <v>29956</v>
      </c>
      <c r="G17" s="467">
        <v>4</v>
      </c>
      <c r="H17" s="468">
        <v>23280</v>
      </c>
      <c r="I17" s="469">
        <v>4</v>
      </c>
      <c r="J17" s="470">
        <v>29805</v>
      </c>
      <c r="K17" s="467">
        <v>6</v>
      </c>
      <c r="L17" s="468">
        <v>23465</v>
      </c>
      <c r="M17" s="469">
        <v>5</v>
      </c>
      <c r="N17" s="470">
        <v>29835</v>
      </c>
      <c r="O17" s="467">
        <v>3</v>
      </c>
      <c r="P17" s="468">
        <v>16404</v>
      </c>
      <c r="Q17" s="469">
        <v>6</v>
      </c>
      <c r="R17" s="470">
        <v>5752</v>
      </c>
      <c r="S17" s="471">
        <f t="shared" si="0"/>
        <v>33</v>
      </c>
      <c r="T17" s="472">
        <f t="shared" si="0"/>
        <v>176461</v>
      </c>
      <c r="U17" s="477">
        <v>5</v>
      </c>
    </row>
    <row r="18" spans="1:21" ht="33.75" customHeight="1" x14ac:dyDescent="0.2">
      <c r="A18" s="474">
        <v>6</v>
      </c>
      <c r="B18" s="692" t="s">
        <v>1052</v>
      </c>
      <c r="C18" s="467">
        <v>5</v>
      </c>
      <c r="D18" s="468">
        <v>15779</v>
      </c>
      <c r="E18" s="469">
        <v>5</v>
      </c>
      <c r="F18" s="470">
        <v>20309</v>
      </c>
      <c r="G18" s="467">
        <v>2</v>
      </c>
      <c r="H18" s="468">
        <v>29365</v>
      </c>
      <c r="I18" s="469">
        <v>3</v>
      </c>
      <c r="J18" s="470">
        <v>30635</v>
      </c>
      <c r="K18" s="467">
        <v>5</v>
      </c>
      <c r="L18" s="468">
        <v>28460</v>
      </c>
      <c r="M18" s="469">
        <v>6</v>
      </c>
      <c r="N18" s="470">
        <v>26655</v>
      </c>
      <c r="O18" s="467">
        <v>2</v>
      </c>
      <c r="P18" s="468">
        <v>13397</v>
      </c>
      <c r="Q18" s="469">
        <v>5</v>
      </c>
      <c r="R18" s="470">
        <v>5355</v>
      </c>
      <c r="S18" s="471">
        <f t="shared" si="0"/>
        <v>33</v>
      </c>
      <c r="T18" s="472">
        <f t="shared" si="0"/>
        <v>169955</v>
      </c>
      <c r="U18" s="477">
        <v>6</v>
      </c>
    </row>
    <row r="19" spans="1:21" ht="33.75" customHeight="1" x14ac:dyDescent="0.2">
      <c r="A19" s="474">
        <v>7</v>
      </c>
      <c r="B19" s="692" t="s">
        <v>474</v>
      </c>
      <c r="C19" s="467">
        <v>6</v>
      </c>
      <c r="D19" s="468">
        <v>14562</v>
      </c>
      <c r="E19" s="469">
        <v>8</v>
      </c>
      <c r="F19" s="470">
        <v>17685</v>
      </c>
      <c r="G19" s="467">
        <v>7</v>
      </c>
      <c r="H19" s="468">
        <v>15740</v>
      </c>
      <c r="I19" s="469">
        <v>7</v>
      </c>
      <c r="J19" s="470">
        <v>14660</v>
      </c>
      <c r="K19" s="467">
        <v>7</v>
      </c>
      <c r="L19" s="468">
        <v>19330</v>
      </c>
      <c r="M19" s="469">
        <v>7</v>
      </c>
      <c r="N19" s="470">
        <v>25120</v>
      </c>
      <c r="O19" s="467">
        <v>8</v>
      </c>
      <c r="P19" s="468">
        <v>7733</v>
      </c>
      <c r="Q19" s="469">
        <v>8</v>
      </c>
      <c r="R19" s="470">
        <v>2652</v>
      </c>
      <c r="S19" s="471">
        <f t="shared" si="0"/>
        <v>58</v>
      </c>
      <c r="T19" s="472">
        <f t="shared" si="0"/>
        <v>117482</v>
      </c>
      <c r="U19" s="477">
        <v>7</v>
      </c>
    </row>
    <row r="20" spans="1:21" ht="33.75" customHeight="1" thickBot="1" x14ac:dyDescent="0.25">
      <c r="A20" s="478">
        <v>8</v>
      </c>
      <c r="B20" s="693" t="s">
        <v>475</v>
      </c>
      <c r="C20" s="479">
        <v>8</v>
      </c>
      <c r="D20" s="480">
        <v>13142</v>
      </c>
      <c r="E20" s="481">
        <v>7</v>
      </c>
      <c r="F20" s="482">
        <v>19346</v>
      </c>
      <c r="G20" s="479">
        <v>8</v>
      </c>
      <c r="H20" s="480">
        <v>11435</v>
      </c>
      <c r="I20" s="481">
        <v>8</v>
      </c>
      <c r="J20" s="482">
        <v>18190</v>
      </c>
      <c r="K20" s="479">
        <v>8</v>
      </c>
      <c r="L20" s="480">
        <v>16825</v>
      </c>
      <c r="M20" s="481">
        <v>8</v>
      </c>
      <c r="N20" s="482">
        <v>16910</v>
      </c>
      <c r="O20" s="479">
        <v>5</v>
      </c>
      <c r="P20" s="480">
        <v>8362</v>
      </c>
      <c r="Q20" s="479">
        <v>7</v>
      </c>
      <c r="R20" s="480">
        <v>2535</v>
      </c>
      <c r="S20" s="483">
        <f t="shared" si="0"/>
        <v>59</v>
      </c>
      <c r="T20" s="694">
        <f t="shared" si="0"/>
        <v>106745</v>
      </c>
      <c r="U20" s="485">
        <v>8</v>
      </c>
    </row>
    <row r="23" spans="1:21" ht="23.25" x14ac:dyDescent="0.35">
      <c r="B23" s="166" t="s">
        <v>1075</v>
      </c>
    </row>
    <row r="25" spans="1:21" ht="23.25" x14ac:dyDescent="0.35">
      <c r="B25" s="166" t="s">
        <v>1078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0"/>
  <sheetViews>
    <sheetView topLeftCell="A22" zoomScale="84" zoomScaleNormal="84" zoomScalePageLayoutView="55" workbookViewId="0">
      <selection activeCell="AD49" sqref="AD49"/>
    </sheetView>
  </sheetViews>
  <sheetFormatPr defaultColWidth="9.140625" defaultRowHeight="15" x14ac:dyDescent="0.2"/>
  <cols>
    <col min="1" max="1" width="5.140625" style="23"/>
    <col min="2" max="2" width="21.85546875" style="27"/>
    <col min="3" max="3" width="19.85546875" style="24"/>
    <col min="4" max="4" width="5.7109375" style="24"/>
    <col min="5" max="5" width="9.28515625" style="25"/>
    <col min="6" max="6" width="5.7109375" style="24"/>
    <col min="7" max="7" width="9.28515625" style="25"/>
    <col min="8" max="8" width="5.7109375" style="24"/>
    <col min="9" max="9" width="9.28515625" style="25"/>
    <col min="10" max="10" width="5.7109375" style="24"/>
    <col min="11" max="11" width="9.28515625" style="25"/>
    <col min="12" max="12" width="5.7109375" style="24"/>
    <col min="13" max="13" width="9.28515625" style="25"/>
    <col min="14" max="14" width="5.7109375" style="24"/>
    <col min="15" max="15" width="9.28515625" style="25"/>
    <col min="16" max="16" width="5.7109375" style="24"/>
    <col min="17" max="17" width="9.28515625" style="25"/>
    <col min="18" max="18" width="5.7109375" style="24"/>
    <col min="19" max="19" width="9.28515625" style="25"/>
    <col min="20" max="20" width="6.7109375" style="24"/>
    <col min="21" max="21" width="10" style="25"/>
    <col min="22" max="22" width="10.5703125" style="24"/>
    <col min="23" max="28" width="0" style="24" hidden="1"/>
    <col min="29" max="257" width="9.140625" style="24"/>
    <col min="258" max="16384" width="9.140625" style="26"/>
  </cols>
  <sheetData>
    <row r="1" spans="1:22" ht="23.25" x14ac:dyDescent="0.35">
      <c r="B1" s="1288" t="s">
        <v>0</v>
      </c>
      <c r="C1" s="1288"/>
      <c r="G1" s="97"/>
      <c r="H1" s="92"/>
      <c r="I1" s="97"/>
      <c r="J1" s="92"/>
      <c r="K1" s="13" t="s">
        <v>1</v>
      </c>
      <c r="L1" s="92"/>
      <c r="M1" s="97"/>
      <c r="N1" s="92"/>
      <c r="O1" s="97"/>
      <c r="Q1" s="24"/>
    </row>
    <row r="2" spans="1:22" ht="23.25" x14ac:dyDescent="0.35">
      <c r="B2" s="1289" t="s">
        <v>2</v>
      </c>
      <c r="C2" s="1289"/>
      <c r="G2" s="97"/>
      <c r="H2" s="92"/>
      <c r="I2" s="97"/>
      <c r="J2" s="92"/>
      <c r="K2" s="13" t="s">
        <v>134</v>
      </c>
      <c r="L2" s="92"/>
      <c r="M2" s="97"/>
      <c r="N2" s="92"/>
      <c r="O2" s="97"/>
    </row>
    <row r="3" spans="1:22" ht="23.25" x14ac:dyDescent="0.35">
      <c r="G3" s="97"/>
      <c r="H3" s="92"/>
      <c r="I3" s="97"/>
      <c r="J3" s="92"/>
      <c r="K3" s="13" t="s">
        <v>19</v>
      </c>
      <c r="L3" s="92"/>
      <c r="M3" s="97"/>
      <c r="N3" s="92"/>
      <c r="O3" s="97"/>
    </row>
    <row r="4" spans="1:22" ht="15.75" thickBot="1" x14ac:dyDescent="0.25"/>
    <row r="5" spans="1:22" ht="18.75" thickBot="1" x14ac:dyDescent="0.25">
      <c r="A5" s="1276" t="s">
        <v>4</v>
      </c>
      <c r="B5" s="1290" t="s">
        <v>20</v>
      </c>
      <c r="C5" s="1291" t="s">
        <v>5</v>
      </c>
      <c r="D5" s="1280" t="s">
        <v>6</v>
      </c>
      <c r="E5" s="1280"/>
      <c r="F5" s="1279" t="s">
        <v>7</v>
      </c>
      <c r="G5" s="1279"/>
      <c r="H5" s="1280" t="s">
        <v>8</v>
      </c>
      <c r="I5" s="1280"/>
      <c r="J5" s="1279" t="s">
        <v>9</v>
      </c>
      <c r="K5" s="1279"/>
      <c r="L5" s="1280" t="s">
        <v>10</v>
      </c>
      <c r="M5" s="1280"/>
      <c r="N5" s="1279" t="s">
        <v>11</v>
      </c>
      <c r="O5" s="1279"/>
      <c r="P5" s="1280" t="s">
        <v>12</v>
      </c>
      <c r="Q5" s="1280"/>
      <c r="R5" s="1279" t="s">
        <v>13</v>
      </c>
      <c r="S5" s="1279"/>
      <c r="T5" s="1282" t="s">
        <v>14</v>
      </c>
      <c r="U5" s="1282"/>
      <c r="V5" s="1282"/>
    </row>
    <row r="6" spans="1:22" ht="39" customHeight="1" thickBot="1" x14ac:dyDescent="0.25">
      <c r="A6" s="1276"/>
      <c r="B6" s="1290"/>
      <c r="C6" s="1291"/>
      <c r="D6" s="1272" t="s">
        <v>476</v>
      </c>
      <c r="E6" s="1292"/>
      <c r="F6" s="1272" t="s">
        <v>477</v>
      </c>
      <c r="G6" s="1292"/>
      <c r="H6" s="1272" t="s">
        <v>478</v>
      </c>
      <c r="I6" s="1292"/>
      <c r="J6" s="1272" t="s">
        <v>479</v>
      </c>
      <c r="K6" s="1292"/>
      <c r="L6" s="1272" t="s">
        <v>480</v>
      </c>
      <c r="M6" s="1292"/>
      <c r="N6" s="1272" t="s">
        <v>481</v>
      </c>
      <c r="O6" s="1292"/>
      <c r="P6" s="1272" t="s">
        <v>1076</v>
      </c>
      <c r="Q6" s="1292"/>
      <c r="R6" s="1272" t="s">
        <v>1077</v>
      </c>
      <c r="S6" s="1292"/>
      <c r="T6" s="1282"/>
      <c r="U6" s="1282"/>
      <c r="V6" s="1282"/>
    </row>
    <row r="7" spans="1:22" ht="4.5" customHeight="1" x14ac:dyDescent="0.2">
      <c r="A7" s="1276"/>
      <c r="B7" s="1290"/>
      <c r="C7" s="1291"/>
      <c r="D7" s="488"/>
      <c r="E7" s="489"/>
      <c r="F7" s="488"/>
      <c r="G7" s="490"/>
      <c r="H7" s="491"/>
      <c r="I7" s="489"/>
      <c r="J7" s="488"/>
      <c r="K7" s="490"/>
      <c r="L7" s="491"/>
      <c r="M7" s="489"/>
      <c r="N7" s="488"/>
      <c r="O7" s="492"/>
      <c r="P7" s="491"/>
      <c r="Q7" s="489"/>
      <c r="R7" s="488"/>
      <c r="S7" s="490"/>
      <c r="T7" s="491"/>
      <c r="U7" s="493"/>
      <c r="V7" s="494"/>
    </row>
    <row r="8" spans="1:22" ht="12" customHeight="1" x14ac:dyDescent="0.2">
      <c r="A8" s="451"/>
      <c r="B8" s="495"/>
      <c r="C8" s="496"/>
      <c r="D8" s="497" t="s">
        <v>15</v>
      </c>
      <c r="E8" s="498" t="s">
        <v>16</v>
      </c>
      <c r="F8" s="497" t="s">
        <v>15</v>
      </c>
      <c r="G8" s="499" t="s">
        <v>16</v>
      </c>
      <c r="H8" s="500" t="s">
        <v>15</v>
      </c>
      <c r="I8" s="498" t="s">
        <v>16</v>
      </c>
      <c r="J8" s="497" t="s">
        <v>15</v>
      </c>
      <c r="K8" s="499" t="s">
        <v>16</v>
      </c>
      <c r="L8" s="500" t="s">
        <v>15</v>
      </c>
      <c r="M8" s="498" t="s">
        <v>16</v>
      </c>
      <c r="N8" s="497" t="s">
        <v>15</v>
      </c>
      <c r="O8" s="501" t="s">
        <v>16</v>
      </c>
      <c r="P8" s="500" t="s">
        <v>15</v>
      </c>
      <c r="Q8" s="498" t="s">
        <v>16</v>
      </c>
      <c r="R8" s="497" t="s">
        <v>15</v>
      </c>
      <c r="S8" s="499" t="s">
        <v>16</v>
      </c>
      <c r="T8" s="500" t="s">
        <v>15</v>
      </c>
      <c r="U8" s="502" t="s">
        <v>17</v>
      </c>
      <c r="V8" s="695" t="s">
        <v>18</v>
      </c>
    </row>
    <row r="9" spans="1:22" ht="3.75" customHeight="1" thickBot="1" x14ac:dyDescent="0.25">
      <c r="A9" s="504"/>
      <c r="B9" s="505"/>
      <c r="C9" s="506"/>
      <c r="D9" s="507"/>
      <c r="E9" s="508"/>
      <c r="F9" s="507"/>
      <c r="G9" s="509"/>
      <c r="H9" s="510"/>
      <c r="I9" s="508"/>
      <c r="J9" s="507"/>
      <c r="K9" s="509"/>
      <c r="L9" s="510"/>
      <c r="M9" s="508"/>
      <c r="N9" s="507"/>
      <c r="O9" s="509"/>
      <c r="P9" s="510"/>
      <c r="Q9" s="508"/>
      <c r="R9" s="507"/>
      <c r="S9" s="509"/>
      <c r="T9" s="510"/>
      <c r="U9" s="511"/>
      <c r="V9" s="512"/>
    </row>
    <row r="10" spans="1:22" ht="15.75" x14ac:dyDescent="0.2">
      <c r="A10" s="513">
        <v>1</v>
      </c>
      <c r="B10" s="514" t="s">
        <v>915</v>
      </c>
      <c r="C10" s="696" t="s">
        <v>1053</v>
      </c>
      <c r="D10" s="516">
        <v>2</v>
      </c>
      <c r="E10" s="517">
        <v>5492</v>
      </c>
      <c r="F10" s="518">
        <v>1</v>
      </c>
      <c r="G10" s="519">
        <v>6798</v>
      </c>
      <c r="H10" s="516">
        <v>4</v>
      </c>
      <c r="I10" s="517">
        <v>10475</v>
      </c>
      <c r="J10" s="518">
        <v>1</v>
      </c>
      <c r="K10" s="520">
        <v>22955</v>
      </c>
      <c r="L10" s="516">
        <v>2</v>
      </c>
      <c r="M10" s="517">
        <v>9775</v>
      </c>
      <c r="N10" s="518">
        <v>1</v>
      </c>
      <c r="O10" s="520">
        <v>11310</v>
      </c>
      <c r="P10" s="516">
        <v>8</v>
      </c>
      <c r="Q10" s="517">
        <v>218</v>
      </c>
      <c r="R10" s="518">
        <v>3</v>
      </c>
      <c r="S10" s="520">
        <v>1315</v>
      </c>
      <c r="T10" s="521">
        <f t="shared" ref="T10:T48" si="0">D10+F10+H10+J10+L10+N10+P10+R10</f>
        <v>22</v>
      </c>
      <c r="U10" s="472">
        <f t="shared" ref="U10:U48" si="1">E10+G10+I10+K10+M10+O10+Q10+S10</f>
        <v>68338</v>
      </c>
      <c r="V10" s="522">
        <v>1</v>
      </c>
    </row>
    <row r="11" spans="1:22" ht="15.75" x14ac:dyDescent="0.2">
      <c r="A11" s="523">
        <v>2</v>
      </c>
      <c r="B11" s="514" t="s">
        <v>935</v>
      </c>
      <c r="C11" s="696" t="s">
        <v>471</v>
      </c>
      <c r="D11" s="516">
        <v>5</v>
      </c>
      <c r="E11" s="517">
        <v>3536</v>
      </c>
      <c r="F11" s="518">
        <v>5</v>
      </c>
      <c r="G11" s="519">
        <v>6163</v>
      </c>
      <c r="H11" s="516">
        <v>2</v>
      </c>
      <c r="I11" s="517">
        <v>11845</v>
      </c>
      <c r="J11" s="518">
        <v>4</v>
      </c>
      <c r="K11" s="520">
        <v>12105</v>
      </c>
      <c r="L11" s="516">
        <v>1</v>
      </c>
      <c r="M11" s="517">
        <v>12320</v>
      </c>
      <c r="N11" s="518">
        <v>1</v>
      </c>
      <c r="O11" s="520">
        <v>10360</v>
      </c>
      <c r="P11" s="516">
        <v>3</v>
      </c>
      <c r="Q11" s="517">
        <v>4735</v>
      </c>
      <c r="R11" s="518">
        <v>2</v>
      </c>
      <c r="S11" s="520">
        <v>2129</v>
      </c>
      <c r="T11" s="521">
        <f t="shared" si="0"/>
        <v>23</v>
      </c>
      <c r="U11" s="472">
        <f t="shared" si="1"/>
        <v>63193</v>
      </c>
      <c r="V11" s="525">
        <v>2</v>
      </c>
    </row>
    <row r="12" spans="1:22" ht="15.75" x14ac:dyDescent="0.2">
      <c r="A12" s="513">
        <v>3</v>
      </c>
      <c r="B12" s="514" t="s">
        <v>929</v>
      </c>
      <c r="C12" s="696" t="s">
        <v>1052</v>
      </c>
      <c r="D12" s="516">
        <v>2</v>
      </c>
      <c r="E12" s="517">
        <v>4567</v>
      </c>
      <c r="F12" s="518">
        <v>3</v>
      </c>
      <c r="G12" s="519">
        <v>6132</v>
      </c>
      <c r="H12" s="516">
        <v>1</v>
      </c>
      <c r="I12" s="517">
        <v>17830</v>
      </c>
      <c r="J12" s="518">
        <v>3</v>
      </c>
      <c r="K12" s="520">
        <v>6275</v>
      </c>
      <c r="L12" s="516">
        <v>3</v>
      </c>
      <c r="M12" s="517">
        <v>8775</v>
      </c>
      <c r="N12" s="518">
        <v>4</v>
      </c>
      <c r="O12" s="520">
        <v>7900</v>
      </c>
      <c r="P12" s="516">
        <v>2</v>
      </c>
      <c r="Q12" s="517">
        <v>505</v>
      </c>
      <c r="R12" s="518">
        <v>5</v>
      </c>
      <c r="S12" s="520">
        <v>1043</v>
      </c>
      <c r="T12" s="521">
        <f t="shared" si="0"/>
        <v>23</v>
      </c>
      <c r="U12" s="472">
        <f t="shared" si="1"/>
        <v>53027</v>
      </c>
      <c r="V12" s="522">
        <v>3</v>
      </c>
    </row>
    <row r="13" spans="1:22" ht="15.75" x14ac:dyDescent="0.2">
      <c r="A13" s="513">
        <v>4</v>
      </c>
      <c r="B13" s="514" t="s">
        <v>916</v>
      </c>
      <c r="C13" s="696" t="s">
        <v>472</v>
      </c>
      <c r="D13" s="516">
        <v>3</v>
      </c>
      <c r="E13" s="517">
        <v>4583</v>
      </c>
      <c r="F13" s="518">
        <v>4</v>
      </c>
      <c r="G13" s="519">
        <v>6220</v>
      </c>
      <c r="H13" s="516">
        <v>7</v>
      </c>
      <c r="I13" s="517">
        <v>3470</v>
      </c>
      <c r="J13" s="518">
        <v>1</v>
      </c>
      <c r="K13" s="520">
        <v>9610</v>
      </c>
      <c r="L13" s="516">
        <v>1</v>
      </c>
      <c r="M13" s="517">
        <v>11560</v>
      </c>
      <c r="N13" s="518">
        <v>2.5</v>
      </c>
      <c r="O13" s="520">
        <v>11500</v>
      </c>
      <c r="P13" s="516">
        <v>4</v>
      </c>
      <c r="Q13" s="517">
        <v>580</v>
      </c>
      <c r="R13" s="518">
        <v>1</v>
      </c>
      <c r="S13" s="520">
        <v>6773</v>
      </c>
      <c r="T13" s="521">
        <f t="shared" si="0"/>
        <v>23.5</v>
      </c>
      <c r="U13" s="472">
        <f t="shared" si="1"/>
        <v>54296</v>
      </c>
      <c r="V13" s="522">
        <v>4</v>
      </c>
    </row>
    <row r="14" spans="1:22" ht="15.75" x14ac:dyDescent="0.2">
      <c r="A14" s="523">
        <v>5</v>
      </c>
      <c r="B14" s="514" t="s">
        <v>919</v>
      </c>
      <c r="C14" s="696" t="s">
        <v>473</v>
      </c>
      <c r="D14" s="516">
        <v>2</v>
      </c>
      <c r="E14" s="517">
        <v>5292</v>
      </c>
      <c r="F14" s="518">
        <v>2</v>
      </c>
      <c r="G14" s="519">
        <v>6588</v>
      </c>
      <c r="H14" s="516">
        <v>5</v>
      </c>
      <c r="I14" s="517">
        <v>5605</v>
      </c>
      <c r="J14" s="518">
        <v>3</v>
      </c>
      <c r="K14" s="520">
        <v>15420</v>
      </c>
      <c r="L14" s="516">
        <v>3</v>
      </c>
      <c r="M14" s="517">
        <v>7290</v>
      </c>
      <c r="N14" s="518">
        <v>2</v>
      </c>
      <c r="O14" s="520">
        <v>10390</v>
      </c>
      <c r="P14" s="516">
        <v>3</v>
      </c>
      <c r="Q14" s="517">
        <v>8329</v>
      </c>
      <c r="R14" s="518">
        <v>4</v>
      </c>
      <c r="S14" s="520">
        <v>1970</v>
      </c>
      <c r="T14" s="521">
        <f t="shared" si="0"/>
        <v>24</v>
      </c>
      <c r="U14" s="472">
        <f t="shared" si="1"/>
        <v>60884</v>
      </c>
      <c r="V14" s="525">
        <v>5</v>
      </c>
    </row>
    <row r="15" spans="1:22" ht="15.75" x14ac:dyDescent="0.2">
      <c r="A15" s="513">
        <v>6</v>
      </c>
      <c r="B15" s="514" t="s">
        <v>913</v>
      </c>
      <c r="C15" s="696" t="s">
        <v>1053</v>
      </c>
      <c r="D15" s="516">
        <v>1</v>
      </c>
      <c r="E15" s="517">
        <v>4253</v>
      </c>
      <c r="F15" s="518">
        <v>2</v>
      </c>
      <c r="G15" s="519">
        <v>6748</v>
      </c>
      <c r="H15" s="516">
        <v>1</v>
      </c>
      <c r="I15" s="517">
        <v>7760</v>
      </c>
      <c r="J15" s="518">
        <v>2</v>
      </c>
      <c r="K15" s="520">
        <v>8000</v>
      </c>
      <c r="L15" s="516">
        <v>5</v>
      </c>
      <c r="M15" s="517">
        <v>6620</v>
      </c>
      <c r="N15" s="518">
        <v>7</v>
      </c>
      <c r="O15" s="520">
        <v>6665</v>
      </c>
      <c r="P15" s="516">
        <v>5</v>
      </c>
      <c r="Q15" s="517">
        <v>331</v>
      </c>
      <c r="R15" s="518">
        <v>1</v>
      </c>
      <c r="S15" s="520">
        <v>4513</v>
      </c>
      <c r="T15" s="521">
        <f t="shared" si="0"/>
        <v>24</v>
      </c>
      <c r="U15" s="472">
        <f t="shared" si="1"/>
        <v>44890</v>
      </c>
      <c r="V15" s="522">
        <v>6</v>
      </c>
    </row>
    <row r="16" spans="1:22" ht="15.75" x14ac:dyDescent="0.2">
      <c r="A16" s="513">
        <v>7</v>
      </c>
      <c r="B16" s="514" t="s">
        <v>914</v>
      </c>
      <c r="C16" s="696" t="s">
        <v>1053</v>
      </c>
      <c r="D16" s="516">
        <v>3</v>
      </c>
      <c r="E16" s="517">
        <v>4313</v>
      </c>
      <c r="F16" s="518">
        <v>3</v>
      </c>
      <c r="G16" s="519">
        <v>6733</v>
      </c>
      <c r="H16" s="516">
        <v>2</v>
      </c>
      <c r="I16" s="517">
        <v>5935</v>
      </c>
      <c r="J16" s="518">
        <v>7</v>
      </c>
      <c r="K16" s="520">
        <v>1210</v>
      </c>
      <c r="L16" s="516">
        <v>1</v>
      </c>
      <c r="M16" s="517">
        <v>9805</v>
      </c>
      <c r="N16" s="518">
        <v>2</v>
      </c>
      <c r="O16" s="520">
        <v>8295</v>
      </c>
      <c r="P16" s="516">
        <v>2</v>
      </c>
      <c r="Q16" s="517">
        <v>5705</v>
      </c>
      <c r="R16" s="518">
        <v>5</v>
      </c>
      <c r="S16" s="520">
        <v>2433</v>
      </c>
      <c r="T16" s="521">
        <f t="shared" si="0"/>
        <v>25</v>
      </c>
      <c r="U16" s="472">
        <f t="shared" si="1"/>
        <v>44429</v>
      </c>
      <c r="V16" s="522">
        <v>7</v>
      </c>
    </row>
    <row r="17" spans="1:22" ht="15.75" x14ac:dyDescent="0.2">
      <c r="A17" s="523">
        <v>8</v>
      </c>
      <c r="B17" s="514" t="s">
        <v>934</v>
      </c>
      <c r="C17" s="696" t="s">
        <v>471</v>
      </c>
      <c r="D17" s="516">
        <v>5</v>
      </c>
      <c r="E17" s="517">
        <v>3618</v>
      </c>
      <c r="F17" s="518">
        <v>5</v>
      </c>
      <c r="G17" s="519">
        <v>5279</v>
      </c>
      <c r="H17" s="516">
        <v>6</v>
      </c>
      <c r="I17" s="517">
        <v>4125</v>
      </c>
      <c r="J17" s="518">
        <v>5</v>
      </c>
      <c r="K17" s="520">
        <v>6445</v>
      </c>
      <c r="L17" s="516">
        <v>1</v>
      </c>
      <c r="M17" s="517">
        <v>9395</v>
      </c>
      <c r="N17" s="518">
        <v>1</v>
      </c>
      <c r="O17" s="520">
        <v>11760</v>
      </c>
      <c r="P17" s="516">
        <v>1</v>
      </c>
      <c r="Q17" s="517">
        <v>591</v>
      </c>
      <c r="R17" s="518">
        <v>2</v>
      </c>
      <c r="S17" s="520">
        <v>2906</v>
      </c>
      <c r="T17" s="521">
        <f t="shared" si="0"/>
        <v>26</v>
      </c>
      <c r="U17" s="472">
        <f t="shared" si="1"/>
        <v>44119</v>
      </c>
      <c r="V17" s="525">
        <v>8</v>
      </c>
    </row>
    <row r="18" spans="1:22" ht="15.75" x14ac:dyDescent="0.2">
      <c r="A18" s="513">
        <v>9</v>
      </c>
      <c r="B18" s="514" t="s">
        <v>912</v>
      </c>
      <c r="C18" s="696" t="s">
        <v>1053</v>
      </c>
      <c r="D18" s="516">
        <v>4</v>
      </c>
      <c r="E18" s="517">
        <v>4324</v>
      </c>
      <c r="F18" s="518">
        <v>4</v>
      </c>
      <c r="G18" s="519">
        <v>4922</v>
      </c>
      <c r="H18" s="516">
        <v>1</v>
      </c>
      <c r="I18" s="517">
        <v>9880</v>
      </c>
      <c r="J18" s="518">
        <v>3</v>
      </c>
      <c r="K18" s="520">
        <v>8698.5</v>
      </c>
      <c r="L18" s="516">
        <v>4</v>
      </c>
      <c r="M18" s="517">
        <v>6760</v>
      </c>
      <c r="N18" s="518">
        <v>6</v>
      </c>
      <c r="O18" s="520">
        <v>5270</v>
      </c>
      <c r="P18" s="516">
        <v>1</v>
      </c>
      <c r="Q18" s="517">
        <v>17624</v>
      </c>
      <c r="R18" s="518">
        <v>5</v>
      </c>
      <c r="S18" s="520">
        <v>524</v>
      </c>
      <c r="T18" s="521">
        <f t="shared" si="0"/>
        <v>28</v>
      </c>
      <c r="U18" s="472">
        <f t="shared" si="1"/>
        <v>58002.5</v>
      </c>
      <c r="V18" s="522">
        <v>9</v>
      </c>
    </row>
    <row r="19" spans="1:22" ht="15.75" x14ac:dyDescent="0.2">
      <c r="A19" s="513">
        <v>10</v>
      </c>
      <c r="B19" s="514" t="s">
        <v>928</v>
      </c>
      <c r="C19" s="696" t="s">
        <v>1052</v>
      </c>
      <c r="D19" s="516">
        <v>3</v>
      </c>
      <c r="E19" s="517">
        <v>3766</v>
      </c>
      <c r="F19" s="518">
        <v>5</v>
      </c>
      <c r="G19" s="519">
        <v>5614</v>
      </c>
      <c r="H19" s="516">
        <v>3</v>
      </c>
      <c r="I19" s="517">
        <v>6650</v>
      </c>
      <c r="J19" s="518">
        <v>3</v>
      </c>
      <c r="K19" s="520">
        <v>8580</v>
      </c>
      <c r="L19" s="516">
        <v>4</v>
      </c>
      <c r="M19" s="517">
        <v>7945</v>
      </c>
      <c r="N19" s="518">
        <v>6</v>
      </c>
      <c r="O19" s="520">
        <v>7405</v>
      </c>
      <c r="P19" s="516">
        <v>1</v>
      </c>
      <c r="Q19" s="517">
        <v>3475</v>
      </c>
      <c r="R19" s="518">
        <v>3</v>
      </c>
      <c r="S19" s="520">
        <v>1103</v>
      </c>
      <c r="T19" s="521">
        <f t="shared" si="0"/>
        <v>28</v>
      </c>
      <c r="U19" s="472">
        <f t="shared" si="1"/>
        <v>44538</v>
      </c>
      <c r="V19" s="522">
        <v>10</v>
      </c>
    </row>
    <row r="20" spans="1:22" ht="15.75" x14ac:dyDescent="0.2">
      <c r="A20" s="523">
        <v>11</v>
      </c>
      <c r="B20" s="514" t="s">
        <v>917</v>
      </c>
      <c r="C20" s="696" t="s">
        <v>472</v>
      </c>
      <c r="D20" s="516">
        <v>2</v>
      </c>
      <c r="E20" s="517">
        <v>3836</v>
      </c>
      <c r="F20" s="518">
        <v>4</v>
      </c>
      <c r="G20" s="519">
        <v>6376</v>
      </c>
      <c r="H20" s="516">
        <v>4</v>
      </c>
      <c r="I20" s="517">
        <v>2430</v>
      </c>
      <c r="J20" s="518">
        <v>8</v>
      </c>
      <c r="K20" s="520">
        <v>3800</v>
      </c>
      <c r="L20" s="516">
        <v>4</v>
      </c>
      <c r="M20" s="517">
        <v>7270</v>
      </c>
      <c r="N20" s="518">
        <v>4</v>
      </c>
      <c r="O20" s="520">
        <v>8210</v>
      </c>
      <c r="P20" s="516">
        <v>2</v>
      </c>
      <c r="Q20" s="517">
        <v>11646</v>
      </c>
      <c r="R20" s="518">
        <v>2</v>
      </c>
      <c r="S20" s="520">
        <v>3770</v>
      </c>
      <c r="T20" s="521">
        <f t="shared" si="0"/>
        <v>30</v>
      </c>
      <c r="U20" s="472">
        <f t="shared" si="1"/>
        <v>47338</v>
      </c>
      <c r="V20" s="525">
        <v>11</v>
      </c>
    </row>
    <row r="21" spans="1:22" ht="15.75" x14ac:dyDescent="0.2">
      <c r="A21" s="513">
        <v>12</v>
      </c>
      <c r="B21" s="514" t="s">
        <v>1033</v>
      </c>
      <c r="C21" s="696" t="s">
        <v>473</v>
      </c>
      <c r="D21" s="516">
        <v>9</v>
      </c>
      <c r="E21" s="517">
        <v>0</v>
      </c>
      <c r="F21" s="518">
        <v>9</v>
      </c>
      <c r="G21" s="519">
        <v>0</v>
      </c>
      <c r="H21" s="516">
        <v>5</v>
      </c>
      <c r="I21" s="517">
        <v>4145</v>
      </c>
      <c r="J21" s="518">
        <v>1</v>
      </c>
      <c r="K21" s="520">
        <v>14275</v>
      </c>
      <c r="L21" s="516">
        <v>2</v>
      </c>
      <c r="M21" s="517">
        <v>10090</v>
      </c>
      <c r="N21" s="518">
        <v>2.5</v>
      </c>
      <c r="O21" s="520">
        <v>11500</v>
      </c>
      <c r="P21" s="516">
        <v>4</v>
      </c>
      <c r="Q21" s="517">
        <v>4472</v>
      </c>
      <c r="R21" s="518">
        <v>1</v>
      </c>
      <c r="S21" s="520">
        <v>2563</v>
      </c>
      <c r="T21" s="521">
        <f t="shared" si="0"/>
        <v>33.5</v>
      </c>
      <c r="U21" s="472">
        <f t="shared" si="1"/>
        <v>47045</v>
      </c>
      <c r="V21" s="522">
        <v>12</v>
      </c>
    </row>
    <row r="22" spans="1:22" ht="15.75" x14ac:dyDescent="0.2">
      <c r="A22" s="513">
        <v>13</v>
      </c>
      <c r="B22" s="514" t="s">
        <v>923</v>
      </c>
      <c r="C22" s="696" t="s">
        <v>470</v>
      </c>
      <c r="D22" s="516">
        <v>1</v>
      </c>
      <c r="E22" s="517">
        <v>5652</v>
      </c>
      <c r="F22" s="518">
        <v>1</v>
      </c>
      <c r="G22" s="519">
        <v>8351</v>
      </c>
      <c r="H22" s="516">
        <v>2</v>
      </c>
      <c r="I22" s="517">
        <v>8550</v>
      </c>
      <c r="J22" s="518">
        <v>4</v>
      </c>
      <c r="K22" s="520">
        <v>6240</v>
      </c>
      <c r="L22" s="516">
        <v>5</v>
      </c>
      <c r="M22" s="517">
        <v>6265</v>
      </c>
      <c r="N22" s="518">
        <v>8</v>
      </c>
      <c r="O22" s="520">
        <v>5650</v>
      </c>
      <c r="P22" s="516">
        <v>6</v>
      </c>
      <c r="Q22" s="517">
        <v>444</v>
      </c>
      <c r="R22" s="518">
        <v>9</v>
      </c>
      <c r="S22" s="520"/>
      <c r="T22" s="521">
        <f t="shared" si="0"/>
        <v>36</v>
      </c>
      <c r="U22" s="472">
        <f t="shared" si="1"/>
        <v>41152</v>
      </c>
      <c r="V22" s="522">
        <v>13</v>
      </c>
    </row>
    <row r="23" spans="1:22" ht="15.75" x14ac:dyDescent="0.2">
      <c r="A23" s="523">
        <v>14</v>
      </c>
      <c r="B23" s="514" t="s">
        <v>922</v>
      </c>
      <c r="C23" s="696" t="s">
        <v>473</v>
      </c>
      <c r="D23" s="516">
        <v>3</v>
      </c>
      <c r="E23" s="517">
        <v>4669</v>
      </c>
      <c r="F23" s="518">
        <v>2</v>
      </c>
      <c r="G23" s="519">
        <v>6998</v>
      </c>
      <c r="H23" s="516">
        <v>9</v>
      </c>
      <c r="I23" s="517">
        <v>0</v>
      </c>
      <c r="J23" s="518">
        <v>9</v>
      </c>
      <c r="K23" s="520">
        <v>0</v>
      </c>
      <c r="L23" s="516">
        <v>2</v>
      </c>
      <c r="M23" s="517">
        <v>8700</v>
      </c>
      <c r="N23" s="518">
        <v>4</v>
      </c>
      <c r="O23" s="520">
        <v>7960</v>
      </c>
      <c r="P23" s="516">
        <v>6</v>
      </c>
      <c r="Q23" s="517">
        <v>312</v>
      </c>
      <c r="R23" s="518">
        <v>1</v>
      </c>
      <c r="S23" s="520">
        <v>3802</v>
      </c>
      <c r="T23" s="521">
        <f t="shared" si="0"/>
        <v>36</v>
      </c>
      <c r="U23" s="472">
        <f t="shared" si="1"/>
        <v>32441</v>
      </c>
      <c r="V23" s="525">
        <v>14</v>
      </c>
    </row>
    <row r="24" spans="1:22" ht="15.75" x14ac:dyDescent="0.2">
      <c r="A24" s="513">
        <v>15</v>
      </c>
      <c r="B24" s="514" t="s">
        <v>1054</v>
      </c>
      <c r="C24" s="696" t="s">
        <v>472</v>
      </c>
      <c r="D24" s="516">
        <v>1</v>
      </c>
      <c r="E24" s="517">
        <v>6131</v>
      </c>
      <c r="F24" s="518">
        <v>5</v>
      </c>
      <c r="G24" s="519">
        <v>4539</v>
      </c>
      <c r="H24" s="516">
        <v>5</v>
      </c>
      <c r="I24" s="517">
        <v>8180</v>
      </c>
      <c r="J24" s="518">
        <v>2</v>
      </c>
      <c r="K24" s="520">
        <v>19500</v>
      </c>
      <c r="L24" s="516">
        <v>3</v>
      </c>
      <c r="M24" s="517">
        <v>8640</v>
      </c>
      <c r="N24" s="518">
        <v>7</v>
      </c>
      <c r="O24" s="520">
        <v>6045</v>
      </c>
      <c r="P24" s="516">
        <v>8</v>
      </c>
      <c r="Q24" s="517">
        <v>549</v>
      </c>
      <c r="R24" s="518">
        <v>6</v>
      </c>
      <c r="S24" s="520">
        <v>912</v>
      </c>
      <c r="T24" s="521">
        <f t="shared" si="0"/>
        <v>37</v>
      </c>
      <c r="U24" s="472">
        <f t="shared" si="1"/>
        <v>54496</v>
      </c>
      <c r="V24" s="522">
        <v>15</v>
      </c>
    </row>
    <row r="25" spans="1:22" ht="15.75" x14ac:dyDescent="0.2">
      <c r="A25" s="513">
        <v>16</v>
      </c>
      <c r="B25" s="514" t="s">
        <v>926</v>
      </c>
      <c r="C25" s="696" t="s">
        <v>470</v>
      </c>
      <c r="D25" s="516">
        <v>6</v>
      </c>
      <c r="E25" s="517">
        <v>3938</v>
      </c>
      <c r="F25" s="518">
        <v>1</v>
      </c>
      <c r="G25" s="519">
        <v>7054</v>
      </c>
      <c r="H25" s="516">
        <v>8</v>
      </c>
      <c r="I25" s="517">
        <v>4670</v>
      </c>
      <c r="J25" s="518">
        <v>4</v>
      </c>
      <c r="K25" s="520">
        <v>8385</v>
      </c>
      <c r="L25" s="516">
        <v>7</v>
      </c>
      <c r="M25" s="517">
        <v>5145</v>
      </c>
      <c r="N25" s="518">
        <v>5</v>
      </c>
      <c r="O25" s="520">
        <v>6880</v>
      </c>
      <c r="P25" s="516">
        <v>4</v>
      </c>
      <c r="Q25" s="517">
        <v>389</v>
      </c>
      <c r="R25" s="518">
        <v>3</v>
      </c>
      <c r="S25" s="520">
        <v>2622</v>
      </c>
      <c r="T25" s="521">
        <f t="shared" si="0"/>
        <v>38</v>
      </c>
      <c r="U25" s="472">
        <f t="shared" si="1"/>
        <v>39083</v>
      </c>
      <c r="V25" s="522">
        <v>16</v>
      </c>
    </row>
    <row r="26" spans="1:22" ht="15.75" x14ac:dyDescent="0.2">
      <c r="A26" s="523">
        <v>17</v>
      </c>
      <c r="B26" s="514" t="s">
        <v>918</v>
      </c>
      <c r="C26" s="696" t="s">
        <v>472</v>
      </c>
      <c r="D26" s="516">
        <v>6</v>
      </c>
      <c r="E26" s="517">
        <v>3987</v>
      </c>
      <c r="F26" s="518">
        <v>7</v>
      </c>
      <c r="G26" s="519">
        <v>4332</v>
      </c>
      <c r="H26" s="516">
        <v>3</v>
      </c>
      <c r="I26" s="517">
        <v>5395</v>
      </c>
      <c r="J26" s="518">
        <v>7</v>
      </c>
      <c r="K26" s="520">
        <v>3770</v>
      </c>
      <c r="L26" s="516">
        <v>3</v>
      </c>
      <c r="M26" s="517">
        <v>9975</v>
      </c>
      <c r="N26" s="518">
        <v>3</v>
      </c>
      <c r="O26" s="520">
        <v>8215</v>
      </c>
      <c r="P26" s="516">
        <v>7</v>
      </c>
      <c r="Q26" s="517">
        <v>247</v>
      </c>
      <c r="R26" s="518">
        <v>4</v>
      </c>
      <c r="S26" s="520">
        <v>803</v>
      </c>
      <c r="T26" s="521">
        <f t="shared" si="0"/>
        <v>40</v>
      </c>
      <c r="U26" s="472">
        <f t="shared" si="1"/>
        <v>36724</v>
      </c>
      <c r="V26" s="525">
        <v>17</v>
      </c>
    </row>
    <row r="27" spans="1:22" ht="15.75" x14ac:dyDescent="0.2">
      <c r="A27" s="513">
        <v>18</v>
      </c>
      <c r="B27" s="514" t="s">
        <v>1055</v>
      </c>
      <c r="C27" s="696" t="s">
        <v>471</v>
      </c>
      <c r="D27" s="516">
        <v>8</v>
      </c>
      <c r="E27" s="517">
        <v>3330</v>
      </c>
      <c r="F27" s="518">
        <v>8</v>
      </c>
      <c r="G27" s="519">
        <v>3554</v>
      </c>
      <c r="H27" s="516">
        <v>4</v>
      </c>
      <c r="I27" s="517">
        <v>5260</v>
      </c>
      <c r="J27" s="518">
        <v>5</v>
      </c>
      <c r="K27" s="520">
        <v>5450</v>
      </c>
      <c r="L27" s="516">
        <v>5</v>
      </c>
      <c r="M27" s="517">
        <v>6240</v>
      </c>
      <c r="N27" s="518">
        <v>2</v>
      </c>
      <c r="O27" s="520">
        <v>9340</v>
      </c>
      <c r="P27" s="516">
        <v>3</v>
      </c>
      <c r="Q27" s="517">
        <v>1484</v>
      </c>
      <c r="R27" s="518">
        <v>5</v>
      </c>
      <c r="S27" s="520">
        <v>1409</v>
      </c>
      <c r="T27" s="521">
        <f t="shared" si="0"/>
        <v>40</v>
      </c>
      <c r="U27" s="472">
        <f t="shared" si="1"/>
        <v>36067</v>
      </c>
      <c r="V27" s="522">
        <v>18</v>
      </c>
    </row>
    <row r="28" spans="1:22" ht="15.75" x14ac:dyDescent="0.2">
      <c r="A28" s="513">
        <v>19</v>
      </c>
      <c r="B28" s="514" t="s">
        <v>1034</v>
      </c>
      <c r="C28" s="696" t="s">
        <v>470</v>
      </c>
      <c r="D28" s="516">
        <v>9</v>
      </c>
      <c r="E28" s="517">
        <v>0</v>
      </c>
      <c r="F28" s="518">
        <v>9</v>
      </c>
      <c r="G28" s="519">
        <v>0</v>
      </c>
      <c r="H28" s="516">
        <v>9</v>
      </c>
      <c r="I28" s="517">
        <v>0</v>
      </c>
      <c r="J28" s="518">
        <v>2</v>
      </c>
      <c r="K28" s="520">
        <v>9470</v>
      </c>
      <c r="L28" s="516">
        <v>7</v>
      </c>
      <c r="M28" s="517">
        <v>7505</v>
      </c>
      <c r="N28" s="518">
        <v>1</v>
      </c>
      <c r="O28" s="520">
        <v>9760</v>
      </c>
      <c r="P28" s="516">
        <v>1</v>
      </c>
      <c r="Q28" s="517">
        <v>7589</v>
      </c>
      <c r="R28" s="518">
        <v>3</v>
      </c>
      <c r="S28" s="520">
        <v>2681</v>
      </c>
      <c r="T28" s="521">
        <f t="shared" si="0"/>
        <v>41</v>
      </c>
      <c r="U28" s="472">
        <f t="shared" si="1"/>
        <v>37005</v>
      </c>
      <c r="V28" s="522">
        <v>19</v>
      </c>
    </row>
    <row r="29" spans="1:22" ht="15.75" x14ac:dyDescent="0.2">
      <c r="A29" s="523">
        <v>20</v>
      </c>
      <c r="B29" s="514" t="s">
        <v>936</v>
      </c>
      <c r="C29" s="696" t="s">
        <v>471</v>
      </c>
      <c r="D29" s="516">
        <v>7</v>
      </c>
      <c r="E29" s="517">
        <v>3146</v>
      </c>
      <c r="F29" s="518">
        <v>6</v>
      </c>
      <c r="G29" s="519">
        <v>4290</v>
      </c>
      <c r="H29" s="516">
        <v>7</v>
      </c>
      <c r="I29" s="517">
        <v>1350</v>
      </c>
      <c r="J29" s="518">
        <v>4.5</v>
      </c>
      <c r="K29" s="520">
        <v>2215</v>
      </c>
      <c r="L29" s="516">
        <v>5</v>
      </c>
      <c r="M29" s="517">
        <v>7950</v>
      </c>
      <c r="N29" s="518">
        <v>6</v>
      </c>
      <c r="O29" s="520">
        <v>6480</v>
      </c>
      <c r="P29" s="516">
        <v>5</v>
      </c>
      <c r="Q29" s="517">
        <v>6620</v>
      </c>
      <c r="R29" s="518">
        <v>2</v>
      </c>
      <c r="S29" s="520">
        <v>1746</v>
      </c>
      <c r="T29" s="521">
        <f t="shared" si="0"/>
        <v>42.5</v>
      </c>
      <c r="U29" s="472">
        <f t="shared" si="1"/>
        <v>33797</v>
      </c>
      <c r="V29" s="525">
        <v>20</v>
      </c>
    </row>
    <row r="30" spans="1:22" ht="15.75" x14ac:dyDescent="0.2">
      <c r="A30" s="513">
        <v>21</v>
      </c>
      <c r="B30" s="514" t="s">
        <v>925</v>
      </c>
      <c r="C30" s="696" t="s">
        <v>470</v>
      </c>
      <c r="D30" s="516">
        <v>1</v>
      </c>
      <c r="E30" s="517">
        <v>4903</v>
      </c>
      <c r="F30" s="518">
        <v>3</v>
      </c>
      <c r="G30" s="519">
        <v>6304</v>
      </c>
      <c r="H30" s="516">
        <v>1</v>
      </c>
      <c r="I30" s="517">
        <v>8310</v>
      </c>
      <c r="J30" s="518">
        <v>9</v>
      </c>
      <c r="K30" s="520">
        <v>0</v>
      </c>
      <c r="L30" s="516">
        <v>9</v>
      </c>
      <c r="M30" s="517">
        <v>0</v>
      </c>
      <c r="N30" s="518">
        <v>9</v>
      </c>
      <c r="O30" s="520">
        <v>0</v>
      </c>
      <c r="P30" s="516">
        <v>4</v>
      </c>
      <c r="Q30" s="517">
        <v>7982</v>
      </c>
      <c r="R30" s="518">
        <v>8</v>
      </c>
      <c r="S30" s="520">
        <v>122</v>
      </c>
      <c r="T30" s="521">
        <f t="shared" si="0"/>
        <v>44</v>
      </c>
      <c r="U30" s="472">
        <f t="shared" si="1"/>
        <v>27621</v>
      </c>
      <c r="V30" s="522">
        <v>21</v>
      </c>
    </row>
    <row r="31" spans="1:22" ht="15.75" x14ac:dyDescent="0.2">
      <c r="A31" s="513">
        <v>22</v>
      </c>
      <c r="B31" s="514" t="s">
        <v>933</v>
      </c>
      <c r="C31" s="696" t="s">
        <v>474</v>
      </c>
      <c r="D31" s="516">
        <v>4</v>
      </c>
      <c r="E31" s="517">
        <v>4354</v>
      </c>
      <c r="F31" s="518">
        <v>6</v>
      </c>
      <c r="G31" s="519">
        <v>4935</v>
      </c>
      <c r="H31" s="516">
        <v>6</v>
      </c>
      <c r="I31" s="517">
        <v>7090</v>
      </c>
      <c r="J31" s="518">
        <v>4.5</v>
      </c>
      <c r="K31" s="520">
        <v>2215</v>
      </c>
      <c r="L31" s="516">
        <v>6</v>
      </c>
      <c r="M31" s="517">
        <v>7785</v>
      </c>
      <c r="N31" s="518">
        <v>4</v>
      </c>
      <c r="O31" s="520">
        <v>7680</v>
      </c>
      <c r="P31" s="516">
        <v>5</v>
      </c>
      <c r="Q31" s="517">
        <v>453</v>
      </c>
      <c r="R31" s="518">
        <v>9</v>
      </c>
      <c r="S31" s="520"/>
      <c r="T31" s="521">
        <f t="shared" si="0"/>
        <v>44.5</v>
      </c>
      <c r="U31" s="472">
        <f t="shared" si="1"/>
        <v>34512</v>
      </c>
      <c r="V31" s="522">
        <v>22</v>
      </c>
    </row>
    <row r="32" spans="1:22" ht="15.75" x14ac:dyDescent="0.2">
      <c r="A32" s="523">
        <v>23</v>
      </c>
      <c r="B32" s="514" t="s">
        <v>932</v>
      </c>
      <c r="C32" s="696" t="s">
        <v>474</v>
      </c>
      <c r="D32" s="516">
        <v>5</v>
      </c>
      <c r="E32" s="517">
        <v>4059</v>
      </c>
      <c r="F32" s="518">
        <v>7</v>
      </c>
      <c r="G32" s="519">
        <v>4217</v>
      </c>
      <c r="H32" s="516">
        <v>4</v>
      </c>
      <c r="I32" s="517">
        <v>6540</v>
      </c>
      <c r="J32" s="518">
        <v>6</v>
      </c>
      <c r="K32" s="520">
        <v>4485</v>
      </c>
      <c r="L32" s="516">
        <v>6</v>
      </c>
      <c r="M32" s="517">
        <v>5970</v>
      </c>
      <c r="N32" s="518">
        <v>3</v>
      </c>
      <c r="O32" s="520">
        <v>8885</v>
      </c>
      <c r="P32" s="516">
        <v>7</v>
      </c>
      <c r="Q32" s="517">
        <v>5253</v>
      </c>
      <c r="R32" s="518">
        <v>8</v>
      </c>
      <c r="S32" s="520">
        <v>355</v>
      </c>
      <c r="T32" s="521">
        <f t="shared" si="0"/>
        <v>46</v>
      </c>
      <c r="U32" s="472">
        <f t="shared" si="1"/>
        <v>39764</v>
      </c>
      <c r="V32" s="525">
        <v>23</v>
      </c>
    </row>
    <row r="33" spans="1:22" ht="15.75" x14ac:dyDescent="0.2">
      <c r="A33" s="513">
        <v>24</v>
      </c>
      <c r="B33" s="514" t="s">
        <v>920</v>
      </c>
      <c r="C33" s="696" t="s">
        <v>473</v>
      </c>
      <c r="D33" s="516">
        <v>4</v>
      </c>
      <c r="E33" s="517">
        <v>3707</v>
      </c>
      <c r="F33" s="518">
        <v>2</v>
      </c>
      <c r="G33" s="519">
        <v>6431</v>
      </c>
      <c r="H33" s="516">
        <v>3</v>
      </c>
      <c r="I33" s="517">
        <v>10685</v>
      </c>
      <c r="J33" s="518">
        <v>1</v>
      </c>
      <c r="K33" s="520">
        <v>9485</v>
      </c>
      <c r="L33" s="516">
        <v>9</v>
      </c>
      <c r="M33" s="517">
        <v>0</v>
      </c>
      <c r="N33" s="518">
        <v>9</v>
      </c>
      <c r="O33" s="520">
        <v>0</v>
      </c>
      <c r="P33" s="516">
        <v>9</v>
      </c>
      <c r="Q33" s="517"/>
      <c r="R33" s="518">
        <v>9</v>
      </c>
      <c r="S33" s="520"/>
      <c r="T33" s="521">
        <f t="shared" si="0"/>
        <v>46</v>
      </c>
      <c r="U33" s="472">
        <f t="shared" si="1"/>
        <v>30308</v>
      </c>
      <c r="V33" s="522">
        <v>24</v>
      </c>
    </row>
    <row r="34" spans="1:22" ht="15.75" x14ac:dyDescent="0.2">
      <c r="A34" s="513">
        <v>25</v>
      </c>
      <c r="B34" s="514" t="s">
        <v>921</v>
      </c>
      <c r="C34" s="696" t="s">
        <v>473</v>
      </c>
      <c r="D34" s="516">
        <v>4</v>
      </c>
      <c r="E34" s="517">
        <v>4148</v>
      </c>
      <c r="F34" s="518">
        <v>3</v>
      </c>
      <c r="G34" s="519">
        <v>6022</v>
      </c>
      <c r="H34" s="516">
        <v>9</v>
      </c>
      <c r="I34" s="517">
        <v>0</v>
      </c>
      <c r="J34" s="518">
        <v>9</v>
      </c>
      <c r="K34" s="520">
        <v>0</v>
      </c>
      <c r="L34" s="516">
        <v>4</v>
      </c>
      <c r="M34" s="517">
        <v>8240</v>
      </c>
      <c r="N34" s="518">
        <v>5</v>
      </c>
      <c r="O34" s="520">
        <v>7430</v>
      </c>
      <c r="P34" s="516">
        <v>7</v>
      </c>
      <c r="Q34" s="517">
        <v>393</v>
      </c>
      <c r="R34" s="518">
        <v>6</v>
      </c>
      <c r="S34" s="520">
        <v>1688</v>
      </c>
      <c r="T34" s="521">
        <f t="shared" si="0"/>
        <v>47</v>
      </c>
      <c r="U34" s="472">
        <f t="shared" si="1"/>
        <v>27921</v>
      </c>
      <c r="V34" s="522">
        <v>25</v>
      </c>
    </row>
    <row r="35" spans="1:22" ht="15.75" x14ac:dyDescent="0.2">
      <c r="A35" s="523">
        <v>26</v>
      </c>
      <c r="B35" s="514" t="s">
        <v>941</v>
      </c>
      <c r="C35" s="696" t="s">
        <v>1052</v>
      </c>
      <c r="D35" s="516">
        <v>5</v>
      </c>
      <c r="E35" s="517">
        <v>4199</v>
      </c>
      <c r="F35" s="518">
        <v>8</v>
      </c>
      <c r="G35" s="519">
        <v>4002</v>
      </c>
      <c r="H35" s="516">
        <v>9</v>
      </c>
      <c r="I35" s="517">
        <v>0</v>
      </c>
      <c r="J35" s="518">
        <v>9</v>
      </c>
      <c r="K35" s="520">
        <v>0</v>
      </c>
      <c r="L35" s="516">
        <v>2</v>
      </c>
      <c r="M35" s="517">
        <v>7550</v>
      </c>
      <c r="N35" s="518">
        <v>3</v>
      </c>
      <c r="O35" s="520">
        <v>8245</v>
      </c>
      <c r="P35" s="516">
        <v>5</v>
      </c>
      <c r="Q35" s="517">
        <v>2942</v>
      </c>
      <c r="R35" s="518">
        <v>6</v>
      </c>
      <c r="S35" s="520">
        <v>772</v>
      </c>
      <c r="T35" s="521">
        <f t="shared" si="0"/>
        <v>47</v>
      </c>
      <c r="U35" s="472">
        <f t="shared" si="1"/>
        <v>27710</v>
      </c>
      <c r="V35" s="525">
        <v>26</v>
      </c>
    </row>
    <row r="36" spans="1:22" ht="15.75" x14ac:dyDescent="0.2">
      <c r="A36" s="513">
        <v>27</v>
      </c>
      <c r="B36" s="514" t="s">
        <v>943</v>
      </c>
      <c r="C36" s="696" t="s">
        <v>475</v>
      </c>
      <c r="D36" s="516">
        <v>9</v>
      </c>
      <c r="E36" s="517">
        <v>0</v>
      </c>
      <c r="F36" s="518">
        <v>4</v>
      </c>
      <c r="G36" s="519">
        <v>5826</v>
      </c>
      <c r="H36" s="516">
        <v>3</v>
      </c>
      <c r="I36" s="517">
        <v>2935</v>
      </c>
      <c r="J36" s="518">
        <v>6</v>
      </c>
      <c r="K36" s="520">
        <v>8490</v>
      </c>
      <c r="L36" s="516">
        <v>8</v>
      </c>
      <c r="M36" s="517">
        <v>5745</v>
      </c>
      <c r="N36" s="518">
        <v>5</v>
      </c>
      <c r="O36" s="520">
        <v>7385</v>
      </c>
      <c r="P36" s="516">
        <v>8</v>
      </c>
      <c r="Q36" s="517">
        <v>2982</v>
      </c>
      <c r="R36" s="518">
        <v>8</v>
      </c>
      <c r="S36" s="520">
        <v>470</v>
      </c>
      <c r="T36" s="521">
        <f t="shared" si="0"/>
        <v>51</v>
      </c>
      <c r="U36" s="472">
        <f t="shared" si="1"/>
        <v>33833</v>
      </c>
      <c r="V36" s="522">
        <v>27</v>
      </c>
    </row>
    <row r="37" spans="1:22" ht="15.75" x14ac:dyDescent="0.2">
      <c r="A37" s="513">
        <v>28</v>
      </c>
      <c r="B37" s="514" t="s">
        <v>942</v>
      </c>
      <c r="C37" s="696" t="s">
        <v>1052</v>
      </c>
      <c r="D37" s="516">
        <v>9</v>
      </c>
      <c r="E37" s="517">
        <v>0</v>
      </c>
      <c r="F37" s="518">
        <v>6</v>
      </c>
      <c r="G37" s="519">
        <v>4561</v>
      </c>
      <c r="H37" s="516">
        <v>5</v>
      </c>
      <c r="I37" s="517">
        <v>2175</v>
      </c>
      <c r="J37" s="518">
        <v>5</v>
      </c>
      <c r="K37" s="520">
        <v>11730</v>
      </c>
      <c r="L37" s="516">
        <v>9</v>
      </c>
      <c r="M37" s="517">
        <v>0</v>
      </c>
      <c r="N37" s="518">
        <v>9</v>
      </c>
      <c r="O37" s="520">
        <v>0</v>
      </c>
      <c r="P37" s="516">
        <v>6</v>
      </c>
      <c r="Q37" s="517">
        <v>6475</v>
      </c>
      <c r="R37" s="518">
        <v>4</v>
      </c>
      <c r="S37" s="520">
        <v>2437</v>
      </c>
      <c r="T37" s="521">
        <f t="shared" si="0"/>
        <v>53</v>
      </c>
      <c r="U37" s="472">
        <f t="shared" si="1"/>
        <v>27378</v>
      </c>
      <c r="V37" s="522">
        <v>28</v>
      </c>
    </row>
    <row r="38" spans="1:22" ht="15.75" x14ac:dyDescent="0.2">
      <c r="A38" s="523">
        <v>29</v>
      </c>
      <c r="B38" s="514" t="s">
        <v>939</v>
      </c>
      <c r="C38" s="696" t="s">
        <v>475</v>
      </c>
      <c r="D38" s="516">
        <v>7</v>
      </c>
      <c r="E38" s="517">
        <v>3517</v>
      </c>
      <c r="F38" s="518">
        <v>6</v>
      </c>
      <c r="G38" s="519">
        <v>5171</v>
      </c>
      <c r="H38" s="516">
        <v>9</v>
      </c>
      <c r="I38" s="517">
        <v>0</v>
      </c>
      <c r="J38" s="518">
        <v>6</v>
      </c>
      <c r="K38" s="520">
        <v>6365</v>
      </c>
      <c r="L38" s="516">
        <v>8</v>
      </c>
      <c r="M38" s="517">
        <v>3970</v>
      </c>
      <c r="N38" s="518">
        <v>7</v>
      </c>
      <c r="O38" s="520">
        <v>4170</v>
      </c>
      <c r="P38" s="516">
        <v>3</v>
      </c>
      <c r="Q38" s="517">
        <v>471</v>
      </c>
      <c r="R38" s="518">
        <v>7</v>
      </c>
      <c r="S38" s="520">
        <v>557</v>
      </c>
      <c r="T38" s="521">
        <f t="shared" si="0"/>
        <v>53</v>
      </c>
      <c r="U38" s="472">
        <f t="shared" si="1"/>
        <v>24221</v>
      </c>
      <c r="V38" s="525">
        <v>29</v>
      </c>
    </row>
    <row r="39" spans="1:22" ht="15.75" x14ac:dyDescent="0.2">
      <c r="A39" s="513">
        <v>30</v>
      </c>
      <c r="B39" s="514" t="s">
        <v>924</v>
      </c>
      <c r="C39" s="696" t="s">
        <v>470</v>
      </c>
      <c r="D39" s="516">
        <v>6</v>
      </c>
      <c r="E39" s="517">
        <v>3471</v>
      </c>
      <c r="F39" s="518">
        <v>1</v>
      </c>
      <c r="G39" s="519">
        <v>8247</v>
      </c>
      <c r="H39" s="516">
        <v>6</v>
      </c>
      <c r="I39" s="517">
        <v>1750</v>
      </c>
      <c r="J39" s="518">
        <v>7</v>
      </c>
      <c r="K39" s="520">
        <v>5710</v>
      </c>
      <c r="L39" s="516">
        <v>9</v>
      </c>
      <c r="M39" s="517">
        <v>0</v>
      </c>
      <c r="N39" s="518">
        <v>9</v>
      </c>
      <c r="O39" s="520">
        <v>0</v>
      </c>
      <c r="P39" s="516">
        <v>9</v>
      </c>
      <c r="Q39" s="517"/>
      <c r="R39" s="518">
        <v>8</v>
      </c>
      <c r="S39" s="520">
        <v>327</v>
      </c>
      <c r="T39" s="521">
        <f t="shared" si="0"/>
        <v>55</v>
      </c>
      <c r="U39" s="472">
        <f t="shared" si="1"/>
        <v>19505</v>
      </c>
      <c r="V39" s="522">
        <v>30</v>
      </c>
    </row>
    <row r="40" spans="1:22" ht="15.75" x14ac:dyDescent="0.2">
      <c r="A40" s="513">
        <v>31</v>
      </c>
      <c r="B40" s="514" t="s">
        <v>927</v>
      </c>
      <c r="C40" s="696" t="s">
        <v>1052</v>
      </c>
      <c r="D40" s="516">
        <v>6</v>
      </c>
      <c r="E40" s="517">
        <v>3247</v>
      </c>
      <c r="F40" s="518">
        <v>9</v>
      </c>
      <c r="G40" s="519">
        <v>0</v>
      </c>
      <c r="H40" s="516">
        <v>6</v>
      </c>
      <c r="I40" s="517">
        <v>2710</v>
      </c>
      <c r="J40" s="518">
        <v>3</v>
      </c>
      <c r="K40" s="520">
        <v>4050</v>
      </c>
      <c r="L40" s="516">
        <v>6</v>
      </c>
      <c r="M40" s="517">
        <v>4190</v>
      </c>
      <c r="N40" s="518">
        <v>7</v>
      </c>
      <c r="O40" s="520">
        <v>3105</v>
      </c>
      <c r="P40" s="516">
        <v>9</v>
      </c>
      <c r="Q40" s="517"/>
      <c r="R40" s="518">
        <v>9</v>
      </c>
      <c r="S40" s="520"/>
      <c r="T40" s="521">
        <f t="shared" si="0"/>
        <v>55</v>
      </c>
      <c r="U40" s="472">
        <f t="shared" si="1"/>
        <v>17302</v>
      </c>
      <c r="V40" s="522">
        <v>31</v>
      </c>
    </row>
    <row r="41" spans="1:22" ht="15.75" x14ac:dyDescent="0.2">
      <c r="A41" s="513">
        <v>32</v>
      </c>
      <c r="B41" s="514" t="s">
        <v>937</v>
      </c>
      <c r="C41" s="696" t="s">
        <v>475</v>
      </c>
      <c r="D41" s="516">
        <v>7</v>
      </c>
      <c r="E41" s="517">
        <v>3219</v>
      </c>
      <c r="F41" s="518">
        <v>7</v>
      </c>
      <c r="G41" s="519">
        <v>4482</v>
      </c>
      <c r="H41" s="516">
        <v>7</v>
      </c>
      <c r="I41" s="517">
        <v>5240</v>
      </c>
      <c r="J41" s="518">
        <v>6</v>
      </c>
      <c r="K41" s="520">
        <v>2195</v>
      </c>
      <c r="L41" s="516">
        <v>7</v>
      </c>
      <c r="M41" s="517">
        <v>4085</v>
      </c>
      <c r="N41" s="518">
        <v>8</v>
      </c>
      <c r="O41" s="520">
        <v>4305</v>
      </c>
      <c r="P41" s="516">
        <v>6</v>
      </c>
      <c r="Q41" s="517">
        <v>1973</v>
      </c>
      <c r="R41" s="518">
        <v>9</v>
      </c>
      <c r="S41" s="520"/>
      <c r="T41" s="521">
        <f t="shared" si="0"/>
        <v>57</v>
      </c>
      <c r="U41" s="472">
        <f t="shared" si="1"/>
        <v>25499</v>
      </c>
      <c r="V41" s="522">
        <v>32</v>
      </c>
    </row>
    <row r="42" spans="1:22" ht="15.75" x14ac:dyDescent="0.2">
      <c r="A42" s="513">
        <v>33</v>
      </c>
      <c r="B42" s="514" t="s">
        <v>931</v>
      </c>
      <c r="C42" s="696" t="s">
        <v>474</v>
      </c>
      <c r="D42" s="516">
        <v>8</v>
      </c>
      <c r="E42" s="517">
        <v>3141</v>
      </c>
      <c r="F42" s="518">
        <v>7</v>
      </c>
      <c r="G42" s="519">
        <v>4983</v>
      </c>
      <c r="H42" s="516">
        <v>8</v>
      </c>
      <c r="I42" s="517">
        <v>325</v>
      </c>
      <c r="J42" s="518">
        <v>8</v>
      </c>
      <c r="K42" s="520">
        <v>3295</v>
      </c>
      <c r="L42" s="516">
        <v>7</v>
      </c>
      <c r="M42" s="517">
        <v>3050</v>
      </c>
      <c r="N42" s="518">
        <v>6</v>
      </c>
      <c r="O42" s="520">
        <v>5820</v>
      </c>
      <c r="P42" s="516">
        <v>8</v>
      </c>
      <c r="Q42" s="517">
        <v>141</v>
      </c>
      <c r="R42" s="518">
        <v>6</v>
      </c>
      <c r="S42" s="520">
        <v>472</v>
      </c>
      <c r="T42" s="521">
        <f t="shared" si="0"/>
        <v>58</v>
      </c>
      <c r="U42" s="472">
        <f t="shared" si="1"/>
        <v>21227</v>
      </c>
      <c r="V42" s="522">
        <v>33</v>
      </c>
    </row>
    <row r="43" spans="1:22" ht="15.75" x14ac:dyDescent="0.2">
      <c r="A43" s="513">
        <v>34</v>
      </c>
      <c r="B43" s="514" t="s">
        <v>940</v>
      </c>
      <c r="C43" s="696" t="s">
        <v>475</v>
      </c>
      <c r="D43" s="516">
        <v>8</v>
      </c>
      <c r="E43" s="517">
        <v>3071</v>
      </c>
      <c r="F43" s="518">
        <v>9</v>
      </c>
      <c r="G43" s="519">
        <v>0</v>
      </c>
      <c r="H43" s="516">
        <v>8</v>
      </c>
      <c r="I43" s="517">
        <v>635</v>
      </c>
      <c r="J43" s="518">
        <v>9</v>
      </c>
      <c r="K43" s="520">
        <v>0</v>
      </c>
      <c r="L43" s="516">
        <v>9</v>
      </c>
      <c r="M43" s="517">
        <v>0</v>
      </c>
      <c r="N43" s="518">
        <v>9</v>
      </c>
      <c r="O43" s="520">
        <v>0</v>
      </c>
      <c r="P43" s="516">
        <v>2</v>
      </c>
      <c r="Q43" s="517">
        <v>2936</v>
      </c>
      <c r="R43" s="518">
        <v>4</v>
      </c>
      <c r="S43" s="520">
        <v>1173</v>
      </c>
      <c r="T43" s="521">
        <f t="shared" si="0"/>
        <v>58</v>
      </c>
      <c r="U43" s="472">
        <f t="shared" si="1"/>
        <v>7815</v>
      </c>
      <c r="V43" s="522">
        <v>34</v>
      </c>
    </row>
    <row r="44" spans="1:22" ht="15.75" x14ac:dyDescent="0.2">
      <c r="A44" s="513">
        <v>35</v>
      </c>
      <c r="B44" s="514" t="s">
        <v>930</v>
      </c>
      <c r="C44" s="696" t="s">
        <v>474</v>
      </c>
      <c r="D44" s="516">
        <v>8</v>
      </c>
      <c r="E44" s="517">
        <v>3008</v>
      </c>
      <c r="F44" s="518">
        <v>8</v>
      </c>
      <c r="G44" s="519">
        <v>3550</v>
      </c>
      <c r="H44" s="516">
        <v>7</v>
      </c>
      <c r="I44" s="517">
        <v>1785</v>
      </c>
      <c r="J44" s="518">
        <v>7</v>
      </c>
      <c r="K44" s="520">
        <v>4665</v>
      </c>
      <c r="L44" s="516">
        <v>8</v>
      </c>
      <c r="M44" s="517">
        <v>2525</v>
      </c>
      <c r="N44" s="518">
        <v>8</v>
      </c>
      <c r="O44" s="520">
        <v>2735</v>
      </c>
      <c r="P44" s="516">
        <v>7</v>
      </c>
      <c r="Q44" s="517">
        <v>1886</v>
      </c>
      <c r="R44" s="518">
        <v>7</v>
      </c>
      <c r="S44" s="520">
        <v>418</v>
      </c>
      <c r="T44" s="521">
        <f t="shared" si="0"/>
        <v>60</v>
      </c>
      <c r="U44" s="472">
        <f t="shared" si="1"/>
        <v>20572</v>
      </c>
      <c r="V44" s="522">
        <v>35</v>
      </c>
    </row>
    <row r="45" spans="1:22" ht="15.75" x14ac:dyDescent="0.2">
      <c r="A45" s="513">
        <v>36</v>
      </c>
      <c r="B45" s="514" t="s">
        <v>938</v>
      </c>
      <c r="C45" s="696" t="s">
        <v>475</v>
      </c>
      <c r="D45" s="516">
        <v>7</v>
      </c>
      <c r="E45" s="517">
        <v>3335</v>
      </c>
      <c r="F45" s="518">
        <v>8</v>
      </c>
      <c r="G45" s="519">
        <v>3867</v>
      </c>
      <c r="H45" s="516">
        <v>8</v>
      </c>
      <c r="I45" s="517">
        <v>2625</v>
      </c>
      <c r="J45" s="518">
        <v>8</v>
      </c>
      <c r="K45" s="520">
        <v>1140</v>
      </c>
      <c r="L45" s="516">
        <v>8</v>
      </c>
      <c r="M45" s="517">
        <v>3025</v>
      </c>
      <c r="N45" s="518">
        <v>8</v>
      </c>
      <c r="O45" s="520">
        <v>1050</v>
      </c>
      <c r="P45" s="516">
        <v>9</v>
      </c>
      <c r="Q45" s="517"/>
      <c r="R45" s="518">
        <v>7</v>
      </c>
      <c r="S45" s="520">
        <v>335</v>
      </c>
      <c r="T45" s="521">
        <f t="shared" si="0"/>
        <v>63</v>
      </c>
      <c r="U45" s="472">
        <f t="shared" si="1"/>
        <v>15377</v>
      </c>
      <c r="V45" s="522">
        <v>36</v>
      </c>
    </row>
    <row r="46" spans="1:22" ht="15.75" x14ac:dyDescent="0.2">
      <c r="A46" s="513">
        <v>37</v>
      </c>
      <c r="B46" s="514" t="s">
        <v>1056</v>
      </c>
      <c r="C46" s="696" t="s">
        <v>470</v>
      </c>
      <c r="D46" s="516">
        <v>9</v>
      </c>
      <c r="E46" s="517">
        <v>0</v>
      </c>
      <c r="F46" s="518">
        <v>9</v>
      </c>
      <c r="G46" s="519">
        <v>0</v>
      </c>
      <c r="H46" s="516">
        <v>9</v>
      </c>
      <c r="I46" s="517">
        <v>0</v>
      </c>
      <c r="J46" s="518">
        <v>9</v>
      </c>
      <c r="K46" s="520">
        <v>0</v>
      </c>
      <c r="L46" s="516">
        <v>6</v>
      </c>
      <c r="M46" s="517">
        <v>4550</v>
      </c>
      <c r="N46" s="518">
        <v>5</v>
      </c>
      <c r="O46" s="520">
        <v>7545</v>
      </c>
      <c r="P46" s="516">
        <v>9</v>
      </c>
      <c r="Q46" s="517"/>
      <c r="R46" s="518">
        <v>9</v>
      </c>
      <c r="S46" s="520"/>
      <c r="T46" s="521">
        <f t="shared" si="0"/>
        <v>65</v>
      </c>
      <c r="U46" s="472">
        <f t="shared" si="1"/>
        <v>12095</v>
      </c>
      <c r="V46" s="522">
        <v>37</v>
      </c>
    </row>
    <row r="47" spans="1:22" ht="15.75" x14ac:dyDescent="0.2">
      <c r="A47" s="513">
        <v>38</v>
      </c>
      <c r="B47" s="514" t="s">
        <v>1032</v>
      </c>
      <c r="C47" s="696" t="s">
        <v>473</v>
      </c>
      <c r="D47" s="516">
        <v>9</v>
      </c>
      <c r="E47" s="517">
        <v>0</v>
      </c>
      <c r="F47" s="518">
        <v>9</v>
      </c>
      <c r="G47" s="519">
        <v>0</v>
      </c>
      <c r="H47" s="516">
        <v>2</v>
      </c>
      <c r="I47" s="517">
        <v>3175</v>
      </c>
      <c r="J47" s="518">
        <v>9</v>
      </c>
      <c r="K47" s="520">
        <v>0</v>
      </c>
      <c r="L47" s="516">
        <v>9</v>
      </c>
      <c r="M47" s="517">
        <v>0</v>
      </c>
      <c r="N47" s="518">
        <v>9</v>
      </c>
      <c r="O47" s="520">
        <v>0</v>
      </c>
      <c r="P47" s="516">
        <v>9</v>
      </c>
      <c r="Q47" s="517"/>
      <c r="R47" s="518">
        <v>9</v>
      </c>
      <c r="S47" s="520"/>
      <c r="T47" s="521">
        <f t="shared" si="0"/>
        <v>65</v>
      </c>
      <c r="U47" s="472">
        <f t="shared" si="1"/>
        <v>3175</v>
      </c>
      <c r="V47" s="522">
        <v>38</v>
      </c>
    </row>
    <row r="48" spans="1:22" ht="15.75" x14ac:dyDescent="0.2">
      <c r="A48" s="526">
        <v>39</v>
      </c>
      <c r="B48" s="514" t="s">
        <v>1079</v>
      </c>
      <c r="C48" s="696" t="s">
        <v>474</v>
      </c>
      <c r="D48" s="516">
        <v>9</v>
      </c>
      <c r="E48" s="517"/>
      <c r="F48" s="518">
        <v>9</v>
      </c>
      <c r="G48" s="519"/>
      <c r="H48" s="516">
        <v>9</v>
      </c>
      <c r="I48" s="517"/>
      <c r="J48" s="518">
        <v>9</v>
      </c>
      <c r="K48" s="520"/>
      <c r="L48" s="516">
        <v>9</v>
      </c>
      <c r="M48" s="517"/>
      <c r="N48" s="518">
        <v>9</v>
      </c>
      <c r="O48" s="520"/>
      <c r="P48" s="516">
        <v>9</v>
      </c>
      <c r="Q48" s="517"/>
      <c r="R48" s="518">
        <v>7</v>
      </c>
      <c r="S48" s="520">
        <v>1407</v>
      </c>
      <c r="T48" s="521">
        <f t="shared" si="0"/>
        <v>70</v>
      </c>
      <c r="U48" s="472">
        <f t="shared" si="1"/>
        <v>1407</v>
      </c>
      <c r="V48" s="522">
        <v>39</v>
      </c>
    </row>
    <row r="49" spans="1:22" ht="16.5" thickBot="1" x14ac:dyDescent="0.25">
      <c r="A49" s="697"/>
      <c r="B49" s="698"/>
      <c r="C49" s="533"/>
      <c r="D49" s="534"/>
      <c r="E49" s="535"/>
      <c r="F49" s="536"/>
      <c r="G49" s="537"/>
      <c r="H49" s="534"/>
      <c r="I49" s="535"/>
      <c r="J49" s="536"/>
      <c r="K49" s="537"/>
      <c r="L49" s="534"/>
      <c r="M49" s="535"/>
      <c r="N49" s="536"/>
      <c r="O49" s="537"/>
      <c r="P49" s="536"/>
      <c r="Q49" s="537"/>
      <c r="R49" s="536"/>
      <c r="S49" s="537"/>
      <c r="T49" s="699"/>
      <c r="U49" s="700"/>
      <c r="V49" s="701"/>
    </row>
    <row r="50" spans="1:22" ht="15.75" thickTop="1" x14ac:dyDescent="0.2"/>
  </sheetData>
  <sortState xmlns:xlrd2="http://schemas.microsoft.com/office/spreadsheetml/2017/richdata2" ref="B10:U48">
    <sortCondition ref="T10:T48"/>
    <sortCondition descending="1" ref="U10:U48"/>
  </sortState>
  <mergeCells count="22"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  <mergeCell ref="L5:M5"/>
    <mergeCell ref="B1:C1"/>
    <mergeCell ref="B2:C2"/>
    <mergeCell ref="A5:A7"/>
    <mergeCell ref="B5:B7"/>
    <mergeCell ref="C5:C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49" xr:uid="{17CC072A-00E6-4AF3-8FD2-3EBF3AF8BFBC}">
      <formula1>IF(ISNUMBER(IZ10)=TRUE(),SUM(IZ10,JB10,JD10,JF10,JH10,JJ10,JL10,JN10),"")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5"/>
  <sheetViews>
    <sheetView topLeftCell="A4" workbookViewId="0">
      <selection activeCell="Y21" sqref="Y21"/>
    </sheetView>
  </sheetViews>
  <sheetFormatPr defaultRowHeight="12.75" x14ac:dyDescent="0.2"/>
  <cols>
    <col min="1" max="1" width="5.140625" customWidth="1"/>
    <col min="2" max="2" width="26.425781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20.25" x14ac:dyDescent="0.3">
      <c r="A4" s="30"/>
      <c r="B4" s="31"/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20.25" x14ac:dyDescent="0.3">
      <c r="A5" s="30"/>
      <c r="B5" s="31"/>
      <c r="C5" s="5"/>
      <c r="D5" s="31"/>
      <c r="E5" s="31"/>
      <c r="F5" s="31"/>
      <c r="G5" s="93"/>
      <c r="H5" s="93"/>
      <c r="I5" s="93"/>
      <c r="J5" s="93"/>
      <c r="K5" s="95" t="s">
        <v>135</v>
      </c>
      <c r="L5" s="93"/>
      <c r="M5" s="93"/>
      <c r="N5" s="9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20.25" x14ac:dyDescent="0.3">
      <c r="A6" s="18" t="s">
        <v>58</v>
      </c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">
      <c r="A7" t="s">
        <v>59</v>
      </c>
    </row>
    <row r="9" spans="1:29" ht="13.5" thickBot="1" x14ac:dyDescent="0.25"/>
    <row r="10" spans="1:29" ht="18.75" thickBot="1" x14ac:dyDescent="0.25">
      <c r="A10" s="1276" t="s">
        <v>4</v>
      </c>
      <c r="B10" s="1278" t="s">
        <v>5</v>
      </c>
      <c r="C10" s="1279" t="s">
        <v>6</v>
      </c>
      <c r="D10" s="1279"/>
      <c r="E10" s="1280" t="s">
        <v>7</v>
      </c>
      <c r="F10" s="1280"/>
      <c r="G10" s="1279" t="s">
        <v>8</v>
      </c>
      <c r="H10" s="1279"/>
      <c r="I10" s="1280" t="s">
        <v>9</v>
      </c>
      <c r="J10" s="1280"/>
      <c r="K10" s="1279" t="s">
        <v>10</v>
      </c>
      <c r="L10" s="1279"/>
      <c r="M10" s="1280" t="s">
        <v>11</v>
      </c>
      <c r="N10" s="1280"/>
      <c r="O10" s="1279" t="s">
        <v>12</v>
      </c>
      <c r="P10" s="1279"/>
      <c r="Q10" s="1287" t="s">
        <v>13</v>
      </c>
      <c r="R10" s="1287"/>
      <c r="S10" s="1281" t="s">
        <v>14</v>
      </c>
      <c r="T10" s="1281"/>
      <c r="U10" s="1282"/>
    </row>
    <row r="11" spans="1:29" ht="30" customHeight="1" thickTop="1" thickBot="1" x14ac:dyDescent="0.25">
      <c r="A11" s="1277"/>
      <c r="B11" s="1257"/>
      <c r="C11" s="1264" t="s">
        <v>388</v>
      </c>
      <c r="D11" s="1264"/>
      <c r="E11" s="1264" t="s">
        <v>389</v>
      </c>
      <c r="F11" s="1264"/>
      <c r="G11" s="1264" t="s">
        <v>390</v>
      </c>
      <c r="H11" s="1264"/>
      <c r="I11" s="1264" t="s">
        <v>392</v>
      </c>
      <c r="J11" s="1264"/>
      <c r="K11" s="1264" t="s">
        <v>391</v>
      </c>
      <c r="L11" s="1264"/>
      <c r="M11" s="1264" t="s">
        <v>944</v>
      </c>
      <c r="N11" s="1264"/>
      <c r="O11" s="1293" t="s">
        <v>393</v>
      </c>
      <c r="P11" s="1293"/>
      <c r="Q11" s="1293" t="s">
        <v>394</v>
      </c>
      <c r="R11" s="1293"/>
      <c r="S11" s="1260"/>
      <c r="T11" s="1260"/>
      <c r="U11" s="1283"/>
    </row>
    <row r="12" spans="1:29" ht="13.5" thickTop="1" x14ac:dyDescent="0.2">
      <c r="A12" s="1277"/>
      <c r="B12" s="1257"/>
      <c r="C12" s="443"/>
      <c r="D12" s="444"/>
      <c r="E12" s="445"/>
      <c r="F12" s="446"/>
      <c r="G12" s="447"/>
      <c r="H12" s="448"/>
      <c r="I12" s="445"/>
      <c r="J12" s="446"/>
      <c r="K12" s="447"/>
      <c r="L12" s="448"/>
      <c r="M12" s="445"/>
      <c r="N12" s="446"/>
      <c r="O12" s="447"/>
      <c r="P12" s="448"/>
      <c r="Q12" s="445"/>
      <c r="R12" s="448"/>
      <c r="S12" s="447"/>
      <c r="T12" s="449"/>
      <c r="U12" s="450"/>
    </row>
    <row r="13" spans="1:29" ht="15.75" x14ac:dyDescent="0.2">
      <c r="A13" s="451"/>
      <c r="B13" s="452"/>
      <c r="C13" s="453" t="s">
        <v>15</v>
      </c>
      <c r="D13" s="454" t="s">
        <v>16</v>
      </c>
      <c r="E13" s="455" t="s">
        <v>15</v>
      </c>
      <c r="F13" s="456" t="s">
        <v>16</v>
      </c>
      <c r="G13" s="453" t="s">
        <v>15</v>
      </c>
      <c r="H13" s="454" t="s">
        <v>16</v>
      </c>
      <c r="I13" s="455" t="s">
        <v>15</v>
      </c>
      <c r="J13" s="456" t="s">
        <v>16</v>
      </c>
      <c r="K13" s="453" t="s">
        <v>15</v>
      </c>
      <c r="L13" s="454" t="s">
        <v>16</v>
      </c>
      <c r="M13" s="455" t="s">
        <v>15</v>
      </c>
      <c r="N13" s="456" t="s">
        <v>16</v>
      </c>
      <c r="O13" s="453" t="s">
        <v>15</v>
      </c>
      <c r="P13" s="454" t="s">
        <v>16</v>
      </c>
      <c r="Q13" s="455" t="s">
        <v>15</v>
      </c>
      <c r="R13" s="454" t="s">
        <v>16</v>
      </c>
      <c r="S13" s="453" t="s">
        <v>15</v>
      </c>
      <c r="T13" s="457" t="s">
        <v>17</v>
      </c>
      <c r="U13" s="458" t="s">
        <v>18</v>
      </c>
    </row>
    <row r="14" spans="1:29" ht="4.5" customHeight="1" thickBot="1" x14ac:dyDescent="0.25">
      <c r="A14" s="459"/>
      <c r="B14" s="460"/>
      <c r="C14" s="461"/>
      <c r="D14" s="462"/>
      <c r="E14" s="461"/>
      <c r="F14" s="463"/>
      <c r="G14" s="461"/>
      <c r="H14" s="462"/>
      <c r="I14" s="461"/>
      <c r="J14" s="463"/>
      <c r="K14" s="461"/>
      <c r="L14" s="462"/>
      <c r="M14" s="461"/>
      <c r="N14" s="463"/>
      <c r="O14" s="461"/>
      <c r="P14" s="462"/>
      <c r="Q14" s="461"/>
      <c r="R14" s="462"/>
      <c r="S14" s="461"/>
      <c r="T14" s="464"/>
      <c r="U14" s="465"/>
    </row>
    <row r="15" spans="1:29" ht="33" customHeight="1" thickTop="1" x14ac:dyDescent="0.2">
      <c r="A15" s="466">
        <v>1</v>
      </c>
      <c r="B15" s="486" t="s">
        <v>24</v>
      </c>
      <c r="C15" s="467">
        <v>6</v>
      </c>
      <c r="D15" s="468">
        <v>1332</v>
      </c>
      <c r="E15" s="469">
        <v>3</v>
      </c>
      <c r="F15" s="470">
        <v>9290</v>
      </c>
      <c r="G15" s="467">
        <v>5</v>
      </c>
      <c r="H15" s="468">
        <v>8544</v>
      </c>
      <c r="I15" s="469">
        <v>2</v>
      </c>
      <c r="J15" s="470">
        <v>34456</v>
      </c>
      <c r="K15" s="467">
        <v>3</v>
      </c>
      <c r="L15" s="468">
        <v>7617</v>
      </c>
      <c r="M15" s="469">
        <v>1</v>
      </c>
      <c r="N15" s="470">
        <v>15818</v>
      </c>
      <c r="O15" s="467">
        <v>1</v>
      </c>
      <c r="P15" s="468">
        <v>9265</v>
      </c>
      <c r="Q15" s="469">
        <v>4</v>
      </c>
      <c r="R15" s="470">
        <v>1492</v>
      </c>
      <c r="S15" s="471">
        <f t="shared" ref="S15:T22" si="0">IF(ISNUMBER(C15)=TRUE(),SUM(C15,E15,G15,I15,K15,M15,O15,Q15),"")</f>
        <v>25</v>
      </c>
      <c r="T15" s="472">
        <f t="shared" si="0"/>
        <v>87814</v>
      </c>
      <c r="U15" s="473">
        <v>1</v>
      </c>
    </row>
    <row r="16" spans="1:29" ht="33" customHeight="1" x14ac:dyDescent="0.2">
      <c r="A16" s="474">
        <v>2</v>
      </c>
      <c r="B16" s="486" t="s">
        <v>396</v>
      </c>
      <c r="C16" s="467">
        <v>1</v>
      </c>
      <c r="D16" s="468">
        <v>10576</v>
      </c>
      <c r="E16" s="469">
        <v>7</v>
      </c>
      <c r="F16" s="470">
        <v>9252</v>
      </c>
      <c r="G16" s="467">
        <v>2</v>
      </c>
      <c r="H16" s="468">
        <v>9064</v>
      </c>
      <c r="I16" s="469">
        <v>1</v>
      </c>
      <c r="J16" s="470">
        <v>40321</v>
      </c>
      <c r="K16" s="467">
        <v>7</v>
      </c>
      <c r="L16" s="468">
        <v>4655</v>
      </c>
      <c r="M16" s="469">
        <v>4</v>
      </c>
      <c r="N16" s="470">
        <v>13941</v>
      </c>
      <c r="O16" s="467">
        <v>2</v>
      </c>
      <c r="P16" s="468">
        <v>925</v>
      </c>
      <c r="Q16" s="469">
        <v>3</v>
      </c>
      <c r="R16" s="470">
        <v>2818</v>
      </c>
      <c r="S16" s="475">
        <f t="shared" si="0"/>
        <v>27</v>
      </c>
      <c r="T16" s="476">
        <f t="shared" si="0"/>
        <v>91552</v>
      </c>
      <c r="U16" s="477">
        <v>2</v>
      </c>
    </row>
    <row r="17" spans="1:21" ht="33" customHeight="1" x14ac:dyDescent="0.2">
      <c r="A17" s="474">
        <v>3</v>
      </c>
      <c r="B17" s="486" t="s">
        <v>385</v>
      </c>
      <c r="C17" s="467">
        <v>8</v>
      </c>
      <c r="D17" s="468">
        <v>754</v>
      </c>
      <c r="E17" s="469">
        <v>1</v>
      </c>
      <c r="F17" s="470">
        <v>9249</v>
      </c>
      <c r="G17" s="467">
        <v>4</v>
      </c>
      <c r="H17" s="468">
        <v>7513</v>
      </c>
      <c r="I17" s="469">
        <v>3</v>
      </c>
      <c r="J17" s="470">
        <v>33873</v>
      </c>
      <c r="K17" s="467">
        <v>2</v>
      </c>
      <c r="L17" s="468">
        <v>7108</v>
      </c>
      <c r="M17" s="469">
        <v>3</v>
      </c>
      <c r="N17" s="470">
        <v>13869</v>
      </c>
      <c r="O17" s="467">
        <v>4</v>
      </c>
      <c r="P17" s="468">
        <v>881</v>
      </c>
      <c r="Q17" s="469">
        <v>7</v>
      </c>
      <c r="R17" s="470">
        <v>891</v>
      </c>
      <c r="S17" s="475">
        <f t="shared" si="0"/>
        <v>32</v>
      </c>
      <c r="T17" s="476">
        <f t="shared" si="0"/>
        <v>74138</v>
      </c>
      <c r="U17" s="477">
        <v>3</v>
      </c>
    </row>
    <row r="18" spans="1:21" ht="33" customHeight="1" x14ac:dyDescent="0.2">
      <c r="A18" s="474">
        <v>4</v>
      </c>
      <c r="B18" s="486" t="s">
        <v>49</v>
      </c>
      <c r="C18" s="467">
        <v>4</v>
      </c>
      <c r="D18" s="468">
        <v>3114</v>
      </c>
      <c r="E18" s="469">
        <v>4</v>
      </c>
      <c r="F18" s="470">
        <v>8896</v>
      </c>
      <c r="G18" s="467">
        <v>1</v>
      </c>
      <c r="H18" s="468">
        <v>8934</v>
      </c>
      <c r="I18" s="469">
        <v>4</v>
      </c>
      <c r="J18" s="470">
        <v>30838</v>
      </c>
      <c r="K18" s="467">
        <v>6</v>
      </c>
      <c r="L18" s="468">
        <v>4886</v>
      </c>
      <c r="M18" s="469">
        <v>8</v>
      </c>
      <c r="N18" s="470">
        <v>10464</v>
      </c>
      <c r="O18" s="467">
        <v>8</v>
      </c>
      <c r="P18" s="468">
        <v>548</v>
      </c>
      <c r="Q18" s="469">
        <v>2</v>
      </c>
      <c r="R18" s="470">
        <v>1770</v>
      </c>
      <c r="S18" s="475">
        <f t="shared" si="0"/>
        <v>37</v>
      </c>
      <c r="T18" s="476">
        <f t="shared" si="0"/>
        <v>69450</v>
      </c>
      <c r="U18" s="477">
        <v>4</v>
      </c>
    </row>
    <row r="19" spans="1:21" ht="33" customHeight="1" x14ac:dyDescent="0.2">
      <c r="A19" s="474">
        <v>5</v>
      </c>
      <c r="B19" s="486" t="s">
        <v>387</v>
      </c>
      <c r="C19" s="467">
        <v>7</v>
      </c>
      <c r="D19" s="468">
        <v>735</v>
      </c>
      <c r="E19" s="469">
        <v>8</v>
      </c>
      <c r="F19" s="470">
        <v>5133</v>
      </c>
      <c r="G19" s="467">
        <v>3</v>
      </c>
      <c r="H19" s="468">
        <v>8513</v>
      </c>
      <c r="I19" s="469">
        <v>5</v>
      </c>
      <c r="J19" s="470">
        <v>55631</v>
      </c>
      <c r="K19" s="467">
        <v>5</v>
      </c>
      <c r="L19" s="468">
        <v>7540</v>
      </c>
      <c r="M19" s="469">
        <v>2</v>
      </c>
      <c r="N19" s="470">
        <v>14007</v>
      </c>
      <c r="O19" s="467">
        <v>3</v>
      </c>
      <c r="P19" s="468">
        <v>6819</v>
      </c>
      <c r="Q19" s="469">
        <v>8</v>
      </c>
      <c r="R19" s="470">
        <v>793</v>
      </c>
      <c r="S19" s="475">
        <f t="shared" si="0"/>
        <v>41</v>
      </c>
      <c r="T19" s="476">
        <f t="shared" si="0"/>
        <v>99171</v>
      </c>
      <c r="U19" s="477">
        <v>5</v>
      </c>
    </row>
    <row r="20" spans="1:21" ht="33" customHeight="1" x14ac:dyDescent="0.2">
      <c r="A20" s="474">
        <v>6</v>
      </c>
      <c r="B20" s="486" t="s">
        <v>384</v>
      </c>
      <c r="C20" s="467">
        <v>5</v>
      </c>
      <c r="D20" s="468">
        <v>1383</v>
      </c>
      <c r="E20" s="469">
        <v>2</v>
      </c>
      <c r="F20" s="470">
        <v>14116</v>
      </c>
      <c r="G20" s="467">
        <v>8</v>
      </c>
      <c r="H20" s="468">
        <v>6697</v>
      </c>
      <c r="I20" s="469">
        <v>7</v>
      </c>
      <c r="J20" s="470">
        <v>18333</v>
      </c>
      <c r="K20" s="467">
        <v>1</v>
      </c>
      <c r="L20" s="468">
        <v>9434</v>
      </c>
      <c r="M20" s="469">
        <v>5</v>
      </c>
      <c r="N20" s="470">
        <v>12284</v>
      </c>
      <c r="O20" s="467">
        <v>7</v>
      </c>
      <c r="P20" s="468">
        <v>606</v>
      </c>
      <c r="Q20" s="469">
        <v>6</v>
      </c>
      <c r="R20" s="470">
        <v>1463</v>
      </c>
      <c r="S20" s="475">
        <f t="shared" si="0"/>
        <v>41</v>
      </c>
      <c r="T20" s="476">
        <f t="shared" si="0"/>
        <v>64316</v>
      </c>
      <c r="U20" s="477">
        <v>6</v>
      </c>
    </row>
    <row r="21" spans="1:21" ht="33" customHeight="1" x14ac:dyDescent="0.2">
      <c r="A21" s="474">
        <v>7</v>
      </c>
      <c r="B21" s="486" t="s">
        <v>395</v>
      </c>
      <c r="C21" s="467">
        <v>3</v>
      </c>
      <c r="D21" s="468">
        <v>1323</v>
      </c>
      <c r="E21" s="469">
        <v>6</v>
      </c>
      <c r="F21" s="470">
        <v>6632</v>
      </c>
      <c r="G21" s="467">
        <v>7</v>
      </c>
      <c r="H21" s="468">
        <v>8268</v>
      </c>
      <c r="I21" s="469">
        <v>6</v>
      </c>
      <c r="J21" s="470">
        <v>29534</v>
      </c>
      <c r="K21" s="467">
        <v>4</v>
      </c>
      <c r="L21" s="468">
        <v>8270</v>
      </c>
      <c r="M21" s="469">
        <v>6</v>
      </c>
      <c r="N21" s="470">
        <v>12954</v>
      </c>
      <c r="O21" s="467">
        <v>5</v>
      </c>
      <c r="P21" s="468">
        <v>1114</v>
      </c>
      <c r="Q21" s="469">
        <v>5</v>
      </c>
      <c r="R21" s="470">
        <v>964</v>
      </c>
      <c r="S21" s="475">
        <f t="shared" si="0"/>
        <v>42</v>
      </c>
      <c r="T21" s="476">
        <f t="shared" si="0"/>
        <v>69059</v>
      </c>
      <c r="U21" s="477">
        <v>7</v>
      </c>
    </row>
    <row r="22" spans="1:21" ht="33" customHeight="1" thickBot="1" x14ac:dyDescent="0.25">
      <c r="A22" s="478">
        <v>8</v>
      </c>
      <c r="B22" s="487" t="s">
        <v>386</v>
      </c>
      <c r="C22" s="479">
        <v>2</v>
      </c>
      <c r="D22" s="480">
        <v>1509</v>
      </c>
      <c r="E22" s="481">
        <v>5</v>
      </c>
      <c r="F22" s="482">
        <v>8937</v>
      </c>
      <c r="G22" s="479">
        <v>6</v>
      </c>
      <c r="H22" s="480">
        <v>8324</v>
      </c>
      <c r="I22" s="481">
        <v>8</v>
      </c>
      <c r="J22" s="482">
        <v>14581</v>
      </c>
      <c r="K22" s="479">
        <v>8</v>
      </c>
      <c r="L22" s="480">
        <v>6170</v>
      </c>
      <c r="M22" s="481">
        <v>7</v>
      </c>
      <c r="N22" s="482">
        <v>12503</v>
      </c>
      <c r="O22" s="479">
        <v>6</v>
      </c>
      <c r="P22" s="480">
        <v>642</v>
      </c>
      <c r="Q22" s="481">
        <v>1</v>
      </c>
      <c r="R22" s="480">
        <v>1678</v>
      </c>
      <c r="S22" s="483">
        <f t="shared" si="0"/>
        <v>43</v>
      </c>
      <c r="T22" s="484">
        <f t="shared" si="0"/>
        <v>54344</v>
      </c>
      <c r="U22" s="485">
        <v>8</v>
      </c>
    </row>
    <row r="25" spans="1:21" ht="23.25" x14ac:dyDescent="0.35">
      <c r="B25" s="166" t="s">
        <v>1060</v>
      </c>
      <c r="C25" s="2"/>
      <c r="D25" s="2"/>
      <c r="E25" s="2"/>
      <c r="F25" s="2"/>
      <c r="G25" s="2"/>
      <c r="H25" s="2"/>
      <c r="I25" s="2"/>
      <c r="J25" s="166"/>
      <c r="K25" s="2"/>
      <c r="L25" s="166" t="s">
        <v>1061</v>
      </c>
      <c r="M25" s="2"/>
      <c r="N25" s="2"/>
      <c r="O25" s="2"/>
      <c r="P25" s="2"/>
      <c r="Q25" s="2"/>
      <c r="R25" s="2"/>
    </row>
  </sheetData>
  <sortState xmlns:xlrd2="http://schemas.microsoft.com/office/spreadsheetml/2017/richdata2" ref="B15:T22">
    <sortCondition ref="S15:S22"/>
    <sortCondition descending="1" ref="T15:T22"/>
  </sortState>
  <mergeCells count="19">
    <mergeCell ref="S10:U11"/>
    <mergeCell ref="C11:D11"/>
    <mergeCell ref="E11:F11"/>
    <mergeCell ref="G11:H11"/>
    <mergeCell ref="I11:J11"/>
    <mergeCell ref="K11:L11"/>
    <mergeCell ref="I10:J10"/>
    <mergeCell ref="M11:N11"/>
    <mergeCell ref="O11:P11"/>
    <mergeCell ref="Q11:R11"/>
    <mergeCell ref="K10:L10"/>
    <mergeCell ref="M10:N10"/>
    <mergeCell ref="O10:P10"/>
    <mergeCell ref="Q10:R10"/>
    <mergeCell ref="A10:A12"/>
    <mergeCell ref="B10:B12"/>
    <mergeCell ref="C10:D10"/>
    <mergeCell ref="E10:F10"/>
    <mergeCell ref="G10:H10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59"/>
  <sheetViews>
    <sheetView topLeftCell="A10" workbookViewId="0">
      <selection activeCell="B15" sqref="B15"/>
    </sheetView>
  </sheetViews>
  <sheetFormatPr defaultRowHeight="12.75" x14ac:dyDescent="0.2"/>
  <cols>
    <col min="1" max="1" width="4.5703125" customWidth="1"/>
    <col min="2" max="2" width="22.28515625" customWidth="1"/>
    <col min="3" max="3" width="24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5.8554687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20.25" x14ac:dyDescent="0.3">
      <c r="A4" s="30"/>
      <c r="B4" s="31"/>
      <c r="C4" s="3" t="s">
        <v>69</v>
      </c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</row>
    <row r="5" spans="1:22" ht="20.25" x14ac:dyDescent="0.3">
      <c r="A5" s="30"/>
      <c r="B5" s="31"/>
      <c r="C5" s="5" t="s">
        <v>2</v>
      </c>
      <c r="D5" s="31"/>
      <c r="E5" s="31"/>
      <c r="F5" s="31"/>
      <c r="G5" s="93"/>
      <c r="H5" s="93"/>
      <c r="I5" s="93"/>
      <c r="J5" s="93"/>
      <c r="K5" s="95" t="s">
        <v>135</v>
      </c>
      <c r="L5" s="93"/>
      <c r="M5" s="93"/>
      <c r="N5" s="93"/>
      <c r="O5" s="31"/>
      <c r="P5" s="31"/>
      <c r="Q5" s="31"/>
      <c r="R5" s="31"/>
      <c r="S5" s="31"/>
      <c r="T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</row>
    <row r="8" spans="1:22" ht="13.5" thickBot="1" x14ac:dyDescent="0.25"/>
    <row r="9" spans="1:22" ht="18.75" thickBot="1" x14ac:dyDescent="0.25">
      <c r="A9" s="1276" t="s">
        <v>4</v>
      </c>
      <c r="B9" s="1290" t="s">
        <v>20</v>
      </c>
      <c r="C9" s="1291" t="s">
        <v>5</v>
      </c>
      <c r="D9" s="1280" t="s">
        <v>6</v>
      </c>
      <c r="E9" s="1280"/>
      <c r="F9" s="1279" t="s">
        <v>7</v>
      </c>
      <c r="G9" s="1279"/>
      <c r="H9" s="1280" t="s">
        <v>8</v>
      </c>
      <c r="I9" s="1280"/>
      <c r="J9" s="1279" t="s">
        <v>9</v>
      </c>
      <c r="K9" s="1279"/>
      <c r="L9" s="1280" t="s">
        <v>10</v>
      </c>
      <c r="M9" s="1280"/>
      <c r="N9" s="1279" t="s">
        <v>11</v>
      </c>
      <c r="O9" s="1279"/>
      <c r="P9" s="1280" t="s">
        <v>12</v>
      </c>
      <c r="Q9" s="1280"/>
      <c r="R9" s="1279" t="s">
        <v>13</v>
      </c>
      <c r="S9" s="1279"/>
      <c r="T9" s="1282" t="s">
        <v>14</v>
      </c>
      <c r="U9" s="1282"/>
      <c r="V9" s="1282"/>
    </row>
    <row r="10" spans="1:22" ht="36.75" customHeight="1" thickBot="1" x14ac:dyDescent="0.25">
      <c r="A10" s="1276"/>
      <c r="B10" s="1290"/>
      <c r="C10" s="1291"/>
      <c r="D10" s="1264" t="s">
        <v>388</v>
      </c>
      <c r="E10" s="1264"/>
      <c r="F10" s="1264" t="s">
        <v>389</v>
      </c>
      <c r="G10" s="1264"/>
      <c r="H10" s="1264" t="s">
        <v>390</v>
      </c>
      <c r="I10" s="1264"/>
      <c r="J10" s="1264" t="s">
        <v>392</v>
      </c>
      <c r="K10" s="1264"/>
      <c r="L10" s="1264" t="s">
        <v>391</v>
      </c>
      <c r="M10" s="1264"/>
      <c r="N10" s="1264" t="s">
        <v>383</v>
      </c>
      <c r="O10" s="1264"/>
      <c r="P10" s="1264" t="s">
        <v>393</v>
      </c>
      <c r="Q10" s="1264"/>
      <c r="R10" s="1264" t="s">
        <v>394</v>
      </c>
      <c r="S10" s="1264"/>
      <c r="T10" s="1282"/>
      <c r="U10" s="1282"/>
      <c r="V10" s="1282"/>
    </row>
    <row r="11" spans="1:22" ht="16.5" customHeight="1" x14ac:dyDescent="0.2">
      <c r="A11" s="1276"/>
      <c r="B11" s="1290"/>
      <c r="C11" s="1291"/>
      <c r="D11" s="488"/>
      <c r="E11" s="489"/>
      <c r="F11" s="488"/>
      <c r="G11" s="490"/>
      <c r="H11" s="491"/>
      <c r="I11" s="489"/>
      <c r="J11" s="488"/>
      <c r="K11" s="490"/>
      <c r="L11" s="491"/>
      <c r="M11" s="489"/>
      <c r="N11" s="488"/>
      <c r="O11" s="492"/>
      <c r="P11" s="491"/>
      <c r="Q11" s="489"/>
      <c r="R11" s="488"/>
      <c r="S11" s="490"/>
      <c r="T11" s="491"/>
      <c r="U11" s="493"/>
      <c r="V11" s="494"/>
    </row>
    <row r="12" spans="1:22" ht="15.75" x14ac:dyDescent="0.2">
      <c r="A12" s="451"/>
      <c r="B12" s="495"/>
      <c r="C12" s="496"/>
      <c r="D12" s="497" t="s">
        <v>15</v>
      </c>
      <c r="E12" s="498" t="s">
        <v>16</v>
      </c>
      <c r="F12" s="497" t="s">
        <v>15</v>
      </c>
      <c r="G12" s="499" t="s">
        <v>16</v>
      </c>
      <c r="H12" s="500" t="s">
        <v>15</v>
      </c>
      <c r="I12" s="498" t="s">
        <v>16</v>
      </c>
      <c r="J12" s="497" t="s">
        <v>15</v>
      </c>
      <c r="K12" s="499" t="s">
        <v>16</v>
      </c>
      <c r="L12" s="500" t="s">
        <v>15</v>
      </c>
      <c r="M12" s="498" t="s">
        <v>16</v>
      </c>
      <c r="N12" s="497" t="s">
        <v>15</v>
      </c>
      <c r="O12" s="501" t="s">
        <v>16</v>
      </c>
      <c r="P12" s="500" t="s">
        <v>15</v>
      </c>
      <c r="Q12" s="498" t="s">
        <v>16</v>
      </c>
      <c r="R12" s="497" t="s">
        <v>15</v>
      </c>
      <c r="S12" s="499" t="s">
        <v>16</v>
      </c>
      <c r="T12" s="500" t="s">
        <v>15</v>
      </c>
      <c r="U12" s="502" t="s">
        <v>17</v>
      </c>
      <c r="V12" s="503" t="s">
        <v>18</v>
      </c>
    </row>
    <row r="13" spans="1:22" ht="16.5" thickBot="1" x14ac:dyDescent="0.25">
      <c r="A13" s="504"/>
      <c r="B13" s="505"/>
      <c r="C13" s="506"/>
      <c r="D13" s="507"/>
      <c r="E13" s="508"/>
      <c r="F13" s="507"/>
      <c r="G13" s="509"/>
      <c r="H13" s="510"/>
      <c r="I13" s="508"/>
      <c r="J13" s="507"/>
      <c r="K13" s="509"/>
      <c r="L13" s="510"/>
      <c r="M13" s="508"/>
      <c r="N13" s="507"/>
      <c r="O13" s="509"/>
      <c r="P13" s="510"/>
      <c r="Q13" s="508"/>
      <c r="R13" s="507"/>
      <c r="S13" s="509"/>
      <c r="T13" s="510"/>
      <c r="U13" s="511"/>
      <c r="V13" s="512"/>
    </row>
    <row r="14" spans="1:22" ht="15.75" x14ac:dyDescent="0.2">
      <c r="A14" s="513">
        <v>1</v>
      </c>
      <c r="B14" s="514" t="s">
        <v>1049</v>
      </c>
      <c r="C14" s="524" t="s">
        <v>396</v>
      </c>
      <c r="D14" s="516">
        <v>1</v>
      </c>
      <c r="E14" s="517">
        <v>3534</v>
      </c>
      <c r="F14" s="518">
        <v>2</v>
      </c>
      <c r="G14" s="519">
        <v>7679</v>
      </c>
      <c r="H14" s="516">
        <v>5</v>
      </c>
      <c r="I14" s="517">
        <v>1602</v>
      </c>
      <c r="J14" s="518">
        <v>5</v>
      </c>
      <c r="K14" s="520">
        <v>7092</v>
      </c>
      <c r="L14" s="516">
        <v>3</v>
      </c>
      <c r="M14" s="517">
        <v>2116</v>
      </c>
      <c r="N14" s="518">
        <v>6</v>
      </c>
      <c r="O14" s="520">
        <v>2680</v>
      </c>
      <c r="P14" s="516">
        <v>1</v>
      </c>
      <c r="Q14" s="517">
        <v>199</v>
      </c>
      <c r="R14" s="518">
        <v>7</v>
      </c>
      <c r="S14" s="520">
        <v>103</v>
      </c>
      <c r="T14" s="521">
        <f t="shared" ref="T14:T40" si="0">D14+F14+H14+J14+L14+N14+P14+R14</f>
        <v>30</v>
      </c>
      <c r="U14" s="472">
        <f t="shared" ref="U14:U40" si="1">E14+G14+I14+K14+M14+O14+Q14+S14</f>
        <v>25005</v>
      </c>
      <c r="V14" s="522">
        <v>1</v>
      </c>
    </row>
    <row r="15" spans="1:22" ht="15.75" x14ac:dyDescent="0.2">
      <c r="A15" s="523">
        <v>2</v>
      </c>
      <c r="B15" s="514" t="s">
        <v>408</v>
      </c>
      <c r="C15" s="524" t="s">
        <v>387</v>
      </c>
      <c r="D15" s="516">
        <v>6</v>
      </c>
      <c r="E15" s="517">
        <v>59</v>
      </c>
      <c r="F15" s="518">
        <v>7</v>
      </c>
      <c r="G15" s="519">
        <v>116</v>
      </c>
      <c r="H15" s="516">
        <v>6</v>
      </c>
      <c r="I15" s="517">
        <v>1850</v>
      </c>
      <c r="J15" s="518">
        <v>1</v>
      </c>
      <c r="K15" s="520">
        <v>15029</v>
      </c>
      <c r="L15" s="516">
        <v>2</v>
      </c>
      <c r="M15" s="517">
        <v>4112</v>
      </c>
      <c r="N15" s="518">
        <v>1</v>
      </c>
      <c r="O15" s="520">
        <v>5892</v>
      </c>
      <c r="P15" s="516">
        <v>1</v>
      </c>
      <c r="Q15" s="517">
        <v>6226</v>
      </c>
      <c r="R15" s="518">
        <v>7</v>
      </c>
      <c r="S15" s="520">
        <v>44</v>
      </c>
      <c r="T15" s="521">
        <f t="shared" si="0"/>
        <v>31</v>
      </c>
      <c r="U15" s="472">
        <f t="shared" si="1"/>
        <v>33328</v>
      </c>
      <c r="V15" s="525">
        <v>2</v>
      </c>
    </row>
    <row r="16" spans="1:22" ht="15.75" x14ac:dyDescent="0.2">
      <c r="A16" s="513">
        <v>3</v>
      </c>
      <c r="B16" s="514" t="s">
        <v>401</v>
      </c>
      <c r="C16" s="524" t="s">
        <v>384</v>
      </c>
      <c r="D16" s="516">
        <v>6</v>
      </c>
      <c r="E16" s="517">
        <v>247</v>
      </c>
      <c r="F16" s="518">
        <v>1</v>
      </c>
      <c r="G16" s="519">
        <v>9934</v>
      </c>
      <c r="H16" s="516">
        <v>7</v>
      </c>
      <c r="I16" s="517">
        <v>1445</v>
      </c>
      <c r="J16" s="518">
        <v>5</v>
      </c>
      <c r="K16" s="520">
        <v>6533</v>
      </c>
      <c r="L16" s="516">
        <v>1</v>
      </c>
      <c r="M16" s="517">
        <v>4198</v>
      </c>
      <c r="N16" s="518">
        <v>2</v>
      </c>
      <c r="O16" s="520">
        <v>4931</v>
      </c>
      <c r="P16" s="516">
        <v>6</v>
      </c>
      <c r="Q16" s="517">
        <v>90</v>
      </c>
      <c r="R16" s="518">
        <v>4</v>
      </c>
      <c r="S16" s="520">
        <v>293</v>
      </c>
      <c r="T16" s="521">
        <f t="shared" si="0"/>
        <v>32</v>
      </c>
      <c r="U16" s="472">
        <f t="shared" si="1"/>
        <v>27671</v>
      </c>
      <c r="V16" s="522">
        <v>3</v>
      </c>
    </row>
    <row r="17" spans="1:22" ht="15.75" x14ac:dyDescent="0.2">
      <c r="A17" s="513">
        <v>4</v>
      </c>
      <c r="B17" s="514" t="s">
        <v>405</v>
      </c>
      <c r="C17" s="524" t="s">
        <v>385</v>
      </c>
      <c r="D17" s="516">
        <v>4.5</v>
      </c>
      <c r="E17" s="517">
        <v>254</v>
      </c>
      <c r="F17" s="518">
        <v>4</v>
      </c>
      <c r="G17" s="519">
        <v>388</v>
      </c>
      <c r="H17" s="516">
        <v>5</v>
      </c>
      <c r="I17" s="517">
        <v>1360</v>
      </c>
      <c r="J17" s="518">
        <v>3</v>
      </c>
      <c r="K17" s="520">
        <v>12226</v>
      </c>
      <c r="L17" s="516">
        <v>2</v>
      </c>
      <c r="M17" s="517">
        <v>1519</v>
      </c>
      <c r="N17" s="518">
        <v>2</v>
      </c>
      <c r="O17" s="520">
        <v>3947</v>
      </c>
      <c r="P17" s="516">
        <v>4</v>
      </c>
      <c r="Q17" s="517">
        <v>111</v>
      </c>
      <c r="R17" s="518">
        <v>7.5</v>
      </c>
      <c r="S17" s="520">
        <v>52</v>
      </c>
      <c r="T17" s="521">
        <f t="shared" si="0"/>
        <v>32</v>
      </c>
      <c r="U17" s="472">
        <f t="shared" si="1"/>
        <v>19857</v>
      </c>
      <c r="V17" s="522">
        <v>4</v>
      </c>
    </row>
    <row r="18" spans="1:22" ht="15.75" x14ac:dyDescent="0.2">
      <c r="A18" s="523">
        <v>5</v>
      </c>
      <c r="B18" s="514" t="s">
        <v>398</v>
      </c>
      <c r="C18" s="524" t="s">
        <v>24</v>
      </c>
      <c r="D18" s="516">
        <v>2</v>
      </c>
      <c r="E18" s="517">
        <v>610</v>
      </c>
      <c r="F18" s="518">
        <v>3</v>
      </c>
      <c r="G18" s="519">
        <v>1651</v>
      </c>
      <c r="H18" s="516">
        <v>9</v>
      </c>
      <c r="I18" s="517"/>
      <c r="J18" s="518">
        <v>9</v>
      </c>
      <c r="K18" s="520"/>
      <c r="L18" s="516">
        <v>1</v>
      </c>
      <c r="M18" s="517">
        <v>2359</v>
      </c>
      <c r="N18" s="518">
        <v>1</v>
      </c>
      <c r="O18" s="520">
        <v>4789</v>
      </c>
      <c r="P18" s="516">
        <v>1</v>
      </c>
      <c r="Q18" s="517">
        <v>7706</v>
      </c>
      <c r="R18" s="518">
        <v>6</v>
      </c>
      <c r="S18" s="520">
        <v>101</v>
      </c>
      <c r="T18" s="521">
        <f t="shared" si="0"/>
        <v>32</v>
      </c>
      <c r="U18" s="472">
        <f t="shared" si="1"/>
        <v>17216</v>
      </c>
      <c r="V18" s="525">
        <v>5</v>
      </c>
    </row>
    <row r="19" spans="1:22" ht="15.75" x14ac:dyDescent="0.2">
      <c r="A19" s="513">
        <v>6</v>
      </c>
      <c r="B19" s="514" t="s">
        <v>399</v>
      </c>
      <c r="C19" s="524" t="s">
        <v>385</v>
      </c>
      <c r="D19" s="516">
        <v>4</v>
      </c>
      <c r="E19" s="517">
        <v>392</v>
      </c>
      <c r="F19" s="518">
        <v>2</v>
      </c>
      <c r="G19" s="519">
        <v>1823</v>
      </c>
      <c r="H19" s="516">
        <v>4</v>
      </c>
      <c r="I19" s="517">
        <v>1722</v>
      </c>
      <c r="J19" s="518">
        <v>4</v>
      </c>
      <c r="K19" s="520">
        <v>7370</v>
      </c>
      <c r="L19" s="516">
        <v>7</v>
      </c>
      <c r="M19" s="517">
        <v>646</v>
      </c>
      <c r="N19" s="518">
        <v>9</v>
      </c>
      <c r="O19" s="520"/>
      <c r="P19" s="516">
        <v>2</v>
      </c>
      <c r="Q19" s="517">
        <v>454</v>
      </c>
      <c r="R19" s="518"/>
      <c r="S19" s="520"/>
      <c r="T19" s="521">
        <f t="shared" si="0"/>
        <v>32</v>
      </c>
      <c r="U19" s="472">
        <f t="shared" si="1"/>
        <v>12407</v>
      </c>
      <c r="V19" s="522">
        <v>6</v>
      </c>
    </row>
    <row r="20" spans="1:22" ht="15.75" x14ac:dyDescent="0.2">
      <c r="A20" s="513">
        <v>7</v>
      </c>
      <c r="B20" s="514" t="s">
        <v>402</v>
      </c>
      <c r="C20" s="524" t="s">
        <v>387</v>
      </c>
      <c r="D20" s="516">
        <v>3</v>
      </c>
      <c r="E20" s="517">
        <v>735</v>
      </c>
      <c r="F20" s="518">
        <v>3</v>
      </c>
      <c r="G20" s="519">
        <v>4594</v>
      </c>
      <c r="H20" s="516">
        <v>2</v>
      </c>
      <c r="I20" s="517">
        <v>2519</v>
      </c>
      <c r="J20" s="518">
        <v>5</v>
      </c>
      <c r="K20" s="520">
        <v>3841</v>
      </c>
      <c r="L20" s="516">
        <v>6</v>
      </c>
      <c r="M20" s="517">
        <v>836</v>
      </c>
      <c r="N20" s="518">
        <v>3</v>
      </c>
      <c r="O20" s="520">
        <v>3099</v>
      </c>
      <c r="P20" s="516">
        <v>3</v>
      </c>
      <c r="Q20" s="517">
        <v>442</v>
      </c>
      <c r="R20" s="518">
        <v>8</v>
      </c>
      <c r="S20" s="520">
        <v>207</v>
      </c>
      <c r="T20" s="521">
        <f t="shared" si="0"/>
        <v>33</v>
      </c>
      <c r="U20" s="472">
        <f t="shared" si="1"/>
        <v>16273</v>
      </c>
      <c r="V20" s="525">
        <v>7</v>
      </c>
    </row>
    <row r="21" spans="1:22" ht="15.75" x14ac:dyDescent="0.2">
      <c r="A21" s="523">
        <v>8</v>
      </c>
      <c r="B21" s="514" t="s">
        <v>425</v>
      </c>
      <c r="C21" s="524" t="s">
        <v>396</v>
      </c>
      <c r="D21" s="516">
        <v>1</v>
      </c>
      <c r="E21" s="517">
        <v>2142</v>
      </c>
      <c r="F21" s="518">
        <v>8</v>
      </c>
      <c r="G21" s="519">
        <v>1</v>
      </c>
      <c r="H21" s="516">
        <v>7</v>
      </c>
      <c r="I21" s="517">
        <v>807</v>
      </c>
      <c r="J21" s="518">
        <v>2</v>
      </c>
      <c r="K21" s="520">
        <v>14302</v>
      </c>
      <c r="L21" s="516">
        <v>5</v>
      </c>
      <c r="M21" s="517">
        <v>1299</v>
      </c>
      <c r="N21" s="518">
        <v>4</v>
      </c>
      <c r="O21" s="520">
        <v>3077</v>
      </c>
      <c r="P21" s="516">
        <v>2</v>
      </c>
      <c r="Q21" s="517">
        <v>390</v>
      </c>
      <c r="R21" s="518">
        <v>7</v>
      </c>
      <c r="S21" s="520">
        <v>216</v>
      </c>
      <c r="T21" s="521">
        <f t="shared" si="0"/>
        <v>36</v>
      </c>
      <c r="U21" s="472">
        <f t="shared" si="1"/>
        <v>22234</v>
      </c>
      <c r="V21" s="522">
        <v>8</v>
      </c>
    </row>
    <row r="22" spans="1:22" ht="15.75" x14ac:dyDescent="0.2">
      <c r="A22" s="513">
        <v>9</v>
      </c>
      <c r="B22" s="514" t="s">
        <v>409</v>
      </c>
      <c r="C22" s="524" t="s">
        <v>386</v>
      </c>
      <c r="D22" s="516">
        <v>4.5</v>
      </c>
      <c r="E22" s="517">
        <v>254</v>
      </c>
      <c r="F22" s="518">
        <v>5</v>
      </c>
      <c r="G22" s="519">
        <v>3604</v>
      </c>
      <c r="H22" s="516">
        <v>8</v>
      </c>
      <c r="I22" s="517">
        <v>1269</v>
      </c>
      <c r="J22" s="518">
        <v>4</v>
      </c>
      <c r="K22" s="520">
        <v>3856</v>
      </c>
      <c r="L22" s="516">
        <v>1</v>
      </c>
      <c r="M22" s="517">
        <v>4354</v>
      </c>
      <c r="N22" s="518">
        <v>6</v>
      </c>
      <c r="O22" s="520">
        <v>3892</v>
      </c>
      <c r="P22" s="516">
        <v>7</v>
      </c>
      <c r="Q22" s="517">
        <v>59</v>
      </c>
      <c r="R22" s="518">
        <v>1</v>
      </c>
      <c r="S22" s="520">
        <v>1014</v>
      </c>
      <c r="T22" s="521">
        <f t="shared" si="0"/>
        <v>36.5</v>
      </c>
      <c r="U22" s="472">
        <f t="shared" si="1"/>
        <v>18302</v>
      </c>
      <c r="V22" s="522">
        <v>9</v>
      </c>
    </row>
    <row r="23" spans="1:22" ht="15.75" x14ac:dyDescent="0.2">
      <c r="A23" s="513">
        <v>10</v>
      </c>
      <c r="B23" s="514" t="s">
        <v>407</v>
      </c>
      <c r="C23" s="524" t="s">
        <v>24</v>
      </c>
      <c r="D23" s="516">
        <v>2</v>
      </c>
      <c r="E23" s="517">
        <v>538</v>
      </c>
      <c r="F23" s="518">
        <v>1</v>
      </c>
      <c r="G23" s="519">
        <v>2448</v>
      </c>
      <c r="H23" s="516">
        <v>7</v>
      </c>
      <c r="I23" s="517">
        <v>1306</v>
      </c>
      <c r="J23" s="518">
        <v>2</v>
      </c>
      <c r="K23" s="520">
        <v>14240</v>
      </c>
      <c r="L23" s="516">
        <v>3</v>
      </c>
      <c r="M23" s="517">
        <v>1452</v>
      </c>
      <c r="N23" s="518">
        <v>4</v>
      </c>
      <c r="O23" s="520">
        <v>4566</v>
      </c>
      <c r="P23" s="516">
        <v>9</v>
      </c>
      <c r="Q23" s="517"/>
      <c r="R23" s="518">
        <v>9</v>
      </c>
      <c r="S23" s="520"/>
      <c r="T23" s="521">
        <f t="shared" si="0"/>
        <v>37</v>
      </c>
      <c r="U23" s="472">
        <f t="shared" si="1"/>
        <v>24550</v>
      </c>
      <c r="V23" s="525">
        <v>10</v>
      </c>
    </row>
    <row r="24" spans="1:22" ht="15.75" x14ac:dyDescent="0.2">
      <c r="A24" s="523">
        <v>11</v>
      </c>
      <c r="B24" s="514" t="s">
        <v>422</v>
      </c>
      <c r="C24" s="515" t="s">
        <v>420</v>
      </c>
      <c r="D24" s="516">
        <v>1</v>
      </c>
      <c r="E24" s="517">
        <v>644</v>
      </c>
      <c r="F24" s="518">
        <v>2</v>
      </c>
      <c r="G24" s="519">
        <v>2091</v>
      </c>
      <c r="H24" s="516">
        <v>6</v>
      </c>
      <c r="I24" s="517">
        <v>1529</v>
      </c>
      <c r="J24" s="518">
        <v>3</v>
      </c>
      <c r="K24" s="520">
        <v>8637</v>
      </c>
      <c r="L24" s="516">
        <v>2</v>
      </c>
      <c r="M24" s="517">
        <v>3303</v>
      </c>
      <c r="N24" s="518">
        <v>5</v>
      </c>
      <c r="O24" s="520">
        <v>4154</v>
      </c>
      <c r="P24" s="516">
        <v>9</v>
      </c>
      <c r="Q24" s="517"/>
      <c r="R24" s="518">
        <v>9</v>
      </c>
      <c r="S24" s="520"/>
      <c r="T24" s="521">
        <f t="shared" si="0"/>
        <v>37</v>
      </c>
      <c r="U24" s="472">
        <f t="shared" si="1"/>
        <v>20358</v>
      </c>
      <c r="V24" s="522">
        <v>11</v>
      </c>
    </row>
    <row r="25" spans="1:22" ht="15.75" x14ac:dyDescent="0.2">
      <c r="A25" s="513">
        <v>12</v>
      </c>
      <c r="B25" s="514" t="s">
        <v>867</v>
      </c>
      <c r="C25" s="524" t="s">
        <v>24</v>
      </c>
      <c r="D25" s="516">
        <v>9</v>
      </c>
      <c r="E25" s="517"/>
      <c r="F25" s="518">
        <v>9</v>
      </c>
      <c r="G25" s="519"/>
      <c r="H25" s="516">
        <v>6</v>
      </c>
      <c r="I25" s="517">
        <v>818</v>
      </c>
      <c r="J25" s="518">
        <v>2</v>
      </c>
      <c r="K25" s="520">
        <v>11235</v>
      </c>
      <c r="L25" s="516">
        <v>8</v>
      </c>
      <c r="M25" s="517">
        <v>505</v>
      </c>
      <c r="N25" s="518">
        <v>1</v>
      </c>
      <c r="O25" s="520">
        <v>4163</v>
      </c>
      <c r="P25" s="516">
        <v>1</v>
      </c>
      <c r="Q25" s="517">
        <v>1204</v>
      </c>
      <c r="R25" s="518">
        <v>2</v>
      </c>
      <c r="S25" s="520">
        <v>787</v>
      </c>
      <c r="T25" s="521">
        <f t="shared" si="0"/>
        <v>38</v>
      </c>
      <c r="U25" s="472">
        <f t="shared" si="1"/>
        <v>18712</v>
      </c>
      <c r="V25" s="525">
        <v>12</v>
      </c>
    </row>
    <row r="26" spans="1:22" ht="15.75" x14ac:dyDescent="0.2">
      <c r="A26" s="513">
        <v>13</v>
      </c>
      <c r="B26" s="514" t="s">
        <v>410</v>
      </c>
      <c r="C26" s="524" t="s">
        <v>384</v>
      </c>
      <c r="D26" s="516">
        <v>5</v>
      </c>
      <c r="E26" s="517">
        <v>119</v>
      </c>
      <c r="F26" s="518">
        <v>5</v>
      </c>
      <c r="G26" s="519">
        <v>288</v>
      </c>
      <c r="H26" s="516">
        <v>2</v>
      </c>
      <c r="I26" s="517">
        <v>2455</v>
      </c>
      <c r="J26" s="518">
        <v>6</v>
      </c>
      <c r="K26" s="520">
        <v>3371</v>
      </c>
      <c r="L26" s="516">
        <v>1</v>
      </c>
      <c r="M26" s="517">
        <v>1630</v>
      </c>
      <c r="N26" s="518">
        <v>5</v>
      </c>
      <c r="O26" s="520">
        <v>2949</v>
      </c>
      <c r="P26" s="516">
        <v>6</v>
      </c>
      <c r="Q26" s="517">
        <v>227</v>
      </c>
      <c r="R26" s="518">
        <v>8</v>
      </c>
      <c r="S26" s="520">
        <v>18</v>
      </c>
      <c r="T26" s="521">
        <f t="shared" si="0"/>
        <v>38</v>
      </c>
      <c r="U26" s="472">
        <f t="shared" si="1"/>
        <v>11057</v>
      </c>
      <c r="V26" s="522">
        <v>13</v>
      </c>
    </row>
    <row r="27" spans="1:22" ht="15.75" x14ac:dyDescent="0.2">
      <c r="A27" s="523">
        <v>14</v>
      </c>
      <c r="B27" s="514" t="s">
        <v>421</v>
      </c>
      <c r="C27" s="515" t="s">
        <v>420</v>
      </c>
      <c r="D27" s="516">
        <v>3</v>
      </c>
      <c r="E27" s="517">
        <v>548</v>
      </c>
      <c r="F27" s="518">
        <v>8</v>
      </c>
      <c r="G27" s="519">
        <v>97</v>
      </c>
      <c r="H27" s="516">
        <v>3</v>
      </c>
      <c r="I27" s="517">
        <v>2287</v>
      </c>
      <c r="J27" s="518">
        <v>2</v>
      </c>
      <c r="K27" s="520">
        <v>12405</v>
      </c>
      <c r="L27" s="516">
        <v>5</v>
      </c>
      <c r="M27" s="517">
        <v>1029</v>
      </c>
      <c r="N27" s="518">
        <v>8</v>
      </c>
      <c r="O27" s="520">
        <v>1806</v>
      </c>
      <c r="P27" s="516">
        <v>5</v>
      </c>
      <c r="Q27" s="517">
        <v>233</v>
      </c>
      <c r="R27" s="518">
        <v>5</v>
      </c>
      <c r="S27" s="520">
        <v>89</v>
      </c>
      <c r="T27" s="521">
        <f t="shared" si="0"/>
        <v>39</v>
      </c>
      <c r="U27" s="472">
        <f t="shared" si="1"/>
        <v>18494</v>
      </c>
      <c r="V27" s="522">
        <v>14</v>
      </c>
    </row>
    <row r="28" spans="1:22" ht="15.75" x14ac:dyDescent="0.2">
      <c r="A28" s="513">
        <v>15</v>
      </c>
      <c r="B28" s="514" t="s">
        <v>419</v>
      </c>
      <c r="C28" s="515" t="s">
        <v>420</v>
      </c>
      <c r="D28" s="516">
        <v>8</v>
      </c>
      <c r="E28" s="517">
        <v>0</v>
      </c>
      <c r="F28" s="518">
        <v>4</v>
      </c>
      <c r="G28" s="519">
        <v>4240</v>
      </c>
      <c r="H28" s="516">
        <v>8</v>
      </c>
      <c r="I28" s="517">
        <v>473</v>
      </c>
      <c r="J28" s="518">
        <v>7</v>
      </c>
      <c r="K28" s="520">
        <v>5725</v>
      </c>
      <c r="L28" s="516">
        <v>4</v>
      </c>
      <c r="M28" s="517">
        <v>2693</v>
      </c>
      <c r="N28" s="518">
        <v>3</v>
      </c>
      <c r="O28" s="520">
        <v>4389</v>
      </c>
      <c r="P28" s="516">
        <v>2</v>
      </c>
      <c r="Q28" s="517">
        <v>503</v>
      </c>
      <c r="R28" s="518">
        <v>3</v>
      </c>
      <c r="S28" s="520">
        <v>316</v>
      </c>
      <c r="T28" s="521">
        <f t="shared" si="0"/>
        <v>39</v>
      </c>
      <c r="U28" s="472">
        <f t="shared" si="1"/>
        <v>18339</v>
      </c>
      <c r="V28" s="525">
        <v>15</v>
      </c>
    </row>
    <row r="29" spans="1:22" ht="15.75" x14ac:dyDescent="0.2">
      <c r="A29" s="513">
        <v>16</v>
      </c>
      <c r="B29" s="514" t="s">
        <v>424</v>
      </c>
      <c r="C29" s="524" t="s">
        <v>386</v>
      </c>
      <c r="D29" s="516">
        <v>2</v>
      </c>
      <c r="E29" s="517">
        <v>684</v>
      </c>
      <c r="F29" s="518">
        <v>4</v>
      </c>
      <c r="G29" s="519">
        <v>817</v>
      </c>
      <c r="H29" s="516">
        <v>3</v>
      </c>
      <c r="I29" s="517">
        <v>2013</v>
      </c>
      <c r="J29" s="518">
        <v>4</v>
      </c>
      <c r="K29" s="520">
        <v>7990</v>
      </c>
      <c r="L29" s="516">
        <v>8</v>
      </c>
      <c r="M29" s="517">
        <v>683</v>
      </c>
      <c r="N29" s="518">
        <v>7</v>
      </c>
      <c r="O29" s="520">
        <v>2366</v>
      </c>
      <c r="P29" s="516">
        <v>7</v>
      </c>
      <c r="Q29" s="517">
        <v>51</v>
      </c>
      <c r="R29" s="518">
        <v>4</v>
      </c>
      <c r="S29" s="520">
        <v>326</v>
      </c>
      <c r="T29" s="521">
        <f t="shared" si="0"/>
        <v>39</v>
      </c>
      <c r="U29" s="472">
        <f t="shared" si="1"/>
        <v>14930</v>
      </c>
      <c r="V29" s="522">
        <v>16</v>
      </c>
    </row>
    <row r="30" spans="1:22" ht="15.75" x14ac:dyDescent="0.2">
      <c r="A30" s="523">
        <v>17</v>
      </c>
      <c r="B30" s="514" t="s">
        <v>404</v>
      </c>
      <c r="C30" s="524" t="s">
        <v>387</v>
      </c>
      <c r="D30" s="516">
        <v>4</v>
      </c>
      <c r="E30" s="517">
        <v>254</v>
      </c>
      <c r="F30" s="518">
        <v>6</v>
      </c>
      <c r="G30" s="519">
        <v>268</v>
      </c>
      <c r="H30" s="516">
        <v>1</v>
      </c>
      <c r="I30" s="517">
        <v>2893</v>
      </c>
      <c r="J30" s="518">
        <v>5</v>
      </c>
      <c r="K30" s="520">
        <v>4380</v>
      </c>
      <c r="L30" s="516">
        <v>7</v>
      </c>
      <c r="M30" s="517">
        <v>949</v>
      </c>
      <c r="N30" s="518">
        <v>6</v>
      </c>
      <c r="O30" s="520">
        <v>2483</v>
      </c>
      <c r="P30" s="516">
        <v>8</v>
      </c>
      <c r="Q30" s="517">
        <v>0</v>
      </c>
      <c r="R30" s="518">
        <v>2</v>
      </c>
      <c r="S30" s="520">
        <v>386</v>
      </c>
      <c r="T30" s="521">
        <f t="shared" si="0"/>
        <v>39</v>
      </c>
      <c r="U30" s="472">
        <f t="shared" si="1"/>
        <v>11613</v>
      </c>
      <c r="V30" s="525">
        <v>17</v>
      </c>
    </row>
    <row r="31" spans="1:22" ht="15.75" x14ac:dyDescent="0.2">
      <c r="A31" s="513">
        <v>18</v>
      </c>
      <c r="B31" s="514" t="s">
        <v>400</v>
      </c>
      <c r="C31" s="524" t="s">
        <v>24</v>
      </c>
      <c r="D31" s="516">
        <v>7</v>
      </c>
      <c r="E31" s="517">
        <v>84</v>
      </c>
      <c r="F31" s="518">
        <v>5</v>
      </c>
      <c r="G31" s="519">
        <v>3101</v>
      </c>
      <c r="H31" s="516">
        <v>1</v>
      </c>
      <c r="I31" s="517">
        <v>4250</v>
      </c>
      <c r="J31" s="518">
        <v>6</v>
      </c>
      <c r="K31" s="520">
        <v>2571</v>
      </c>
      <c r="L31" s="516">
        <v>9</v>
      </c>
      <c r="M31" s="517"/>
      <c r="N31" s="518">
        <v>5</v>
      </c>
      <c r="O31" s="520">
        <v>2300</v>
      </c>
      <c r="P31" s="516">
        <v>5</v>
      </c>
      <c r="Q31" s="517">
        <v>261</v>
      </c>
      <c r="R31" s="518">
        <v>3</v>
      </c>
      <c r="S31" s="520">
        <v>383</v>
      </c>
      <c r="T31" s="521">
        <f t="shared" si="0"/>
        <v>41</v>
      </c>
      <c r="U31" s="472">
        <f t="shared" si="1"/>
        <v>12950</v>
      </c>
      <c r="V31" s="522">
        <v>18</v>
      </c>
    </row>
    <row r="32" spans="1:22" ht="15.75" x14ac:dyDescent="0.2">
      <c r="A32" s="513">
        <v>19</v>
      </c>
      <c r="B32" s="514" t="s">
        <v>426</v>
      </c>
      <c r="C32" s="524" t="s">
        <v>396</v>
      </c>
      <c r="D32" s="516">
        <v>8</v>
      </c>
      <c r="E32" s="517">
        <v>88</v>
      </c>
      <c r="F32" s="518">
        <v>3</v>
      </c>
      <c r="G32" s="519">
        <v>1572</v>
      </c>
      <c r="H32" s="516">
        <v>9</v>
      </c>
      <c r="I32" s="517"/>
      <c r="J32" s="518">
        <v>9</v>
      </c>
      <c r="K32" s="520"/>
      <c r="L32" s="516">
        <v>7</v>
      </c>
      <c r="M32" s="517">
        <v>736</v>
      </c>
      <c r="N32" s="518">
        <v>1</v>
      </c>
      <c r="O32" s="520">
        <v>4990</v>
      </c>
      <c r="P32" s="516">
        <v>3</v>
      </c>
      <c r="Q32" s="517">
        <v>308</v>
      </c>
      <c r="R32" s="518">
        <v>1</v>
      </c>
      <c r="S32" s="520">
        <v>1486</v>
      </c>
      <c r="T32" s="521">
        <f t="shared" si="0"/>
        <v>41</v>
      </c>
      <c r="U32" s="472">
        <f t="shared" si="1"/>
        <v>9180</v>
      </c>
      <c r="V32" s="522">
        <v>19</v>
      </c>
    </row>
    <row r="33" spans="1:22" ht="15.75" x14ac:dyDescent="0.2">
      <c r="A33" s="523">
        <v>20</v>
      </c>
      <c r="B33" s="514" t="s">
        <v>411</v>
      </c>
      <c r="C33" s="524" t="s">
        <v>384</v>
      </c>
      <c r="D33" s="516">
        <v>3</v>
      </c>
      <c r="E33" s="517">
        <v>829</v>
      </c>
      <c r="F33" s="518">
        <v>5</v>
      </c>
      <c r="G33" s="519">
        <v>343</v>
      </c>
      <c r="H33" s="516">
        <v>5</v>
      </c>
      <c r="I33" s="517">
        <v>1864</v>
      </c>
      <c r="J33" s="518">
        <v>7</v>
      </c>
      <c r="K33" s="520">
        <v>1829</v>
      </c>
      <c r="L33" s="516">
        <v>4</v>
      </c>
      <c r="M33" s="517">
        <v>1108</v>
      </c>
      <c r="N33" s="518">
        <v>8</v>
      </c>
      <c r="O33" s="520">
        <v>1311</v>
      </c>
      <c r="P33" s="516">
        <v>6</v>
      </c>
      <c r="Q33" s="517">
        <v>118</v>
      </c>
      <c r="R33" s="518">
        <v>3</v>
      </c>
      <c r="S33" s="520">
        <v>598</v>
      </c>
      <c r="T33" s="521">
        <f t="shared" si="0"/>
        <v>41</v>
      </c>
      <c r="U33" s="472">
        <f t="shared" si="1"/>
        <v>8000</v>
      </c>
      <c r="V33" s="525">
        <v>20</v>
      </c>
    </row>
    <row r="34" spans="1:22" ht="15.75" x14ac:dyDescent="0.2">
      <c r="A34" s="513">
        <v>21</v>
      </c>
      <c r="B34" s="514" t="s">
        <v>415</v>
      </c>
      <c r="C34" s="524" t="s">
        <v>49</v>
      </c>
      <c r="D34" s="516">
        <v>3</v>
      </c>
      <c r="E34" s="517">
        <v>412</v>
      </c>
      <c r="F34" s="518">
        <v>1</v>
      </c>
      <c r="G34" s="519">
        <v>6162</v>
      </c>
      <c r="H34" s="516">
        <v>2</v>
      </c>
      <c r="I34" s="517">
        <v>2224</v>
      </c>
      <c r="J34" s="518">
        <v>8</v>
      </c>
      <c r="K34" s="520">
        <v>4753</v>
      </c>
      <c r="L34" s="516">
        <v>6</v>
      </c>
      <c r="M34" s="517">
        <v>1513</v>
      </c>
      <c r="N34" s="518">
        <v>4</v>
      </c>
      <c r="O34" s="520">
        <v>2883</v>
      </c>
      <c r="P34" s="516">
        <v>9</v>
      </c>
      <c r="Q34" s="517"/>
      <c r="R34" s="518">
        <v>9</v>
      </c>
      <c r="S34" s="520"/>
      <c r="T34" s="521">
        <f t="shared" si="0"/>
        <v>42</v>
      </c>
      <c r="U34" s="472">
        <f t="shared" si="1"/>
        <v>17947</v>
      </c>
      <c r="V34" s="522">
        <v>21</v>
      </c>
    </row>
    <row r="35" spans="1:22" ht="15.75" x14ac:dyDescent="0.2">
      <c r="A35" s="513">
        <v>22</v>
      </c>
      <c r="B35" s="514" t="s">
        <v>423</v>
      </c>
      <c r="C35" s="515" t="s">
        <v>420</v>
      </c>
      <c r="D35" s="516">
        <v>6</v>
      </c>
      <c r="E35" s="517">
        <v>131</v>
      </c>
      <c r="F35" s="518">
        <v>6</v>
      </c>
      <c r="G35" s="519">
        <v>204</v>
      </c>
      <c r="H35" s="516">
        <v>2</v>
      </c>
      <c r="I35" s="517">
        <v>3979</v>
      </c>
      <c r="J35" s="518">
        <v>7</v>
      </c>
      <c r="K35" s="520">
        <v>2767</v>
      </c>
      <c r="L35" s="516">
        <v>5</v>
      </c>
      <c r="M35" s="517">
        <v>1245</v>
      </c>
      <c r="N35" s="518">
        <v>4</v>
      </c>
      <c r="O35" s="520">
        <v>2605</v>
      </c>
      <c r="P35" s="516">
        <v>7</v>
      </c>
      <c r="Q35" s="517">
        <v>78</v>
      </c>
      <c r="R35" s="518">
        <v>5</v>
      </c>
      <c r="S35" s="520">
        <v>306</v>
      </c>
      <c r="T35" s="521">
        <f t="shared" si="0"/>
        <v>42</v>
      </c>
      <c r="U35" s="472">
        <f t="shared" si="1"/>
        <v>11315</v>
      </c>
      <c r="V35" s="525">
        <v>22</v>
      </c>
    </row>
    <row r="36" spans="1:22" ht="15.75" x14ac:dyDescent="0.2">
      <c r="A36" s="523">
        <v>23</v>
      </c>
      <c r="B36" s="514" t="s">
        <v>397</v>
      </c>
      <c r="C36" s="524" t="s">
        <v>384</v>
      </c>
      <c r="D36" s="516">
        <v>5</v>
      </c>
      <c r="E36" s="517">
        <v>188</v>
      </c>
      <c r="F36" s="518">
        <v>4</v>
      </c>
      <c r="G36" s="519">
        <v>3551</v>
      </c>
      <c r="H36" s="516">
        <v>8</v>
      </c>
      <c r="I36" s="517">
        <v>933</v>
      </c>
      <c r="J36" s="518">
        <v>9</v>
      </c>
      <c r="K36" s="520"/>
      <c r="L36" s="516">
        <v>5</v>
      </c>
      <c r="M36" s="517">
        <v>2498</v>
      </c>
      <c r="N36" s="518">
        <v>3</v>
      </c>
      <c r="O36" s="520">
        <v>3063</v>
      </c>
      <c r="P36" s="516">
        <v>5</v>
      </c>
      <c r="Q36" s="517">
        <v>171</v>
      </c>
      <c r="R36" s="518">
        <v>3</v>
      </c>
      <c r="S36" s="520">
        <v>554</v>
      </c>
      <c r="T36" s="521">
        <f t="shared" si="0"/>
        <v>42</v>
      </c>
      <c r="U36" s="472">
        <f t="shared" si="1"/>
        <v>10958</v>
      </c>
      <c r="V36" s="522">
        <v>23</v>
      </c>
    </row>
    <row r="37" spans="1:22" ht="15.75" x14ac:dyDescent="0.2">
      <c r="A37" s="513">
        <v>24</v>
      </c>
      <c r="B37" s="514" t="s">
        <v>403</v>
      </c>
      <c r="C37" s="524" t="s">
        <v>386</v>
      </c>
      <c r="D37" s="516">
        <v>4</v>
      </c>
      <c r="E37" s="517">
        <v>324</v>
      </c>
      <c r="F37" s="518">
        <v>7</v>
      </c>
      <c r="G37" s="519">
        <v>132</v>
      </c>
      <c r="H37" s="516">
        <v>7</v>
      </c>
      <c r="I37" s="517">
        <v>1358</v>
      </c>
      <c r="J37" s="518">
        <v>8</v>
      </c>
      <c r="K37" s="520">
        <v>1292</v>
      </c>
      <c r="L37" s="516">
        <v>8</v>
      </c>
      <c r="M37" s="517">
        <v>596</v>
      </c>
      <c r="N37" s="518">
        <v>2</v>
      </c>
      <c r="O37" s="520">
        <v>3997</v>
      </c>
      <c r="P37" s="516">
        <v>2</v>
      </c>
      <c r="Q37" s="517">
        <v>160</v>
      </c>
      <c r="R37" s="518">
        <v>4</v>
      </c>
      <c r="S37" s="520">
        <v>254</v>
      </c>
      <c r="T37" s="521">
        <f t="shared" si="0"/>
        <v>42</v>
      </c>
      <c r="U37" s="472">
        <f t="shared" si="1"/>
        <v>8113</v>
      </c>
      <c r="V37" s="522">
        <v>24</v>
      </c>
    </row>
    <row r="38" spans="1:22" ht="15.75" x14ac:dyDescent="0.2">
      <c r="A38" s="513">
        <v>25</v>
      </c>
      <c r="B38" s="514" t="s">
        <v>23</v>
      </c>
      <c r="C38" s="524" t="s">
        <v>49</v>
      </c>
      <c r="D38" s="516">
        <v>2</v>
      </c>
      <c r="E38" s="517">
        <v>2446</v>
      </c>
      <c r="F38" s="518">
        <v>7</v>
      </c>
      <c r="G38" s="519">
        <v>152</v>
      </c>
      <c r="H38" s="516">
        <v>3</v>
      </c>
      <c r="I38" s="517">
        <v>3568</v>
      </c>
      <c r="J38" s="518">
        <v>6</v>
      </c>
      <c r="K38" s="520">
        <v>3469</v>
      </c>
      <c r="L38" s="516">
        <v>9</v>
      </c>
      <c r="M38" s="517"/>
      <c r="N38" s="518">
        <v>9</v>
      </c>
      <c r="O38" s="520"/>
      <c r="P38" s="516">
        <v>8</v>
      </c>
      <c r="Q38" s="517">
        <v>73</v>
      </c>
      <c r="R38" s="518">
        <v>1</v>
      </c>
      <c r="S38" s="520">
        <v>629</v>
      </c>
      <c r="T38" s="521">
        <f t="shared" si="0"/>
        <v>45</v>
      </c>
      <c r="U38" s="472">
        <f t="shared" si="1"/>
        <v>10337</v>
      </c>
      <c r="V38" s="525">
        <v>25</v>
      </c>
    </row>
    <row r="39" spans="1:22" ht="15.75" x14ac:dyDescent="0.2">
      <c r="A39" s="523">
        <v>26</v>
      </c>
      <c r="B39" s="514" t="s">
        <v>413</v>
      </c>
      <c r="C39" s="524" t="s">
        <v>49</v>
      </c>
      <c r="D39" s="516">
        <v>7</v>
      </c>
      <c r="E39" s="517">
        <v>58</v>
      </c>
      <c r="F39" s="518">
        <v>1</v>
      </c>
      <c r="G39" s="519">
        <v>2447</v>
      </c>
      <c r="H39" s="516">
        <v>9</v>
      </c>
      <c r="I39" s="517"/>
      <c r="J39" s="518">
        <v>9</v>
      </c>
      <c r="K39" s="520"/>
      <c r="L39" s="516">
        <v>6</v>
      </c>
      <c r="M39" s="517">
        <v>1018</v>
      </c>
      <c r="N39" s="518">
        <v>7</v>
      </c>
      <c r="O39" s="520">
        <v>1984</v>
      </c>
      <c r="P39" s="516">
        <v>4</v>
      </c>
      <c r="Q39" s="517">
        <v>291</v>
      </c>
      <c r="R39" s="518">
        <v>2</v>
      </c>
      <c r="S39" s="520">
        <v>921</v>
      </c>
      <c r="T39" s="521">
        <f t="shared" si="0"/>
        <v>45</v>
      </c>
      <c r="U39" s="472">
        <f t="shared" si="1"/>
        <v>6719</v>
      </c>
      <c r="V39" s="522">
        <v>26</v>
      </c>
    </row>
    <row r="40" spans="1:22" ht="15.75" x14ac:dyDescent="0.2">
      <c r="A40" s="513">
        <v>27</v>
      </c>
      <c r="B40" s="514" t="s">
        <v>427</v>
      </c>
      <c r="C40" s="524" t="s">
        <v>396</v>
      </c>
      <c r="D40" s="516">
        <v>1</v>
      </c>
      <c r="E40" s="517">
        <v>4812</v>
      </c>
      <c r="F40" s="518">
        <v>8</v>
      </c>
      <c r="G40" s="519">
        <v>0</v>
      </c>
      <c r="H40" s="516">
        <v>1</v>
      </c>
      <c r="I40" s="517">
        <v>5075</v>
      </c>
      <c r="J40" s="518">
        <v>4</v>
      </c>
      <c r="K40" s="520">
        <v>7581</v>
      </c>
      <c r="L40" s="516">
        <v>8</v>
      </c>
      <c r="M40" s="517">
        <v>504</v>
      </c>
      <c r="N40" s="518">
        <v>7</v>
      </c>
      <c r="O40" s="520">
        <v>3194</v>
      </c>
      <c r="P40" s="516">
        <v>9</v>
      </c>
      <c r="Q40" s="517"/>
      <c r="R40" s="518">
        <v>9</v>
      </c>
      <c r="S40" s="520"/>
      <c r="T40" s="521">
        <f t="shared" si="0"/>
        <v>47</v>
      </c>
      <c r="U40" s="472">
        <f t="shared" si="1"/>
        <v>21166</v>
      </c>
      <c r="V40" s="525">
        <v>27</v>
      </c>
    </row>
    <row r="41" spans="1:22" ht="15.75" x14ac:dyDescent="0.2">
      <c r="A41" s="513">
        <v>28</v>
      </c>
      <c r="B41" s="514" t="s">
        <v>869</v>
      </c>
      <c r="C41" s="524" t="s">
        <v>49</v>
      </c>
      <c r="D41" s="516">
        <v>9</v>
      </c>
      <c r="E41" s="517"/>
      <c r="F41" s="518">
        <v>9</v>
      </c>
      <c r="G41" s="519"/>
      <c r="H41" s="516">
        <v>6</v>
      </c>
      <c r="I41" s="517">
        <v>1356</v>
      </c>
      <c r="J41" s="518">
        <v>3</v>
      </c>
      <c r="K41" s="520">
        <v>7627</v>
      </c>
      <c r="L41" s="516">
        <v>4</v>
      </c>
      <c r="M41" s="517">
        <v>1333</v>
      </c>
      <c r="N41" s="518">
        <v>3</v>
      </c>
      <c r="O41" s="520">
        <v>4746</v>
      </c>
      <c r="P41" s="516">
        <v>8</v>
      </c>
      <c r="Q41" s="517">
        <v>24</v>
      </c>
      <c r="R41" s="518">
        <v>5</v>
      </c>
      <c r="S41" s="520">
        <v>168</v>
      </c>
      <c r="T41" s="521">
        <f>IF(ISNUMBER(D41)=TRUE(),SUM(D41,F41,H41,J41,L41,N41,P41,R41),"")</f>
        <v>47</v>
      </c>
      <c r="U41" s="472">
        <f t="shared" ref="U41:U55" si="2">E41+G41+I41+K41+M41+O41+Q41+S41</f>
        <v>15254</v>
      </c>
      <c r="V41" s="522">
        <v>28</v>
      </c>
    </row>
    <row r="42" spans="1:22" ht="15.75" x14ac:dyDescent="0.2">
      <c r="A42" s="523">
        <v>29</v>
      </c>
      <c r="B42" s="514" t="s">
        <v>412</v>
      </c>
      <c r="C42" s="524" t="s">
        <v>387</v>
      </c>
      <c r="D42" s="516">
        <v>6</v>
      </c>
      <c r="E42" s="517">
        <v>144</v>
      </c>
      <c r="F42" s="518">
        <v>6</v>
      </c>
      <c r="G42" s="519">
        <v>155</v>
      </c>
      <c r="H42" s="516">
        <v>8</v>
      </c>
      <c r="I42" s="517">
        <v>1251</v>
      </c>
      <c r="J42" s="518">
        <v>7</v>
      </c>
      <c r="K42" s="520">
        <v>2381</v>
      </c>
      <c r="L42" s="516">
        <v>4</v>
      </c>
      <c r="M42" s="517">
        <v>1643</v>
      </c>
      <c r="N42" s="518">
        <v>7</v>
      </c>
      <c r="O42" s="520">
        <v>2533</v>
      </c>
      <c r="P42" s="516">
        <v>3</v>
      </c>
      <c r="Q42" s="517">
        <v>151</v>
      </c>
      <c r="R42" s="518">
        <v>6</v>
      </c>
      <c r="S42" s="520">
        <v>156</v>
      </c>
      <c r="T42" s="521">
        <f>D42+F42+H42+J42+L42+N42+P42+R42</f>
        <v>47</v>
      </c>
      <c r="U42" s="472">
        <f t="shared" si="2"/>
        <v>8414</v>
      </c>
      <c r="V42" s="522">
        <v>29</v>
      </c>
    </row>
    <row r="43" spans="1:22" ht="15.75" x14ac:dyDescent="0.2">
      <c r="A43" s="513">
        <v>30</v>
      </c>
      <c r="B43" s="514" t="s">
        <v>872</v>
      </c>
      <c r="C43" s="524" t="s">
        <v>385</v>
      </c>
      <c r="D43" s="516">
        <v>9</v>
      </c>
      <c r="E43" s="517"/>
      <c r="F43" s="518">
        <v>9</v>
      </c>
      <c r="G43" s="519"/>
      <c r="H43" s="516">
        <v>9</v>
      </c>
      <c r="I43" s="517"/>
      <c r="J43" s="518">
        <v>1</v>
      </c>
      <c r="K43" s="520">
        <v>12604</v>
      </c>
      <c r="L43" s="516">
        <v>3</v>
      </c>
      <c r="M43" s="517">
        <v>2629</v>
      </c>
      <c r="N43" s="518">
        <v>2</v>
      </c>
      <c r="O43" s="520">
        <v>4632</v>
      </c>
      <c r="P43" s="516">
        <v>7</v>
      </c>
      <c r="Q43" s="517">
        <v>93</v>
      </c>
      <c r="R43" s="518">
        <v>8</v>
      </c>
      <c r="S43" s="520">
        <v>75</v>
      </c>
      <c r="T43" s="521">
        <f>IF(ISNUMBER(D43)=TRUE(),SUM(D43,F43,H43,J43,L43,N43,P43,R43),"")</f>
        <v>48</v>
      </c>
      <c r="U43" s="472">
        <f t="shared" si="2"/>
        <v>20033</v>
      </c>
      <c r="V43" s="525">
        <v>30</v>
      </c>
    </row>
    <row r="44" spans="1:22" ht="15.75" x14ac:dyDescent="0.2">
      <c r="A44" s="513">
        <v>31</v>
      </c>
      <c r="B44" s="514" t="s">
        <v>418</v>
      </c>
      <c r="C44" s="524" t="s">
        <v>386</v>
      </c>
      <c r="D44" s="516">
        <v>5</v>
      </c>
      <c r="E44" s="517">
        <v>247</v>
      </c>
      <c r="F44" s="518">
        <v>3</v>
      </c>
      <c r="G44" s="519">
        <v>4384</v>
      </c>
      <c r="H44" s="516">
        <v>1</v>
      </c>
      <c r="I44" s="517">
        <v>3684</v>
      </c>
      <c r="J44" s="518">
        <v>8</v>
      </c>
      <c r="K44" s="520">
        <v>1443</v>
      </c>
      <c r="L44" s="516">
        <v>7</v>
      </c>
      <c r="M44" s="517">
        <v>537</v>
      </c>
      <c r="N44" s="518">
        <v>6</v>
      </c>
      <c r="O44" s="520">
        <v>2248</v>
      </c>
      <c r="P44" s="516">
        <v>9</v>
      </c>
      <c r="Q44" s="517"/>
      <c r="R44" s="518">
        <v>9</v>
      </c>
      <c r="S44" s="520"/>
      <c r="T44" s="521">
        <f>D44+F44+H44+J44+L44+N44+P44+R44</f>
        <v>48</v>
      </c>
      <c r="U44" s="472">
        <f t="shared" si="2"/>
        <v>12543</v>
      </c>
      <c r="V44" s="522">
        <v>31</v>
      </c>
    </row>
    <row r="45" spans="1:22" ht="15.75" x14ac:dyDescent="0.2">
      <c r="A45" s="513">
        <v>32</v>
      </c>
      <c r="B45" s="514" t="s">
        <v>870</v>
      </c>
      <c r="C45" s="524" t="s">
        <v>49</v>
      </c>
      <c r="D45" s="516">
        <v>9</v>
      </c>
      <c r="E45" s="517"/>
      <c r="F45" s="518">
        <v>9</v>
      </c>
      <c r="G45" s="519"/>
      <c r="H45" s="516">
        <v>3</v>
      </c>
      <c r="I45" s="517">
        <v>1786</v>
      </c>
      <c r="J45" s="518">
        <v>1</v>
      </c>
      <c r="K45" s="520">
        <v>14989</v>
      </c>
      <c r="L45" s="516">
        <v>6</v>
      </c>
      <c r="M45" s="517">
        <v>1022</v>
      </c>
      <c r="N45" s="518">
        <v>8</v>
      </c>
      <c r="O45" s="520">
        <v>851</v>
      </c>
      <c r="P45" s="516">
        <v>6</v>
      </c>
      <c r="Q45" s="517">
        <v>160</v>
      </c>
      <c r="R45" s="518">
        <v>7.5</v>
      </c>
      <c r="S45" s="520">
        <v>52</v>
      </c>
      <c r="T45" s="521">
        <f>IF(ISNUMBER(D45)=TRUE(),SUM(D45,F45,H45,J45,L45,N45,P45,R45),"")</f>
        <v>49.5</v>
      </c>
      <c r="U45" s="472">
        <f t="shared" si="2"/>
        <v>18860</v>
      </c>
      <c r="V45" s="525">
        <v>32</v>
      </c>
    </row>
    <row r="46" spans="1:22" ht="15.75" x14ac:dyDescent="0.2">
      <c r="A46" s="513">
        <v>33</v>
      </c>
      <c r="B46" s="514" t="s">
        <v>866</v>
      </c>
      <c r="C46" s="524" t="s">
        <v>396</v>
      </c>
      <c r="D46" s="516">
        <v>9</v>
      </c>
      <c r="E46" s="517"/>
      <c r="F46" s="518">
        <v>9</v>
      </c>
      <c r="G46" s="519"/>
      <c r="H46" s="516">
        <v>4</v>
      </c>
      <c r="I46" s="517">
        <v>1580</v>
      </c>
      <c r="J46" s="518">
        <v>1</v>
      </c>
      <c r="K46" s="520">
        <v>11346</v>
      </c>
      <c r="L46" s="516">
        <v>9</v>
      </c>
      <c r="M46" s="517"/>
      <c r="N46" s="518">
        <v>9</v>
      </c>
      <c r="O46" s="520"/>
      <c r="P46" s="516">
        <v>8</v>
      </c>
      <c r="Q46" s="517">
        <v>28</v>
      </c>
      <c r="R46" s="518">
        <v>1</v>
      </c>
      <c r="S46" s="520">
        <v>1013</v>
      </c>
      <c r="T46" s="521">
        <f>D46+F46+H46+J46+L46+N46+P46+R46</f>
        <v>50</v>
      </c>
      <c r="U46" s="472">
        <f t="shared" si="2"/>
        <v>13967</v>
      </c>
      <c r="V46" s="522">
        <v>33</v>
      </c>
    </row>
    <row r="47" spans="1:22" ht="15.75" x14ac:dyDescent="0.2">
      <c r="A47" s="513">
        <v>34</v>
      </c>
      <c r="B47" s="514" t="s">
        <v>406</v>
      </c>
      <c r="C47" s="524" t="s">
        <v>385</v>
      </c>
      <c r="D47" s="516">
        <v>7</v>
      </c>
      <c r="E47" s="517">
        <v>107</v>
      </c>
      <c r="F47" s="518">
        <v>2</v>
      </c>
      <c r="G47" s="519">
        <v>1607</v>
      </c>
      <c r="H47" s="516">
        <v>4</v>
      </c>
      <c r="I47" s="517">
        <v>1865</v>
      </c>
      <c r="J47" s="518">
        <v>9</v>
      </c>
      <c r="K47" s="520"/>
      <c r="L47" s="516">
        <v>9</v>
      </c>
      <c r="M47" s="517"/>
      <c r="N47" s="518">
        <v>5</v>
      </c>
      <c r="O47" s="520">
        <v>2742</v>
      </c>
      <c r="P47" s="516">
        <v>9</v>
      </c>
      <c r="Q47" s="517"/>
      <c r="R47" s="518">
        <v>5</v>
      </c>
      <c r="S47" s="520">
        <v>156</v>
      </c>
      <c r="T47" s="521">
        <f>D47+F47+H47+J47+L47+N47+P47+R47</f>
        <v>50</v>
      </c>
      <c r="U47" s="472">
        <f t="shared" si="2"/>
        <v>6477</v>
      </c>
      <c r="V47" s="525">
        <v>34</v>
      </c>
    </row>
    <row r="48" spans="1:22" ht="15.75" x14ac:dyDescent="0.2">
      <c r="A48" s="513">
        <v>35</v>
      </c>
      <c r="B48" s="514" t="s">
        <v>414</v>
      </c>
      <c r="C48" s="524" t="s">
        <v>385</v>
      </c>
      <c r="D48" s="516">
        <v>8</v>
      </c>
      <c r="E48" s="517">
        <v>1</v>
      </c>
      <c r="F48" s="518">
        <v>6</v>
      </c>
      <c r="G48" s="519">
        <v>2431</v>
      </c>
      <c r="H48" s="516">
        <v>4</v>
      </c>
      <c r="I48" s="517">
        <v>2566</v>
      </c>
      <c r="J48" s="518">
        <v>9</v>
      </c>
      <c r="K48" s="520"/>
      <c r="L48" s="516">
        <v>9</v>
      </c>
      <c r="M48" s="517"/>
      <c r="N48" s="518">
        <v>9</v>
      </c>
      <c r="O48" s="520"/>
      <c r="P48" s="516">
        <v>4</v>
      </c>
      <c r="Q48" s="517">
        <v>223</v>
      </c>
      <c r="R48" s="518">
        <v>2</v>
      </c>
      <c r="S48" s="520">
        <v>608</v>
      </c>
      <c r="T48" s="521">
        <f>D48+F48+H48+J48+L48+N48+P48+R48</f>
        <v>51</v>
      </c>
      <c r="U48" s="472">
        <f t="shared" si="2"/>
        <v>5829</v>
      </c>
      <c r="V48" s="522">
        <v>35</v>
      </c>
    </row>
    <row r="49" spans="1:22" ht="15.75" x14ac:dyDescent="0.2">
      <c r="A49" s="513">
        <v>36</v>
      </c>
      <c r="B49" s="514" t="s">
        <v>868</v>
      </c>
      <c r="C49" s="524" t="s">
        <v>24</v>
      </c>
      <c r="D49" s="516">
        <v>9</v>
      </c>
      <c r="E49" s="517"/>
      <c r="F49" s="518">
        <v>9</v>
      </c>
      <c r="G49" s="519"/>
      <c r="H49" s="516">
        <v>5</v>
      </c>
      <c r="I49" s="517">
        <v>2170</v>
      </c>
      <c r="J49" s="518">
        <v>6</v>
      </c>
      <c r="K49" s="520">
        <v>6410</v>
      </c>
      <c r="L49" s="516">
        <v>3</v>
      </c>
      <c r="M49" s="517">
        <v>3301</v>
      </c>
      <c r="N49" s="518">
        <v>9</v>
      </c>
      <c r="O49" s="520"/>
      <c r="P49" s="516">
        <v>5</v>
      </c>
      <c r="Q49" s="517">
        <v>94</v>
      </c>
      <c r="R49" s="518">
        <v>6</v>
      </c>
      <c r="S49" s="520">
        <v>221</v>
      </c>
      <c r="T49" s="521">
        <f>D49+F49+H49+J49+L49+N49+P49+R49</f>
        <v>52</v>
      </c>
      <c r="U49" s="472">
        <f t="shared" si="2"/>
        <v>12196</v>
      </c>
      <c r="V49" s="525">
        <v>36</v>
      </c>
    </row>
    <row r="50" spans="1:22" ht="15.75" x14ac:dyDescent="0.2">
      <c r="A50" s="513">
        <v>37</v>
      </c>
      <c r="B50" s="514" t="s">
        <v>1048</v>
      </c>
      <c r="C50" s="524" t="s">
        <v>420</v>
      </c>
      <c r="D50" s="516">
        <v>9</v>
      </c>
      <c r="E50" s="517"/>
      <c r="F50" s="518">
        <v>9</v>
      </c>
      <c r="G50" s="519"/>
      <c r="H50" s="516">
        <v>9</v>
      </c>
      <c r="I50" s="517"/>
      <c r="J50" s="518">
        <v>9</v>
      </c>
      <c r="K50" s="520"/>
      <c r="L50" s="516">
        <v>9</v>
      </c>
      <c r="M50" s="517"/>
      <c r="N50" s="518">
        <v>9</v>
      </c>
      <c r="O50" s="520"/>
      <c r="P50" s="516">
        <v>4</v>
      </c>
      <c r="Q50" s="517">
        <v>300</v>
      </c>
      <c r="R50" s="518">
        <v>4</v>
      </c>
      <c r="S50" s="520">
        <v>253</v>
      </c>
      <c r="T50" s="521">
        <f>D50+F50+H50+J50+L50+N50+P50+R50</f>
        <v>62</v>
      </c>
      <c r="U50" s="472">
        <f t="shared" si="2"/>
        <v>553</v>
      </c>
      <c r="V50" s="522">
        <v>37</v>
      </c>
    </row>
    <row r="51" spans="1:22" ht="15.75" x14ac:dyDescent="0.2">
      <c r="A51" s="513">
        <v>38</v>
      </c>
      <c r="B51" s="514" t="s">
        <v>871</v>
      </c>
      <c r="C51" s="524" t="s">
        <v>385</v>
      </c>
      <c r="D51" s="516">
        <v>9</v>
      </c>
      <c r="E51" s="517"/>
      <c r="F51" s="518">
        <v>9</v>
      </c>
      <c r="G51" s="519"/>
      <c r="H51" s="516">
        <v>9</v>
      </c>
      <c r="I51" s="517"/>
      <c r="J51" s="518">
        <v>8</v>
      </c>
      <c r="K51" s="520">
        <v>1673</v>
      </c>
      <c r="L51" s="516">
        <v>2</v>
      </c>
      <c r="M51" s="517">
        <v>2314</v>
      </c>
      <c r="N51" s="518">
        <v>8</v>
      </c>
      <c r="O51" s="520">
        <v>2548</v>
      </c>
      <c r="P51" s="516">
        <v>9</v>
      </c>
      <c r="Q51" s="517"/>
      <c r="R51" s="518">
        <v>9</v>
      </c>
      <c r="S51" s="520"/>
      <c r="T51" s="521">
        <f>IF(ISNUMBER(D51)=TRUE(),SUM(D51,F51,H51,J51,L51,N51,P51,R51),"")</f>
        <v>63</v>
      </c>
      <c r="U51" s="472">
        <f t="shared" si="2"/>
        <v>6535</v>
      </c>
      <c r="V51" s="525">
        <v>38</v>
      </c>
    </row>
    <row r="52" spans="1:22" ht="15.75" x14ac:dyDescent="0.2">
      <c r="A52" s="513">
        <v>39</v>
      </c>
      <c r="B52" s="514" t="s">
        <v>612</v>
      </c>
      <c r="C52" s="524" t="s">
        <v>386</v>
      </c>
      <c r="D52" s="516">
        <v>9</v>
      </c>
      <c r="E52" s="517"/>
      <c r="F52" s="518">
        <v>9</v>
      </c>
      <c r="G52" s="519"/>
      <c r="H52" s="516">
        <v>9</v>
      </c>
      <c r="I52" s="517"/>
      <c r="J52" s="518">
        <v>9</v>
      </c>
      <c r="K52" s="520"/>
      <c r="L52" s="516">
        <v>9</v>
      </c>
      <c r="M52" s="517"/>
      <c r="N52" s="518">
        <v>9</v>
      </c>
      <c r="O52" s="520"/>
      <c r="P52" s="516">
        <v>3</v>
      </c>
      <c r="Q52" s="517">
        <v>372</v>
      </c>
      <c r="R52" s="518">
        <v>6</v>
      </c>
      <c r="S52" s="520">
        <v>84</v>
      </c>
      <c r="T52" s="521">
        <f>D52+F52+H52+J52+L52+N52+P52+R52</f>
        <v>63</v>
      </c>
      <c r="U52" s="472">
        <f t="shared" si="2"/>
        <v>456</v>
      </c>
      <c r="V52" s="522">
        <v>39</v>
      </c>
    </row>
    <row r="53" spans="1:22" ht="15.75" x14ac:dyDescent="0.2">
      <c r="A53" s="513">
        <v>40</v>
      </c>
      <c r="B53" s="514" t="s">
        <v>873</v>
      </c>
      <c r="C53" s="524" t="s">
        <v>384</v>
      </c>
      <c r="D53" s="516">
        <v>9</v>
      </c>
      <c r="E53" s="517"/>
      <c r="F53" s="518">
        <v>9</v>
      </c>
      <c r="G53" s="519"/>
      <c r="H53" s="516">
        <v>9</v>
      </c>
      <c r="I53" s="517"/>
      <c r="J53" s="518">
        <v>4</v>
      </c>
      <c r="K53" s="520">
        <v>6600</v>
      </c>
      <c r="L53" s="516">
        <v>9</v>
      </c>
      <c r="M53" s="517"/>
      <c r="N53" s="518">
        <v>9</v>
      </c>
      <c r="O53" s="520"/>
      <c r="P53" s="516">
        <v>9</v>
      </c>
      <c r="Q53" s="517"/>
      <c r="R53" s="518">
        <v>9</v>
      </c>
      <c r="S53" s="520"/>
      <c r="T53" s="521">
        <f>IF(ISNUMBER(D53)=TRUE(),SUM(D53,F53,H53,J53,L53,N53,P53,R53),"")</f>
        <v>67</v>
      </c>
      <c r="U53" s="472">
        <f t="shared" si="2"/>
        <v>6600</v>
      </c>
      <c r="V53" s="525">
        <v>40</v>
      </c>
    </row>
    <row r="54" spans="1:22" ht="15.75" x14ac:dyDescent="0.2">
      <c r="A54" s="513">
        <v>41</v>
      </c>
      <c r="B54" s="514" t="s">
        <v>416</v>
      </c>
      <c r="C54" s="524" t="s">
        <v>24</v>
      </c>
      <c r="D54" s="516">
        <v>8</v>
      </c>
      <c r="E54" s="517">
        <v>100</v>
      </c>
      <c r="F54" s="518">
        <v>7</v>
      </c>
      <c r="G54" s="519">
        <v>2090</v>
      </c>
      <c r="H54" s="516">
        <v>9</v>
      </c>
      <c r="I54" s="517"/>
      <c r="J54" s="518">
        <v>9</v>
      </c>
      <c r="K54" s="520"/>
      <c r="L54" s="516">
        <v>9</v>
      </c>
      <c r="M54" s="517"/>
      <c r="N54" s="518">
        <v>9</v>
      </c>
      <c r="O54" s="520"/>
      <c r="P54" s="516">
        <v>9</v>
      </c>
      <c r="Q54" s="517"/>
      <c r="R54" s="518">
        <v>9</v>
      </c>
      <c r="S54" s="520"/>
      <c r="T54" s="521">
        <f>D54+F54+H54+J54+L54+N54+P54+R54</f>
        <v>69</v>
      </c>
      <c r="U54" s="472">
        <f t="shared" si="2"/>
        <v>2190</v>
      </c>
      <c r="V54" s="522">
        <v>41</v>
      </c>
    </row>
    <row r="55" spans="1:22" ht="15.75" x14ac:dyDescent="0.2">
      <c r="A55" s="513">
        <v>42</v>
      </c>
      <c r="B55" s="514" t="s">
        <v>417</v>
      </c>
      <c r="C55" s="524" t="s">
        <v>49</v>
      </c>
      <c r="D55" s="516">
        <v>7</v>
      </c>
      <c r="E55" s="517">
        <v>198</v>
      </c>
      <c r="F55" s="518">
        <v>8</v>
      </c>
      <c r="G55" s="519">
        <v>135</v>
      </c>
      <c r="H55" s="516">
        <v>9</v>
      </c>
      <c r="I55" s="517"/>
      <c r="J55" s="518">
        <v>9</v>
      </c>
      <c r="K55" s="520"/>
      <c r="L55" s="516">
        <v>9</v>
      </c>
      <c r="M55" s="517"/>
      <c r="N55" s="518">
        <v>9</v>
      </c>
      <c r="O55" s="520"/>
      <c r="P55" s="516">
        <v>9</v>
      </c>
      <c r="Q55" s="517"/>
      <c r="R55" s="518">
        <v>9</v>
      </c>
      <c r="S55" s="520"/>
      <c r="T55" s="521">
        <f>D55+F55+H55+J55+L55+N55+P55+R55</f>
        <v>69</v>
      </c>
      <c r="U55" s="472">
        <f t="shared" si="2"/>
        <v>333</v>
      </c>
      <c r="V55" s="525">
        <v>42</v>
      </c>
    </row>
    <row r="56" spans="1:22" ht="15.75" x14ac:dyDescent="0.2">
      <c r="A56" s="526"/>
      <c r="B56" s="527"/>
      <c r="C56" s="524"/>
      <c r="D56" s="516"/>
      <c r="E56" s="517"/>
      <c r="F56" s="518"/>
      <c r="G56" s="519"/>
      <c r="H56" s="516"/>
      <c r="I56" s="517"/>
      <c r="J56" s="518"/>
      <c r="K56" s="520"/>
      <c r="L56" s="516"/>
      <c r="M56" s="517"/>
      <c r="N56" s="518"/>
      <c r="O56" s="520"/>
      <c r="P56" s="516"/>
      <c r="Q56" s="517"/>
      <c r="R56" s="518"/>
      <c r="S56" s="520"/>
      <c r="T56" s="528" t="str">
        <f>IF(ISNUMBER(D56)=TRUE(),SUM(D56,F56,H56,J56,L56,N56,P56,R56),"")</f>
        <v/>
      </c>
      <c r="U56" s="529"/>
      <c r="V56" s="530"/>
    </row>
    <row r="57" spans="1:22" ht="15.75" x14ac:dyDescent="0.2">
      <c r="A57" s="526"/>
      <c r="B57" s="527"/>
      <c r="C57" s="524"/>
      <c r="D57" s="516"/>
      <c r="E57" s="517"/>
      <c r="F57" s="518"/>
      <c r="G57" s="519"/>
      <c r="H57" s="516"/>
      <c r="I57" s="517"/>
      <c r="J57" s="518"/>
      <c r="K57" s="520"/>
      <c r="L57" s="516"/>
      <c r="M57" s="517"/>
      <c r="N57" s="518"/>
      <c r="O57" s="520"/>
      <c r="P57" s="516"/>
      <c r="Q57" s="517"/>
      <c r="R57" s="518"/>
      <c r="S57" s="520"/>
      <c r="T57" s="528" t="str">
        <f>IF(ISNUMBER(D57)=TRUE(),SUM(D57,F57,H57,J57,L57,N57,P57,R57),"")</f>
        <v/>
      </c>
      <c r="U57" s="529"/>
      <c r="V57" s="530"/>
    </row>
    <row r="58" spans="1:22" ht="16.5" thickBot="1" x14ac:dyDescent="0.25">
      <c r="A58" s="531"/>
      <c r="B58" s="532"/>
      <c r="C58" s="533"/>
      <c r="D58" s="534"/>
      <c r="E58" s="535"/>
      <c r="F58" s="536"/>
      <c r="G58" s="537"/>
      <c r="H58" s="534"/>
      <c r="I58" s="535"/>
      <c r="J58" s="536"/>
      <c r="K58" s="537"/>
      <c r="L58" s="534"/>
      <c r="M58" s="535"/>
      <c r="N58" s="536"/>
      <c r="O58" s="537"/>
      <c r="P58" s="536"/>
      <c r="Q58" s="537"/>
      <c r="R58" s="534"/>
      <c r="S58" s="537"/>
      <c r="T58" s="534"/>
      <c r="U58" s="537"/>
      <c r="V58" s="537"/>
    </row>
    <row r="59" spans="1:22" ht="13.5" thickTop="1" x14ac:dyDescent="0.2"/>
  </sheetData>
  <sortState xmlns:xlrd2="http://schemas.microsoft.com/office/spreadsheetml/2017/richdata2" ref="B14:U55">
    <sortCondition ref="T14:T55"/>
    <sortCondition descending="1" ref="U14:U55"/>
  </sortState>
  <mergeCells count="20"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H9:I9"/>
    <mergeCell ref="D10:E10"/>
    <mergeCell ref="F10:G10"/>
    <mergeCell ref="H10:I10"/>
    <mergeCell ref="A9:A11"/>
    <mergeCell ref="B9:B11"/>
    <mergeCell ref="C9:C11"/>
    <mergeCell ref="D9:E9"/>
    <mergeCell ref="F9:G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4:T57" xr:uid="{17B2A5B6-4576-4647-985D-CC4E99755B15}">
      <formula1>IF(ISNUMBER(IZ14)=TRUE(),SUM(IZ14,JB14,JD14,JF14,JH14,JJ14,JL14,JN14),"")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3"/>
  <sheetViews>
    <sheetView topLeftCell="A4" workbookViewId="0">
      <selection activeCell="X18" sqref="X18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0.25" x14ac:dyDescent="0.3">
      <c r="A4" s="30"/>
      <c r="B4" s="92" t="s">
        <v>60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1" ht="20.25" x14ac:dyDescent="0.3">
      <c r="A5" s="30"/>
      <c r="B5" s="92" t="s">
        <v>61</v>
      </c>
      <c r="C5" s="5"/>
      <c r="D5" s="31"/>
      <c r="E5" s="31"/>
      <c r="F5" s="31"/>
      <c r="G5" s="93"/>
      <c r="H5" s="93"/>
      <c r="I5" s="93"/>
      <c r="J5" s="93"/>
      <c r="K5" s="95" t="s">
        <v>136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1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8" spans="1:21" ht="13.5" thickBot="1" x14ac:dyDescent="0.25"/>
    <row r="9" spans="1:21" ht="14.25" thickTop="1" thickBot="1" x14ac:dyDescent="0.25">
      <c r="A9" s="1267" t="s">
        <v>4</v>
      </c>
      <c r="B9" s="1294" t="s">
        <v>5</v>
      </c>
      <c r="C9" s="1295" t="s">
        <v>6</v>
      </c>
      <c r="D9" s="1295"/>
      <c r="E9" s="1296" t="s">
        <v>7</v>
      </c>
      <c r="F9" s="1296"/>
      <c r="G9" s="1295" t="s">
        <v>8</v>
      </c>
      <c r="H9" s="1295"/>
      <c r="I9" s="1296" t="s">
        <v>9</v>
      </c>
      <c r="J9" s="1296"/>
      <c r="K9" s="1295" t="s">
        <v>10</v>
      </c>
      <c r="L9" s="1295"/>
      <c r="M9" s="1296" t="s">
        <v>11</v>
      </c>
      <c r="N9" s="1296"/>
      <c r="O9" s="1295" t="s">
        <v>12</v>
      </c>
      <c r="P9" s="1295"/>
      <c r="Q9" s="1298" t="s">
        <v>13</v>
      </c>
      <c r="R9" s="1298"/>
      <c r="S9" s="1271" t="s">
        <v>14</v>
      </c>
      <c r="T9" s="1271"/>
      <c r="U9" s="1271"/>
    </row>
    <row r="10" spans="1:21" ht="30.75" customHeight="1" thickTop="1" thickBot="1" x14ac:dyDescent="0.25">
      <c r="A10" s="1267"/>
      <c r="B10" s="1294"/>
      <c r="C10" s="1297" t="s">
        <v>489</v>
      </c>
      <c r="D10" s="1297"/>
      <c r="E10" s="1297" t="s">
        <v>490</v>
      </c>
      <c r="F10" s="1297"/>
      <c r="G10" s="1297" t="s">
        <v>491</v>
      </c>
      <c r="H10" s="1297"/>
      <c r="I10" s="1297" t="s">
        <v>492</v>
      </c>
      <c r="J10" s="1297"/>
      <c r="K10" s="1297" t="s">
        <v>493</v>
      </c>
      <c r="L10" s="1297"/>
      <c r="M10" s="1297" t="s">
        <v>494</v>
      </c>
      <c r="N10" s="1297"/>
      <c r="O10" s="1297" t="s">
        <v>496</v>
      </c>
      <c r="P10" s="1297"/>
      <c r="Q10" s="1297" t="s">
        <v>495</v>
      </c>
      <c r="R10" s="1297"/>
      <c r="S10" s="1271"/>
      <c r="T10" s="1271"/>
      <c r="U10" s="1271"/>
    </row>
    <row r="11" spans="1:21" ht="7.5" customHeight="1" thickTop="1" x14ac:dyDescent="0.2">
      <c r="A11" s="1267"/>
      <c r="B11" s="1294"/>
      <c r="C11" s="538"/>
      <c r="D11" s="538"/>
      <c r="E11" s="539"/>
      <c r="F11" s="540"/>
      <c r="G11" s="541"/>
      <c r="H11" s="542"/>
      <c r="I11" s="539"/>
      <c r="J11" s="540"/>
      <c r="K11" s="541"/>
      <c r="L11" s="542"/>
      <c r="M11" s="539"/>
      <c r="N11" s="540"/>
      <c r="O11" s="541"/>
      <c r="P11" s="542"/>
      <c r="Q11" s="539"/>
      <c r="R11" s="542"/>
      <c r="S11" s="541"/>
      <c r="T11" s="543"/>
      <c r="U11" s="544"/>
    </row>
    <row r="12" spans="1:21" ht="16.5" thickBot="1" x14ac:dyDescent="0.25">
      <c r="A12" s="634"/>
      <c r="B12" s="452"/>
      <c r="C12" s="546" t="s">
        <v>15</v>
      </c>
      <c r="D12" s="547" t="s">
        <v>16</v>
      </c>
      <c r="E12" s="548" t="s">
        <v>15</v>
      </c>
      <c r="F12" s="549" t="s">
        <v>16</v>
      </c>
      <c r="G12" s="546" t="s">
        <v>15</v>
      </c>
      <c r="H12" s="547" t="s">
        <v>16</v>
      </c>
      <c r="I12" s="548" t="s">
        <v>15</v>
      </c>
      <c r="J12" s="549" t="s">
        <v>16</v>
      </c>
      <c r="K12" s="546" t="s">
        <v>15</v>
      </c>
      <c r="L12" s="547" t="s">
        <v>16</v>
      </c>
      <c r="M12" s="548" t="s">
        <v>15</v>
      </c>
      <c r="N12" s="549" t="s">
        <v>16</v>
      </c>
      <c r="O12" s="546" t="s">
        <v>15</v>
      </c>
      <c r="P12" s="547" t="s">
        <v>16</v>
      </c>
      <c r="Q12" s="548" t="s">
        <v>15</v>
      </c>
      <c r="R12" s="547" t="s">
        <v>16</v>
      </c>
      <c r="S12" s="546" t="s">
        <v>15</v>
      </c>
      <c r="T12" s="573" t="s">
        <v>16</v>
      </c>
      <c r="U12" s="550" t="s">
        <v>18</v>
      </c>
    </row>
    <row r="13" spans="1:21" ht="33" customHeight="1" x14ac:dyDescent="0.2">
      <c r="A13" s="702">
        <v>1</v>
      </c>
      <c r="B13" s="703" t="s">
        <v>486</v>
      </c>
      <c r="C13" s="467">
        <v>1</v>
      </c>
      <c r="D13" s="553">
        <v>25461</v>
      </c>
      <c r="E13" s="554">
        <v>2</v>
      </c>
      <c r="F13" s="555">
        <v>46645</v>
      </c>
      <c r="G13" s="467">
        <v>3</v>
      </c>
      <c r="H13" s="553">
        <v>4337</v>
      </c>
      <c r="I13" s="469">
        <v>2</v>
      </c>
      <c r="J13" s="556">
        <v>6225</v>
      </c>
      <c r="K13" s="467">
        <v>1</v>
      </c>
      <c r="L13" s="553">
        <v>10952</v>
      </c>
      <c r="M13" s="469">
        <v>8</v>
      </c>
      <c r="N13" s="556">
        <v>1340</v>
      </c>
      <c r="O13" s="467">
        <v>2</v>
      </c>
      <c r="P13" s="553">
        <v>16338</v>
      </c>
      <c r="Q13" s="469">
        <v>4</v>
      </c>
      <c r="R13" s="556">
        <v>8140</v>
      </c>
      <c r="S13" s="557">
        <v>23</v>
      </c>
      <c r="T13" s="704">
        <v>119438</v>
      </c>
      <c r="U13" s="558">
        <v>1</v>
      </c>
    </row>
    <row r="14" spans="1:21" ht="33" customHeight="1" x14ac:dyDescent="0.2">
      <c r="A14" s="559">
        <v>2</v>
      </c>
      <c r="B14" s="705" t="s">
        <v>189</v>
      </c>
      <c r="C14" s="467">
        <v>2</v>
      </c>
      <c r="D14" s="553">
        <v>20566</v>
      </c>
      <c r="E14" s="554">
        <v>3</v>
      </c>
      <c r="F14" s="555">
        <v>40793</v>
      </c>
      <c r="G14" s="467">
        <v>8</v>
      </c>
      <c r="H14" s="553">
        <v>2976</v>
      </c>
      <c r="I14" s="469">
        <v>4</v>
      </c>
      <c r="J14" s="556">
        <v>5350</v>
      </c>
      <c r="K14" s="467">
        <v>3</v>
      </c>
      <c r="L14" s="553">
        <v>12089</v>
      </c>
      <c r="M14" s="469">
        <v>1</v>
      </c>
      <c r="N14" s="556">
        <v>2525</v>
      </c>
      <c r="O14" s="467">
        <v>1</v>
      </c>
      <c r="P14" s="553">
        <v>18586</v>
      </c>
      <c r="Q14" s="469">
        <v>3</v>
      </c>
      <c r="R14" s="556">
        <v>9062</v>
      </c>
      <c r="S14" s="557">
        <v>25</v>
      </c>
      <c r="T14" s="704">
        <v>111947</v>
      </c>
      <c r="U14" s="561">
        <v>2</v>
      </c>
    </row>
    <row r="15" spans="1:21" ht="33" customHeight="1" x14ac:dyDescent="0.2">
      <c r="A15" s="559">
        <v>3</v>
      </c>
      <c r="B15" s="705" t="s">
        <v>483</v>
      </c>
      <c r="C15" s="467">
        <v>6</v>
      </c>
      <c r="D15" s="553">
        <v>13137</v>
      </c>
      <c r="E15" s="554">
        <v>4</v>
      </c>
      <c r="F15" s="555">
        <v>30647</v>
      </c>
      <c r="G15" s="467">
        <v>1</v>
      </c>
      <c r="H15" s="553">
        <v>5186</v>
      </c>
      <c r="I15" s="469">
        <v>3</v>
      </c>
      <c r="J15" s="556">
        <v>7045</v>
      </c>
      <c r="K15" s="467">
        <v>5</v>
      </c>
      <c r="L15" s="553">
        <v>4505</v>
      </c>
      <c r="M15" s="469">
        <v>3</v>
      </c>
      <c r="N15" s="556">
        <v>3110</v>
      </c>
      <c r="O15" s="467">
        <v>4</v>
      </c>
      <c r="P15" s="553">
        <v>12169</v>
      </c>
      <c r="Q15" s="469">
        <v>2</v>
      </c>
      <c r="R15" s="556">
        <v>11739</v>
      </c>
      <c r="S15" s="557">
        <v>28</v>
      </c>
      <c r="T15" s="704">
        <v>87538</v>
      </c>
      <c r="U15" s="561">
        <v>3</v>
      </c>
    </row>
    <row r="16" spans="1:21" ht="33" customHeight="1" x14ac:dyDescent="0.2">
      <c r="A16" s="559">
        <v>4</v>
      </c>
      <c r="B16" s="705" t="s">
        <v>482</v>
      </c>
      <c r="C16" s="467">
        <v>3</v>
      </c>
      <c r="D16" s="553">
        <v>18279</v>
      </c>
      <c r="E16" s="554">
        <v>1</v>
      </c>
      <c r="F16" s="555">
        <v>42624</v>
      </c>
      <c r="G16" s="467">
        <v>4</v>
      </c>
      <c r="H16" s="553">
        <v>4997</v>
      </c>
      <c r="I16" s="469">
        <v>7</v>
      </c>
      <c r="J16" s="556">
        <v>4980</v>
      </c>
      <c r="K16" s="467">
        <v>4</v>
      </c>
      <c r="L16" s="553">
        <v>10190</v>
      </c>
      <c r="M16" s="469">
        <v>7</v>
      </c>
      <c r="N16" s="556">
        <v>1081</v>
      </c>
      <c r="O16" s="467">
        <v>6</v>
      </c>
      <c r="P16" s="553">
        <v>7737</v>
      </c>
      <c r="Q16" s="469">
        <v>5</v>
      </c>
      <c r="R16" s="556">
        <v>7579</v>
      </c>
      <c r="S16" s="557">
        <v>37</v>
      </c>
      <c r="T16" s="704">
        <v>97467</v>
      </c>
      <c r="U16" s="561">
        <v>4</v>
      </c>
    </row>
    <row r="17" spans="1:21" ht="33" customHeight="1" x14ac:dyDescent="0.2">
      <c r="A17" s="559">
        <v>5</v>
      </c>
      <c r="B17" s="705" t="s">
        <v>485</v>
      </c>
      <c r="C17" s="467">
        <v>4</v>
      </c>
      <c r="D17" s="553">
        <v>17641</v>
      </c>
      <c r="E17" s="554">
        <v>6</v>
      </c>
      <c r="F17" s="555">
        <v>29120</v>
      </c>
      <c r="G17" s="467">
        <v>7</v>
      </c>
      <c r="H17" s="553">
        <v>3376</v>
      </c>
      <c r="I17" s="469">
        <v>6</v>
      </c>
      <c r="J17" s="556">
        <v>5235</v>
      </c>
      <c r="K17" s="467">
        <v>6</v>
      </c>
      <c r="L17" s="553">
        <v>5610</v>
      </c>
      <c r="M17" s="469">
        <v>4</v>
      </c>
      <c r="N17" s="556">
        <v>2800</v>
      </c>
      <c r="O17" s="467">
        <v>3</v>
      </c>
      <c r="P17" s="553">
        <v>12192</v>
      </c>
      <c r="Q17" s="469">
        <v>1</v>
      </c>
      <c r="R17" s="556">
        <v>15045</v>
      </c>
      <c r="S17" s="557">
        <v>37</v>
      </c>
      <c r="T17" s="704">
        <v>91019</v>
      </c>
      <c r="U17" s="561">
        <v>5</v>
      </c>
    </row>
    <row r="18" spans="1:21" ht="33" customHeight="1" x14ac:dyDescent="0.2">
      <c r="A18" s="559">
        <v>6</v>
      </c>
      <c r="B18" s="705" t="s">
        <v>484</v>
      </c>
      <c r="C18" s="467">
        <v>5</v>
      </c>
      <c r="D18" s="553">
        <v>14355</v>
      </c>
      <c r="E18" s="554">
        <v>5</v>
      </c>
      <c r="F18" s="555">
        <v>27504</v>
      </c>
      <c r="G18" s="467">
        <v>6</v>
      </c>
      <c r="H18" s="553">
        <v>3603</v>
      </c>
      <c r="I18" s="469">
        <v>1</v>
      </c>
      <c r="J18" s="556">
        <v>7440</v>
      </c>
      <c r="K18" s="467">
        <v>8</v>
      </c>
      <c r="L18" s="553">
        <v>2433</v>
      </c>
      <c r="M18" s="469">
        <v>2</v>
      </c>
      <c r="N18" s="556">
        <v>3510</v>
      </c>
      <c r="O18" s="467">
        <v>7</v>
      </c>
      <c r="P18" s="553">
        <v>4797</v>
      </c>
      <c r="Q18" s="469">
        <v>6</v>
      </c>
      <c r="R18" s="556">
        <v>4829</v>
      </c>
      <c r="S18" s="557">
        <v>40</v>
      </c>
      <c r="T18" s="704">
        <v>68471</v>
      </c>
      <c r="U18" s="561">
        <v>6</v>
      </c>
    </row>
    <row r="19" spans="1:21" ht="33" customHeight="1" x14ac:dyDescent="0.2">
      <c r="A19" s="559">
        <v>7</v>
      </c>
      <c r="B19" s="705" t="s">
        <v>487</v>
      </c>
      <c r="C19" s="467">
        <v>7</v>
      </c>
      <c r="D19" s="553">
        <v>7999</v>
      </c>
      <c r="E19" s="554">
        <v>8</v>
      </c>
      <c r="F19" s="555">
        <v>24659</v>
      </c>
      <c r="G19" s="467">
        <v>2</v>
      </c>
      <c r="H19" s="553">
        <v>6404</v>
      </c>
      <c r="I19" s="469">
        <v>8</v>
      </c>
      <c r="J19" s="556">
        <v>3815</v>
      </c>
      <c r="K19" s="467">
        <v>2</v>
      </c>
      <c r="L19" s="553">
        <v>10141</v>
      </c>
      <c r="M19" s="469">
        <v>6</v>
      </c>
      <c r="N19" s="556">
        <v>1806</v>
      </c>
      <c r="O19" s="467">
        <v>5</v>
      </c>
      <c r="P19" s="553">
        <v>10709</v>
      </c>
      <c r="Q19" s="469">
        <v>8</v>
      </c>
      <c r="R19" s="556">
        <v>1414</v>
      </c>
      <c r="S19" s="557">
        <v>46</v>
      </c>
      <c r="T19" s="704">
        <v>66947</v>
      </c>
      <c r="U19" s="561">
        <v>7</v>
      </c>
    </row>
    <row r="20" spans="1:21" ht="33" customHeight="1" thickBot="1" x14ac:dyDescent="0.25">
      <c r="A20" s="706">
        <v>8</v>
      </c>
      <c r="B20" s="1183" t="s">
        <v>488</v>
      </c>
      <c r="C20" s="1184">
        <v>8</v>
      </c>
      <c r="D20" s="1185">
        <v>7973</v>
      </c>
      <c r="E20" s="1186">
        <v>7</v>
      </c>
      <c r="F20" s="1187">
        <v>26923</v>
      </c>
      <c r="G20" s="1184">
        <v>5</v>
      </c>
      <c r="H20" s="1185">
        <v>4177</v>
      </c>
      <c r="I20" s="1188">
        <v>5</v>
      </c>
      <c r="J20" s="1189">
        <v>5075</v>
      </c>
      <c r="K20" s="1184">
        <v>7</v>
      </c>
      <c r="L20" s="1185">
        <v>8792</v>
      </c>
      <c r="M20" s="1188">
        <v>5</v>
      </c>
      <c r="N20" s="1189">
        <v>2864</v>
      </c>
      <c r="O20" s="1184">
        <v>8</v>
      </c>
      <c r="P20" s="1185">
        <v>3313</v>
      </c>
      <c r="Q20" s="1188">
        <v>7</v>
      </c>
      <c r="R20" s="1189">
        <v>3679</v>
      </c>
      <c r="S20" s="998">
        <v>52</v>
      </c>
      <c r="T20" s="999">
        <v>62796</v>
      </c>
      <c r="U20" s="1000">
        <v>8</v>
      </c>
    </row>
    <row r="23" spans="1:21" ht="23.25" x14ac:dyDescent="0.35">
      <c r="B23" s="139" t="s">
        <v>1059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  <mergeCell ref="A9:A11"/>
    <mergeCell ref="B9:B11"/>
    <mergeCell ref="C9:D9"/>
    <mergeCell ref="E9:F9"/>
    <mergeCell ref="G9:H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44"/>
  <sheetViews>
    <sheetView topLeftCell="A4" workbookViewId="0">
      <selection activeCell="AA14" sqref="AA14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ht="20.25" x14ac:dyDescent="0.3">
      <c r="A4" s="30"/>
      <c r="B4" s="92" t="s">
        <v>62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2" ht="20.25" x14ac:dyDescent="0.3">
      <c r="A5" s="30"/>
      <c r="B5" s="92" t="s">
        <v>63</v>
      </c>
      <c r="C5" s="5"/>
      <c r="D5" s="31"/>
      <c r="E5" s="31"/>
      <c r="F5" s="31"/>
      <c r="G5" s="93"/>
      <c r="H5" s="93"/>
      <c r="I5" s="93"/>
      <c r="J5" s="93"/>
      <c r="K5" s="95" t="s">
        <v>136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7" spans="1:22" ht="13.5" thickBot="1" x14ac:dyDescent="0.25"/>
    <row r="8" spans="1:22" ht="18.75" customHeight="1" thickTop="1" thickBot="1" x14ac:dyDescent="0.25">
      <c r="A8" s="1276" t="s">
        <v>4</v>
      </c>
      <c r="B8" s="1301" t="s">
        <v>20</v>
      </c>
      <c r="C8" s="1302" t="s">
        <v>5</v>
      </c>
      <c r="D8" s="1299" t="s">
        <v>6</v>
      </c>
      <c r="E8" s="1299"/>
      <c r="F8" s="1303" t="s">
        <v>7</v>
      </c>
      <c r="G8" s="1303"/>
      <c r="H8" s="1299" t="s">
        <v>8</v>
      </c>
      <c r="I8" s="1299"/>
      <c r="J8" s="1303" t="s">
        <v>9</v>
      </c>
      <c r="K8" s="1303"/>
      <c r="L8" s="1299" t="s">
        <v>10</v>
      </c>
      <c r="M8" s="1299"/>
      <c r="N8" s="1303" t="s">
        <v>11</v>
      </c>
      <c r="O8" s="1303"/>
      <c r="P8" s="1299" t="s">
        <v>12</v>
      </c>
      <c r="Q8" s="1299"/>
      <c r="R8" s="1303" t="s">
        <v>13</v>
      </c>
      <c r="S8" s="1303"/>
      <c r="T8" s="1304" t="s">
        <v>14</v>
      </c>
      <c r="U8" s="1304"/>
      <c r="V8" s="1304"/>
    </row>
    <row r="9" spans="1:22" ht="35.25" customHeight="1" thickTop="1" thickBot="1" x14ac:dyDescent="0.25">
      <c r="A9" s="1276"/>
      <c r="B9" s="1301"/>
      <c r="C9" s="1302"/>
      <c r="D9" s="1300" t="s">
        <v>489</v>
      </c>
      <c r="E9" s="1300"/>
      <c r="F9" s="1300" t="s">
        <v>490</v>
      </c>
      <c r="G9" s="1300"/>
      <c r="H9" s="1300" t="s">
        <v>491</v>
      </c>
      <c r="I9" s="1300"/>
      <c r="J9" s="1300" t="s">
        <v>492</v>
      </c>
      <c r="K9" s="1300"/>
      <c r="L9" s="1300" t="s">
        <v>493</v>
      </c>
      <c r="M9" s="1300"/>
      <c r="N9" s="1300" t="s">
        <v>494</v>
      </c>
      <c r="O9" s="1300"/>
      <c r="P9" s="1300" t="s">
        <v>496</v>
      </c>
      <c r="Q9" s="1300"/>
      <c r="R9" s="1300" t="s">
        <v>495</v>
      </c>
      <c r="S9" s="1300"/>
      <c r="T9" s="1304"/>
      <c r="U9" s="1304"/>
      <c r="V9" s="1304"/>
    </row>
    <row r="10" spans="1:22" ht="13.5" thickTop="1" x14ac:dyDescent="0.2">
      <c r="A10" s="1276"/>
      <c r="B10" s="1301"/>
      <c r="C10" s="1302"/>
      <c r="D10" s="574"/>
      <c r="E10" s="575"/>
      <c r="F10" s="576"/>
      <c r="G10" s="577"/>
      <c r="H10" s="574"/>
      <c r="I10" s="575"/>
      <c r="J10" s="576"/>
      <c r="K10" s="577"/>
      <c r="L10" s="574"/>
      <c r="M10" s="575"/>
      <c r="N10" s="576"/>
      <c r="O10" s="578"/>
      <c r="P10" s="574"/>
      <c r="Q10" s="575"/>
      <c r="R10" s="576"/>
      <c r="S10" s="577"/>
      <c r="T10" s="574"/>
      <c r="U10" s="579"/>
      <c r="V10" s="580"/>
    </row>
    <row r="11" spans="1:22" ht="16.5" thickBot="1" x14ac:dyDescent="0.25">
      <c r="A11" s="451"/>
      <c r="B11" s="581"/>
      <c r="C11" s="582"/>
      <c r="D11" s="583" t="s">
        <v>15</v>
      </c>
      <c r="E11" s="584" t="s">
        <v>16</v>
      </c>
      <c r="F11" s="585" t="s">
        <v>15</v>
      </c>
      <c r="G11" s="586" t="s">
        <v>16</v>
      </c>
      <c r="H11" s="583" t="s">
        <v>15</v>
      </c>
      <c r="I11" s="584" t="s">
        <v>16</v>
      </c>
      <c r="J11" s="585" t="s">
        <v>15</v>
      </c>
      <c r="K11" s="586" t="s">
        <v>16</v>
      </c>
      <c r="L11" s="583" t="s">
        <v>15</v>
      </c>
      <c r="M11" s="584" t="s">
        <v>16</v>
      </c>
      <c r="N11" s="585" t="s">
        <v>15</v>
      </c>
      <c r="O11" s="587" t="s">
        <v>16</v>
      </c>
      <c r="P11" s="583" t="s">
        <v>15</v>
      </c>
      <c r="Q11" s="584" t="s">
        <v>16</v>
      </c>
      <c r="R11" s="585" t="s">
        <v>15</v>
      </c>
      <c r="S11" s="586" t="s">
        <v>16</v>
      </c>
      <c r="T11" s="583" t="s">
        <v>15</v>
      </c>
      <c r="U11" s="587" t="s">
        <v>16</v>
      </c>
      <c r="V11" s="632" t="s">
        <v>497</v>
      </c>
    </row>
    <row r="12" spans="1:22" ht="15.75" x14ac:dyDescent="0.2">
      <c r="A12" s="513">
        <v>1</v>
      </c>
      <c r="B12" s="588" t="s">
        <v>712</v>
      </c>
      <c r="C12" s="589" t="s">
        <v>486</v>
      </c>
      <c r="D12" s="1011">
        <v>1</v>
      </c>
      <c r="E12" s="1013">
        <v>9151</v>
      </c>
      <c r="F12" s="1015">
        <v>1</v>
      </c>
      <c r="G12" s="1017">
        <v>19100</v>
      </c>
      <c r="H12" s="1011">
        <v>2</v>
      </c>
      <c r="I12" s="1013">
        <v>1617</v>
      </c>
      <c r="J12" s="1015">
        <v>2</v>
      </c>
      <c r="K12" s="1019">
        <v>2075</v>
      </c>
      <c r="L12" s="1011">
        <v>4</v>
      </c>
      <c r="M12" s="1013">
        <v>4342</v>
      </c>
      <c r="N12" s="1015">
        <v>8</v>
      </c>
      <c r="O12" s="1021">
        <v>330</v>
      </c>
      <c r="P12" s="752">
        <v>1</v>
      </c>
      <c r="Q12" s="597">
        <v>9009</v>
      </c>
      <c r="R12" s="753">
        <v>1</v>
      </c>
      <c r="S12" s="599">
        <v>6351</v>
      </c>
      <c r="T12" s="1001">
        <v>20</v>
      </c>
      <c r="U12" s="1002">
        <v>51975</v>
      </c>
      <c r="V12" s="522">
        <v>1</v>
      </c>
    </row>
    <row r="13" spans="1:22" ht="15.75" x14ac:dyDescent="0.2">
      <c r="A13" s="523">
        <v>2</v>
      </c>
      <c r="B13" s="602" t="s">
        <v>716</v>
      </c>
      <c r="C13" s="603" t="s">
        <v>189</v>
      </c>
      <c r="D13" s="1003">
        <v>1</v>
      </c>
      <c r="E13" s="1004">
        <v>9577</v>
      </c>
      <c r="F13" s="1005">
        <v>3</v>
      </c>
      <c r="G13" s="1006">
        <v>15389</v>
      </c>
      <c r="H13" s="1003">
        <v>2</v>
      </c>
      <c r="I13" s="1004">
        <v>1421</v>
      </c>
      <c r="J13" s="1005">
        <v>5.5</v>
      </c>
      <c r="K13" s="1007">
        <v>1655</v>
      </c>
      <c r="L13" s="1003">
        <v>1</v>
      </c>
      <c r="M13" s="1004">
        <v>7802</v>
      </c>
      <c r="N13" s="1005">
        <v>1</v>
      </c>
      <c r="O13" s="1008">
        <v>1067</v>
      </c>
      <c r="P13" s="755">
        <v>1</v>
      </c>
      <c r="Q13" s="612">
        <v>6289</v>
      </c>
      <c r="R13" s="756">
        <v>6</v>
      </c>
      <c r="S13" s="614">
        <v>1001</v>
      </c>
      <c r="T13" s="1009">
        <v>20.5</v>
      </c>
      <c r="U13" s="1010">
        <v>44201</v>
      </c>
      <c r="V13" s="522">
        <v>2</v>
      </c>
    </row>
    <row r="14" spans="1:22" ht="15.75" x14ac:dyDescent="0.2">
      <c r="A14" s="513">
        <v>3</v>
      </c>
      <c r="B14" s="602" t="s">
        <v>722</v>
      </c>
      <c r="C14" s="603" t="s">
        <v>485</v>
      </c>
      <c r="D14" s="1003">
        <v>3</v>
      </c>
      <c r="E14" s="1004">
        <v>4510</v>
      </c>
      <c r="F14" s="1005">
        <v>3</v>
      </c>
      <c r="G14" s="1006">
        <v>12728</v>
      </c>
      <c r="H14" s="1003">
        <v>4</v>
      </c>
      <c r="I14" s="1004">
        <v>799</v>
      </c>
      <c r="J14" s="1005">
        <v>7</v>
      </c>
      <c r="K14" s="1007">
        <v>1485</v>
      </c>
      <c r="L14" s="1003">
        <v>3</v>
      </c>
      <c r="M14" s="1004">
        <v>788</v>
      </c>
      <c r="N14" s="1005">
        <v>1</v>
      </c>
      <c r="O14" s="1008">
        <v>1668</v>
      </c>
      <c r="P14" s="755">
        <v>3</v>
      </c>
      <c r="Q14" s="612">
        <v>4011</v>
      </c>
      <c r="R14" s="756">
        <v>1</v>
      </c>
      <c r="S14" s="614">
        <v>8011</v>
      </c>
      <c r="T14" s="1009">
        <v>25</v>
      </c>
      <c r="U14" s="1010">
        <v>34000</v>
      </c>
      <c r="V14" s="525">
        <v>3</v>
      </c>
    </row>
    <row r="15" spans="1:22" ht="15.75" x14ac:dyDescent="0.2">
      <c r="A15" s="513">
        <v>4</v>
      </c>
      <c r="B15" s="602" t="s">
        <v>728</v>
      </c>
      <c r="C15" s="603" t="s">
        <v>670</v>
      </c>
      <c r="D15" s="1003">
        <v>5</v>
      </c>
      <c r="E15" s="1004">
        <v>4386</v>
      </c>
      <c r="F15" s="1005">
        <v>2</v>
      </c>
      <c r="G15" s="1006">
        <v>11725</v>
      </c>
      <c r="H15" s="1003">
        <v>3</v>
      </c>
      <c r="I15" s="1004">
        <v>1472</v>
      </c>
      <c r="J15" s="1005">
        <v>8</v>
      </c>
      <c r="K15" s="1007">
        <v>1355</v>
      </c>
      <c r="L15" s="1003">
        <v>1</v>
      </c>
      <c r="M15" s="1004">
        <v>1245</v>
      </c>
      <c r="N15" s="1005">
        <v>2</v>
      </c>
      <c r="O15" s="1008">
        <v>1525</v>
      </c>
      <c r="P15" s="755">
        <v>2</v>
      </c>
      <c r="Q15" s="612">
        <v>4085</v>
      </c>
      <c r="R15" s="756">
        <v>2</v>
      </c>
      <c r="S15" s="614">
        <v>4575</v>
      </c>
      <c r="T15" s="1009">
        <v>25</v>
      </c>
      <c r="U15" s="1010">
        <v>30368</v>
      </c>
      <c r="V15" s="525">
        <v>4</v>
      </c>
    </row>
    <row r="16" spans="1:22" ht="15.75" x14ac:dyDescent="0.2">
      <c r="A16" s="523">
        <v>5</v>
      </c>
      <c r="B16" s="602" t="s">
        <v>727</v>
      </c>
      <c r="C16" s="603" t="s">
        <v>670</v>
      </c>
      <c r="D16" s="1012">
        <v>3</v>
      </c>
      <c r="E16" s="1014">
        <v>5117</v>
      </c>
      <c r="F16" s="1016">
        <v>5</v>
      </c>
      <c r="G16" s="1018">
        <v>10733</v>
      </c>
      <c r="H16" s="1012">
        <v>4</v>
      </c>
      <c r="I16" s="1014">
        <v>2073</v>
      </c>
      <c r="J16" s="1016">
        <v>1</v>
      </c>
      <c r="K16" s="1020">
        <v>2560</v>
      </c>
      <c r="L16" s="1012">
        <v>6</v>
      </c>
      <c r="M16" s="1014">
        <v>2537</v>
      </c>
      <c r="N16" s="1016">
        <v>3</v>
      </c>
      <c r="O16" s="1022">
        <v>806</v>
      </c>
      <c r="P16" s="755">
        <v>5</v>
      </c>
      <c r="Q16" s="612">
        <v>3669</v>
      </c>
      <c r="R16" s="756">
        <v>2</v>
      </c>
      <c r="S16" s="614">
        <v>4707</v>
      </c>
      <c r="T16" s="1009">
        <v>29</v>
      </c>
      <c r="U16" s="1010">
        <v>32202</v>
      </c>
      <c r="V16" s="522">
        <v>5</v>
      </c>
    </row>
    <row r="17" spans="1:22" ht="15.75" x14ac:dyDescent="0.2">
      <c r="A17" s="513">
        <v>6</v>
      </c>
      <c r="B17" s="602" t="s">
        <v>719</v>
      </c>
      <c r="C17" s="603" t="s">
        <v>482</v>
      </c>
      <c r="D17" s="1003">
        <v>2</v>
      </c>
      <c r="E17" s="1004">
        <v>8350</v>
      </c>
      <c r="F17" s="1005">
        <v>1</v>
      </c>
      <c r="G17" s="1006">
        <v>20203</v>
      </c>
      <c r="H17" s="1003">
        <v>6</v>
      </c>
      <c r="I17" s="1004">
        <v>1109</v>
      </c>
      <c r="J17" s="1005">
        <v>5</v>
      </c>
      <c r="K17" s="1007">
        <v>1685</v>
      </c>
      <c r="L17" s="1003">
        <v>2</v>
      </c>
      <c r="M17" s="1004">
        <v>5838</v>
      </c>
      <c r="N17" s="1005">
        <v>6</v>
      </c>
      <c r="O17" s="1008">
        <v>400</v>
      </c>
      <c r="P17" s="755">
        <v>5</v>
      </c>
      <c r="Q17" s="612">
        <v>3502</v>
      </c>
      <c r="R17" s="756">
        <v>4</v>
      </c>
      <c r="S17" s="614">
        <v>2033</v>
      </c>
      <c r="T17" s="1009">
        <v>31</v>
      </c>
      <c r="U17" s="1010">
        <v>43120</v>
      </c>
      <c r="V17" s="525">
        <v>6</v>
      </c>
    </row>
    <row r="18" spans="1:22" ht="15.75" x14ac:dyDescent="0.2">
      <c r="A18" s="513">
        <v>7</v>
      </c>
      <c r="B18" s="602" t="s">
        <v>726</v>
      </c>
      <c r="C18" s="603" t="s">
        <v>670</v>
      </c>
      <c r="D18" s="1003">
        <v>6</v>
      </c>
      <c r="E18" s="1004">
        <v>3574</v>
      </c>
      <c r="F18" s="1005">
        <v>7</v>
      </c>
      <c r="G18" s="1006">
        <v>8189</v>
      </c>
      <c r="H18" s="1003">
        <v>1</v>
      </c>
      <c r="I18" s="1004">
        <v>1641</v>
      </c>
      <c r="J18" s="1005">
        <v>1</v>
      </c>
      <c r="K18" s="1007">
        <v>3130</v>
      </c>
      <c r="L18" s="1003">
        <v>6</v>
      </c>
      <c r="M18" s="1004">
        <v>723</v>
      </c>
      <c r="N18" s="1005">
        <v>5</v>
      </c>
      <c r="O18" s="1008">
        <v>779</v>
      </c>
      <c r="P18" s="755">
        <v>2</v>
      </c>
      <c r="Q18" s="612">
        <v>4415</v>
      </c>
      <c r="R18" s="756">
        <v>4</v>
      </c>
      <c r="S18" s="614">
        <v>2457</v>
      </c>
      <c r="T18" s="1009">
        <v>32</v>
      </c>
      <c r="U18" s="1010">
        <v>24908</v>
      </c>
      <c r="V18" s="522">
        <v>7</v>
      </c>
    </row>
    <row r="19" spans="1:22" ht="15.75" x14ac:dyDescent="0.2">
      <c r="A19" s="523">
        <v>8</v>
      </c>
      <c r="B19" s="602" t="s">
        <v>713</v>
      </c>
      <c r="C19" s="603" t="s">
        <v>486</v>
      </c>
      <c r="D19" s="1003">
        <v>4</v>
      </c>
      <c r="E19" s="1004">
        <v>4388</v>
      </c>
      <c r="F19" s="1005">
        <v>4</v>
      </c>
      <c r="G19" s="1006">
        <v>11296</v>
      </c>
      <c r="H19" s="1003">
        <v>3</v>
      </c>
      <c r="I19" s="1004">
        <v>1410</v>
      </c>
      <c r="J19" s="1005">
        <v>4</v>
      </c>
      <c r="K19" s="1007">
        <v>2260</v>
      </c>
      <c r="L19" s="1003">
        <v>2</v>
      </c>
      <c r="M19" s="1004">
        <v>988</v>
      </c>
      <c r="N19" s="1005">
        <v>8</v>
      </c>
      <c r="O19" s="1008">
        <v>268</v>
      </c>
      <c r="P19" s="755">
        <v>2</v>
      </c>
      <c r="Q19" s="612">
        <v>4678</v>
      </c>
      <c r="R19" s="756">
        <v>7</v>
      </c>
      <c r="S19" s="614">
        <v>493</v>
      </c>
      <c r="T19" s="1009">
        <v>34</v>
      </c>
      <c r="U19" s="1010">
        <v>25781</v>
      </c>
      <c r="V19" s="525">
        <v>8</v>
      </c>
    </row>
    <row r="20" spans="1:22" ht="15.75" x14ac:dyDescent="0.2">
      <c r="A20" s="513">
        <v>9</v>
      </c>
      <c r="B20" s="602" t="s">
        <v>724</v>
      </c>
      <c r="C20" s="603" t="s">
        <v>484</v>
      </c>
      <c r="D20" s="1003">
        <v>2</v>
      </c>
      <c r="E20" s="1004">
        <v>5632</v>
      </c>
      <c r="F20" s="1005">
        <v>5</v>
      </c>
      <c r="G20" s="1006">
        <v>10956</v>
      </c>
      <c r="H20" s="1003">
        <v>6</v>
      </c>
      <c r="I20" s="1004">
        <v>1499</v>
      </c>
      <c r="J20" s="1005">
        <v>1</v>
      </c>
      <c r="K20" s="1007">
        <v>2905</v>
      </c>
      <c r="L20" s="1003">
        <v>7</v>
      </c>
      <c r="M20" s="1004">
        <v>1844</v>
      </c>
      <c r="N20" s="1005">
        <v>2</v>
      </c>
      <c r="O20" s="1008">
        <v>1182</v>
      </c>
      <c r="P20" s="755">
        <v>6</v>
      </c>
      <c r="Q20" s="612">
        <v>1673</v>
      </c>
      <c r="R20" s="756">
        <v>6</v>
      </c>
      <c r="S20" s="614">
        <v>945</v>
      </c>
      <c r="T20" s="1009">
        <v>35</v>
      </c>
      <c r="U20" s="1010">
        <v>26636</v>
      </c>
      <c r="V20" s="522">
        <v>9</v>
      </c>
    </row>
    <row r="21" spans="1:22" ht="15.75" x14ac:dyDescent="0.2">
      <c r="A21" s="513">
        <v>10</v>
      </c>
      <c r="B21" s="602" t="s">
        <v>718</v>
      </c>
      <c r="C21" s="603" t="s">
        <v>482</v>
      </c>
      <c r="D21" s="1003">
        <v>4</v>
      </c>
      <c r="E21" s="1004">
        <v>5034</v>
      </c>
      <c r="F21" s="1005">
        <v>3</v>
      </c>
      <c r="G21" s="1006">
        <v>8458</v>
      </c>
      <c r="H21" s="1003">
        <v>1</v>
      </c>
      <c r="I21" s="1004">
        <v>3179</v>
      </c>
      <c r="J21" s="1005">
        <v>5.5</v>
      </c>
      <c r="K21" s="1007">
        <v>1655</v>
      </c>
      <c r="L21" s="1003">
        <v>6</v>
      </c>
      <c r="M21" s="1004">
        <v>694</v>
      </c>
      <c r="N21" s="1005">
        <v>7</v>
      </c>
      <c r="O21" s="1008">
        <v>350</v>
      </c>
      <c r="P21" s="755">
        <v>7</v>
      </c>
      <c r="Q21" s="612">
        <v>1342</v>
      </c>
      <c r="R21" s="756">
        <v>3</v>
      </c>
      <c r="S21" s="614">
        <v>4108</v>
      </c>
      <c r="T21" s="1009">
        <v>36.5</v>
      </c>
      <c r="U21" s="1010">
        <v>24820</v>
      </c>
      <c r="V21" s="522">
        <v>10</v>
      </c>
    </row>
    <row r="22" spans="1:22" ht="15.75" x14ac:dyDescent="0.2">
      <c r="A22" s="523">
        <v>11</v>
      </c>
      <c r="B22" s="602" t="s">
        <v>725</v>
      </c>
      <c r="C22" s="603" t="s">
        <v>484</v>
      </c>
      <c r="D22" s="1003">
        <v>7</v>
      </c>
      <c r="E22" s="1004">
        <v>3254</v>
      </c>
      <c r="F22" s="1005">
        <v>4</v>
      </c>
      <c r="G22" s="1006">
        <v>7620</v>
      </c>
      <c r="H22" s="1003">
        <v>4</v>
      </c>
      <c r="I22" s="1004">
        <v>1333</v>
      </c>
      <c r="J22" s="1005">
        <v>2</v>
      </c>
      <c r="K22" s="1007">
        <v>2705</v>
      </c>
      <c r="L22" s="1003">
        <v>7</v>
      </c>
      <c r="M22" s="1004">
        <v>401</v>
      </c>
      <c r="N22" s="1005">
        <v>1</v>
      </c>
      <c r="O22" s="1008">
        <v>1967</v>
      </c>
      <c r="P22" s="755">
        <v>7</v>
      </c>
      <c r="Q22" s="612">
        <v>2117</v>
      </c>
      <c r="R22" s="756">
        <v>7</v>
      </c>
      <c r="S22" s="614">
        <v>701</v>
      </c>
      <c r="T22" s="1009">
        <v>39</v>
      </c>
      <c r="U22" s="1010">
        <v>20098</v>
      </c>
      <c r="V22" s="522">
        <v>11</v>
      </c>
    </row>
    <row r="23" spans="1:22" ht="15.75" x14ac:dyDescent="0.2">
      <c r="A23" s="513">
        <v>12</v>
      </c>
      <c r="B23" s="602" t="s">
        <v>711</v>
      </c>
      <c r="C23" s="603" t="s">
        <v>486</v>
      </c>
      <c r="D23" s="1003">
        <v>1</v>
      </c>
      <c r="E23" s="1004">
        <v>11922</v>
      </c>
      <c r="F23" s="1005">
        <v>2</v>
      </c>
      <c r="G23" s="1006">
        <v>16249</v>
      </c>
      <c r="H23" s="1003">
        <v>7</v>
      </c>
      <c r="I23" s="1004">
        <v>1310</v>
      </c>
      <c r="J23" s="1005">
        <v>3</v>
      </c>
      <c r="K23" s="1007">
        <v>1890</v>
      </c>
      <c r="L23" s="1003">
        <v>3</v>
      </c>
      <c r="M23" s="1004">
        <v>5622</v>
      </c>
      <c r="N23" s="1005">
        <v>6</v>
      </c>
      <c r="O23" s="1008">
        <v>742</v>
      </c>
      <c r="P23" s="755">
        <v>9</v>
      </c>
      <c r="Q23" s="612">
        <v>0</v>
      </c>
      <c r="R23" s="756">
        <v>9</v>
      </c>
      <c r="S23" s="614">
        <v>0</v>
      </c>
      <c r="T23" s="1009">
        <v>40</v>
      </c>
      <c r="U23" s="1010">
        <v>37735</v>
      </c>
      <c r="V23" s="525">
        <v>12</v>
      </c>
    </row>
    <row r="24" spans="1:22" ht="15.75" x14ac:dyDescent="0.2">
      <c r="A24" s="513">
        <v>13</v>
      </c>
      <c r="B24" s="602" t="s">
        <v>733</v>
      </c>
      <c r="C24" s="603" t="s">
        <v>488</v>
      </c>
      <c r="D24" s="1003">
        <v>6</v>
      </c>
      <c r="E24" s="1004">
        <v>4298</v>
      </c>
      <c r="F24" s="1005">
        <v>8</v>
      </c>
      <c r="G24" s="1006">
        <v>7845</v>
      </c>
      <c r="H24" s="1003">
        <v>7</v>
      </c>
      <c r="I24" s="1004">
        <v>660</v>
      </c>
      <c r="J24" s="1005">
        <v>6</v>
      </c>
      <c r="K24" s="1007">
        <v>1540</v>
      </c>
      <c r="L24" s="1003">
        <v>1</v>
      </c>
      <c r="M24" s="1004">
        <v>6927</v>
      </c>
      <c r="N24" s="1005">
        <v>2</v>
      </c>
      <c r="O24" s="1008">
        <v>952</v>
      </c>
      <c r="P24" s="755">
        <v>8</v>
      </c>
      <c r="Q24" s="612">
        <v>1392</v>
      </c>
      <c r="R24" s="756">
        <v>4</v>
      </c>
      <c r="S24" s="614">
        <v>2735</v>
      </c>
      <c r="T24" s="1009">
        <v>42</v>
      </c>
      <c r="U24" s="1010">
        <v>26349</v>
      </c>
      <c r="V24" s="522">
        <v>13</v>
      </c>
    </row>
    <row r="25" spans="1:22" ht="15.75" x14ac:dyDescent="0.2">
      <c r="A25" s="523">
        <v>14</v>
      </c>
      <c r="B25" s="602" t="s">
        <v>730</v>
      </c>
      <c r="C25" s="603" t="s">
        <v>487</v>
      </c>
      <c r="D25" s="1003">
        <v>8</v>
      </c>
      <c r="E25" s="1004">
        <v>2863</v>
      </c>
      <c r="F25" s="1005">
        <v>6</v>
      </c>
      <c r="G25" s="1006">
        <v>9145</v>
      </c>
      <c r="H25" s="1003">
        <v>2</v>
      </c>
      <c r="I25" s="1004">
        <v>2357</v>
      </c>
      <c r="J25" s="1005">
        <v>9</v>
      </c>
      <c r="K25" s="1007">
        <v>0</v>
      </c>
      <c r="L25" s="1003">
        <v>2</v>
      </c>
      <c r="M25" s="1004">
        <v>4743</v>
      </c>
      <c r="N25" s="1005">
        <v>5</v>
      </c>
      <c r="O25" s="1008">
        <v>577</v>
      </c>
      <c r="P25" s="755">
        <v>4</v>
      </c>
      <c r="Q25" s="612">
        <v>3995</v>
      </c>
      <c r="R25" s="756">
        <v>8</v>
      </c>
      <c r="S25" s="614">
        <v>396</v>
      </c>
      <c r="T25" s="1009">
        <v>44</v>
      </c>
      <c r="U25" s="1010">
        <v>24076</v>
      </c>
      <c r="V25" s="525">
        <v>14</v>
      </c>
    </row>
    <row r="26" spans="1:22" ht="15.75" x14ac:dyDescent="0.2">
      <c r="A26" s="513">
        <v>15</v>
      </c>
      <c r="B26" s="602" t="s">
        <v>717</v>
      </c>
      <c r="C26" s="603" t="s">
        <v>482</v>
      </c>
      <c r="D26" s="1003">
        <v>5</v>
      </c>
      <c r="E26" s="1004">
        <v>4895</v>
      </c>
      <c r="F26" s="1005">
        <v>2</v>
      </c>
      <c r="G26" s="1006">
        <v>13963</v>
      </c>
      <c r="H26" s="1003">
        <v>6</v>
      </c>
      <c r="I26" s="1004">
        <v>709</v>
      </c>
      <c r="J26" s="1005">
        <v>7</v>
      </c>
      <c r="K26" s="1007">
        <v>1640</v>
      </c>
      <c r="L26" s="1003">
        <v>5</v>
      </c>
      <c r="M26" s="1004">
        <v>3658</v>
      </c>
      <c r="N26" s="1005">
        <v>8</v>
      </c>
      <c r="O26" s="1008">
        <v>331</v>
      </c>
      <c r="P26" s="755">
        <v>6</v>
      </c>
      <c r="Q26" s="612">
        <v>2893</v>
      </c>
      <c r="R26" s="756">
        <v>6</v>
      </c>
      <c r="S26" s="614">
        <v>1438</v>
      </c>
      <c r="T26" s="1009">
        <v>45</v>
      </c>
      <c r="U26" s="1010">
        <v>29527</v>
      </c>
      <c r="V26" s="525">
        <v>15</v>
      </c>
    </row>
    <row r="27" spans="1:22" ht="15.75" x14ac:dyDescent="0.2">
      <c r="A27" s="513">
        <v>16</v>
      </c>
      <c r="B27" s="602" t="s">
        <v>715</v>
      </c>
      <c r="C27" s="603" t="s">
        <v>189</v>
      </c>
      <c r="D27" s="1003">
        <v>5</v>
      </c>
      <c r="E27" s="1004">
        <v>4942</v>
      </c>
      <c r="F27" s="1005">
        <v>7</v>
      </c>
      <c r="G27" s="1006">
        <v>6720</v>
      </c>
      <c r="H27" s="1003">
        <v>8</v>
      </c>
      <c r="I27" s="1004">
        <v>922</v>
      </c>
      <c r="J27" s="1005">
        <v>4</v>
      </c>
      <c r="K27" s="1007">
        <v>1725</v>
      </c>
      <c r="L27" s="1003">
        <v>9</v>
      </c>
      <c r="M27" s="1004">
        <v>0</v>
      </c>
      <c r="N27" s="1005">
        <v>9</v>
      </c>
      <c r="O27" s="1008">
        <v>0</v>
      </c>
      <c r="P27" s="755">
        <v>1</v>
      </c>
      <c r="Q27" s="612">
        <v>8887</v>
      </c>
      <c r="R27" s="756">
        <v>2</v>
      </c>
      <c r="S27" s="614">
        <v>4131</v>
      </c>
      <c r="T27" s="1009">
        <v>45</v>
      </c>
      <c r="U27" s="1010">
        <v>27327</v>
      </c>
      <c r="V27" s="522">
        <v>16</v>
      </c>
    </row>
    <row r="28" spans="1:22" ht="15.75" x14ac:dyDescent="0.2">
      <c r="A28" s="513">
        <v>17</v>
      </c>
      <c r="B28" s="602" t="s">
        <v>175</v>
      </c>
      <c r="C28" s="603" t="s">
        <v>487</v>
      </c>
      <c r="D28" s="1003">
        <v>6</v>
      </c>
      <c r="E28" s="1004">
        <v>3374</v>
      </c>
      <c r="F28" s="1005">
        <v>8</v>
      </c>
      <c r="G28" s="1006">
        <v>8778</v>
      </c>
      <c r="H28" s="1003">
        <v>8</v>
      </c>
      <c r="I28" s="1004">
        <v>846</v>
      </c>
      <c r="J28" s="1005">
        <v>6</v>
      </c>
      <c r="K28" s="1007">
        <v>1940</v>
      </c>
      <c r="L28" s="1003">
        <v>4</v>
      </c>
      <c r="M28" s="1004">
        <v>4641</v>
      </c>
      <c r="N28" s="1005">
        <v>4</v>
      </c>
      <c r="O28" s="1008">
        <v>880</v>
      </c>
      <c r="P28" s="755">
        <v>5</v>
      </c>
      <c r="Q28" s="612">
        <v>3200</v>
      </c>
      <c r="R28" s="756">
        <v>5</v>
      </c>
      <c r="S28" s="614">
        <v>1018</v>
      </c>
      <c r="T28" s="1009">
        <v>46</v>
      </c>
      <c r="U28" s="1010">
        <v>24677</v>
      </c>
      <c r="V28" s="522">
        <v>17</v>
      </c>
    </row>
    <row r="29" spans="1:22" ht="15.75" x14ac:dyDescent="0.2">
      <c r="A29" s="513">
        <v>18</v>
      </c>
      <c r="B29" s="602" t="s">
        <v>721</v>
      </c>
      <c r="C29" s="603" t="s">
        <v>485</v>
      </c>
      <c r="D29" s="1003">
        <v>7</v>
      </c>
      <c r="E29" s="1004">
        <v>2954</v>
      </c>
      <c r="F29" s="1005">
        <v>8</v>
      </c>
      <c r="G29" s="1006">
        <v>6483</v>
      </c>
      <c r="H29" s="1003">
        <v>7</v>
      </c>
      <c r="I29" s="1004">
        <v>950</v>
      </c>
      <c r="J29" s="1005">
        <v>3</v>
      </c>
      <c r="K29" s="1007">
        <v>2265</v>
      </c>
      <c r="L29" s="1003">
        <v>8</v>
      </c>
      <c r="M29" s="1004">
        <v>193</v>
      </c>
      <c r="N29" s="1005">
        <v>5</v>
      </c>
      <c r="O29" s="1008">
        <v>472</v>
      </c>
      <c r="P29" s="755">
        <v>3</v>
      </c>
      <c r="Q29" s="612">
        <v>4336</v>
      </c>
      <c r="R29" s="756">
        <v>5</v>
      </c>
      <c r="S29" s="614">
        <v>1706</v>
      </c>
      <c r="T29" s="1009">
        <v>46</v>
      </c>
      <c r="U29" s="1010">
        <v>19359</v>
      </c>
      <c r="V29" s="525">
        <v>18</v>
      </c>
    </row>
    <row r="30" spans="1:22" ht="15.75" x14ac:dyDescent="0.2">
      <c r="A30" s="513">
        <v>19</v>
      </c>
      <c r="B30" s="602" t="s">
        <v>720</v>
      </c>
      <c r="C30" s="603" t="s">
        <v>485</v>
      </c>
      <c r="D30" s="1003">
        <v>2</v>
      </c>
      <c r="E30" s="1004">
        <v>10177</v>
      </c>
      <c r="F30" s="1005">
        <v>6</v>
      </c>
      <c r="G30" s="1006">
        <v>9909</v>
      </c>
      <c r="H30" s="1003">
        <v>5</v>
      </c>
      <c r="I30" s="1004">
        <v>1627</v>
      </c>
      <c r="J30" s="1005">
        <v>9</v>
      </c>
      <c r="K30" s="1007">
        <v>0</v>
      </c>
      <c r="L30" s="1003">
        <v>3</v>
      </c>
      <c r="M30" s="1004">
        <v>4629</v>
      </c>
      <c r="N30" s="1005">
        <v>4</v>
      </c>
      <c r="O30" s="1008">
        <v>660</v>
      </c>
      <c r="P30" s="755">
        <v>9</v>
      </c>
      <c r="Q30" s="612">
        <v>0</v>
      </c>
      <c r="R30" s="756">
        <v>9</v>
      </c>
      <c r="S30" s="614">
        <v>0</v>
      </c>
      <c r="T30" s="1009">
        <v>47</v>
      </c>
      <c r="U30" s="1010">
        <v>27002</v>
      </c>
      <c r="V30" s="522">
        <v>19</v>
      </c>
    </row>
    <row r="31" spans="1:22" ht="15.75" x14ac:dyDescent="0.2">
      <c r="A31" s="513">
        <v>20</v>
      </c>
      <c r="B31" s="602" t="s">
        <v>731</v>
      </c>
      <c r="C31" s="603" t="s">
        <v>488</v>
      </c>
      <c r="D31" s="1003">
        <v>7.5</v>
      </c>
      <c r="E31" s="1004">
        <v>1762</v>
      </c>
      <c r="F31" s="1005">
        <v>5</v>
      </c>
      <c r="G31" s="1006">
        <v>7550</v>
      </c>
      <c r="H31" s="1003">
        <v>3</v>
      </c>
      <c r="I31" s="1004">
        <v>2209</v>
      </c>
      <c r="J31" s="1005">
        <v>8</v>
      </c>
      <c r="K31" s="1007">
        <v>1175</v>
      </c>
      <c r="L31" s="1003">
        <v>8</v>
      </c>
      <c r="M31" s="1004">
        <v>1355</v>
      </c>
      <c r="N31" s="1005">
        <v>3</v>
      </c>
      <c r="O31" s="1008">
        <v>1419</v>
      </c>
      <c r="P31" s="755">
        <v>8</v>
      </c>
      <c r="Q31" s="612">
        <v>780</v>
      </c>
      <c r="R31" s="756">
        <v>7</v>
      </c>
      <c r="S31" s="614">
        <v>488</v>
      </c>
      <c r="T31" s="1009">
        <v>49.5</v>
      </c>
      <c r="U31" s="1010">
        <v>16738</v>
      </c>
      <c r="V31" s="522">
        <v>20</v>
      </c>
    </row>
    <row r="32" spans="1:22" ht="15.75" x14ac:dyDescent="0.2">
      <c r="A32" s="513">
        <v>21</v>
      </c>
      <c r="B32" s="602" t="s">
        <v>732</v>
      </c>
      <c r="C32" s="603" t="s">
        <v>488</v>
      </c>
      <c r="D32" s="1003">
        <v>8</v>
      </c>
      <c r="E32" s="1004">
        <v>1913</v>
      </c>
      <c r="F32" s="1005">
        <v>4</v>
      </c>
      <c r="G32" s="1006">
        <v>11528</v>
      </c>
      <c r="H32" s="1003">
        <v>5</v>
      </c>
      <c r="I32" s="1004">
        <v>1308</v>
      </c>
      <c r="J32" s="1005">
        <v>2</v>
      </c>
      <c r="K32" s="1007">
        <v>2360</v>
      </c>
      <c r="L32" s="1003">
        <v>7</v>
      </c>
      <c r="M32" s="1004">
        <v>510</v>
      </c>
      <c r="N32" s="1005">
        <v>9</v>
      </c>
      <c r="O32" s="1008">
        <v>0</v>
      </c>
      <c r="P32" s="755">
        <v>7</v>
      </c>
      <c r="Q32" s="612">
        <v>1141</v>
      </c>
      <c r="R32" s="756">
        <v>8</v>
      </c>
      <c r="S32" s="614">
        <v>456</v>
      </c>
      <c r="T32" s="1009">
        <v>50</v>
      </c>
      <c r="U32" s="1010">
        <v>19216</v>
      </c>
      <c r="V32" s="525">
        <v>21</v>
      </c>
    </row>
    <row r="33" spans="1:22" ht="15.75" x14ac:dyDescent="0.2">
      <c r="A33" s="513">
        <v>22</v>
      </c>
      <c r="B33" s="602" t="s">
        <v>1035</v>
      </c>
      <c r="C33" s="603" t="s">
        <v>189</v>
      </c>
      <c r="D33" s="1003">
        <v>9</v>
      </c>
      <c r="E33" s="1004">
        <v>0</v>
      </c>
      <c r="F33" s="1005">
        <v>9</v>
      </c>
      <c r="G33" s="1006">
        <v>0</v>
      </c>
      <c r="H33" s="1003">
        <v>9</v>
      </c>
      <c r="I33" s="1004">
        <v>0</v>
      </c>
      <c r="J33" s="1005">
        <v>9</v>
      </c>
      <c r="K33" s="1007">
        <v>0</v>
      </c>
      <c r="L33" s="1003">
        <v>5</v>
      </c>
      <c r="M33" s="1004">
        <v>729</v>
      </c>
      <c r="N33" s="1005">
        <v>3</v>
      </c>
      <c r="O33" s="1008">
        <v>963</v>
      </c>
      <c r="P33" s="755">
        <v>4</v>
      </c>
      <c r="Q33" s="612">
        <v>3410</v>
      </c>
      <c r="R33" s="756">
        <v>3</v>
      </c>
      <c r="S33" s="614">
        <v>3930</v>
      </c>
      <c r="T33" s="1009">
        <v>51</v>
      </c>
      <c r="U33" s="1010">
        <v>9032</v>
      </c>
      <c r="V33" s="522">
        <v>22</v>
      </c>
    </row>
    <row r="34" spans="1:22" ht="15.75" x14ac:dyDescent="0.2">
      <c r="A34" s="513">
        <v>23</v>
      </c>
      <c r="B34" s="602" t="s">
        <v>714</v>
      </c>
      <c r="C34" s="603" t="s">
        <v>189</v>
      </c>
      <c r="D34" s="707">
        <v>3</v>
      </c>
      <c r="E34" s="708">
        <v>6047</v>
      </c>
      <c r="F34" s="709">
        <v>1</v>
      </c>
      <c r="G34" s="710">
        <v>18684</v>
      </c>
      <c r="H34" s="707">
        <v>8</v>
      </c>
      <c r="I34" s="708">
        <v>633</v>
      </c>
      <c r="J34" s="709">
        <v>5</v>
      </c>
      <c r="K34" s="711">
        <v>1970</v>
      </c>
      <c r="L34" s="707">
        <v>9</v>
      </c>
      <c r="M34" s="708">
        <v>0</v>
      </c>
      <c r="N34" s="709">
        <v>9</v>
      </c>
      <c r="O34" s="712">
        <v>0</v>
      </c>
      <c r="P34" s="713">
        <v>9</v>
      </c>
      <c r="Q34" s="714">
        <v>0</v>
      </c>
      <c r="R34" s="715">
        <v>9</v>
      </c>
      <c r="S34" s="716">
        <v>0</v>
      </c>
      <c r="T34" s="1009">
        <v>53</v>
      </c>
      <c r="U34" s="1010">
        <v>27334</v>
      </c>
      <c r="V34" s="525">
        <v>23</v>
      </c>
    </row>
    <row r="35" spans="1:22" ht="15.75" x14ac:dyDescent="0.2">
      <c r="A35" s="513">
        <v>24</v>
      </c>
      <c r="B35" s="602" t="s">
        <v>723</v>
      </c>
      <c r="C35" s="603" t="s">
        <v>484</v>
      </c>
      <c r="D35" s="1003">
        <v>4</v>
      </c>
      <c r="E35" s="1004">
        <v>5469</v>
      </c>
      <c r="F35" s="1005">
        <v>7</v>
      </c>
      <c r="G35" s="1006">
        <v>8928</v>
      </c>
      <c r="H35" s="1003">
        <v>5</v>
      </c>
      <c r="I35" s="1004">
        <v>771</v>
      </c>
      <c r="J35" s="1005">
        <v>3</v>
      </c>
      <c r="K35" s="1007">
        <v>1830</v>
      </c>
      <c r="L35" s="1003">
        <v>9</v>
      </c>
      <c r="M35" s="1004">
        <v>0</v>
      </c>
      <c r="N35" s="1005">
        <v>9</v>
      </c>
      <c r="O35" s="1008">
        <v>0</v>
      </c>
      <c r="P35" s="755">
        <v>9</v>
      </c>
      <c r="Q35" s="612">
        <v>0</v>
      </c>
      <c r="R35" s="756">
        <v>9</v>
      </c>
      <c r="S35" s="614">
        <v>0</v>
      </c>
      <c r="T35" s="1009">
        <v>55</v>
      </c>
      <c r="U35" s="1010">
        <v>16998</v>
      </c>
      <c r="V35" s="522">
        <v>24</v>
      </c>
    </row>
    <row r="36" spans="1:22" ht="15.75" x14ac:dyDescent="0.2">
      <c r="A36" s="513">
        <v>25</v>
      </c>
      <c r="B36" s="602" t="s">
        <v>729</v>
      </c>
      <c r="C36" s="603" t="s">
        <v>487</v>
      </c>
      <c r="D36" s="1003">
        <v>7.5</v>
      </c>
      <c r="E36" s="1004">
        <v>1762</v>
      </c>
      <c r="F36" s="1005">
        <v>7</v>
      </c>
      <c r="G36" s="1006">
        <v>6736</v>
      </c>
      <c r="H36" s="1003">
        <v>9</v>
      </c>
      <c r="I36" s="1004">
        <v>0</v>
      </c>
      <c r="J36" s="1005">
        <v>9</v>
      </c>
      <c r="K36" s="1007">
        <v>0</v>
      </c>
      <c r="L36" s="1003">
        <v>4</v>
      </c>
      <c r="M36" s="1004">
        <v>757</v>
      </c>
      <c r="N36" s="1005">
        <v>7</v>
      </c>
      <c r="O36" s="1008">
        <v>349</v>
      </c>
      <c r="P36" s="755">
        <v>4</v>
      </c>
      <c r="Q36" s="612">
        <v>3514</v>
      </c>
      <c r="R36" s="756">
        <v>8</v>
      </c>
      <c r="S36" s="614">
        <v>0</v>
      </c>
      <c r="T36" s="1009">
        <v>55.5</v>
      </c>
      <c r="U36" s="1010">
        <v>13118</v>
      </c>
      <c r="V36" s="525">
        <v>25</v>
      </c>
    </row>
    <row r="37" spans="1:22" ht="15.75" x14ac:dyDescent="0.2">
      <c r="A37" s="513">
        <v>26</v>
      </c>
      <c r="B37" s="602" t="s">
        <v>976</v>
      </c>
      <c r="C37" s="603" t="s">
        <v>485</v>
      </c>
      <c r="D37" s="1003">
        <v>9</v>
      </c>
      <c r="E37" s="609">
        <v>0</v>
      </c>
      <c r="F37" s="1005">
        <v>9</v>
      </c>
      <c r="G37" s="607">
        <v>0</v>
      </c>
      <c r="H37" s="1003">
        <v>9</v>
      </c>
      <c r="I37" s="609">
        <v>0</v>
      </c>
      <c r="J37" s="1005">
        <v>7</v>
      </c>
      <c r="K37" s="608">
        <v>1485</v>
      </c>
      <c r="L37" s="1003">
        <v>9</v>
      </c>
      <c r="M37" s="609">
        <v>0</v>
      </c>
      <c r="N37" s="1005">
        <v>9</v>
      </c>
      <c r="O37" s="610">
        <v>0</v>
      </c>
      <c r="P37" s="611">
        <v>3</v>
      </c>
      <c r="Q37" s="612">
        <v>3845</v>
      </c>
      <c r="R37" s="613">
        <v>1</v>
      </c>
      <c r="S37" s="614">
        <v>5328</v>
      </c>
      <c r="T37" s="1009">
        <v>56</v>
      </c>
      <c r="U37" s="1010">
        <v>10658</v>
      </c>
      <c r="V37" s="522">
        <v>26</v>
      </c>
    </row>
    <row r="38" spans="1:22" ht="15.75" x14ac:dyDescent="0.2">
      <c r="A38" s="513">
        <v>27</v>
      </c>
      <c r="B38" s="602" t="s">
        <v>975</v>
      </c>
      <c r="C38" s="603" t="s">
        <v>487</v>
      </c>
      <c r="D38" s="1003">
        <v>9</v>
      </c>
      <c r="E38" s="609">
        <v>0</v>
      </c>
      <c r="F38" s="1005">
        <v>9</v>
      </c>
      <c r="G38" s="607">
        <v>0</v>
      </c>
      <c r="H38" s="1003">
        <v>1</v>
      </c>
      <c r="I38" s="609">
        <v>3201</v>
      </c>
      <c r="J38" s="1005">
        <v>4</v>
      </c>
      <c r="K38" s="608">
        <v>1875</v>
      </c>
      <c r="L38" s="1003">
        <v>9</v>
      </c>
      <c r="M38" s="609">
        <v>0</v>
      </c>
      <c r="N38" s="1005">
        <v>9</v>
      </c>
      <c r="O38" s="610">
        <v>0</v>
      </c>
      <c r="P38" s="611">
        <v>9</v>
      </c>
      <c r="Q38" s="612">
        <v>0</v>
      </c>
      <c r="R38" s="613">
        <v>9</v>
      </c>
      <c r="S38" s="614">
        <v>0</v>
      </c>
      <c r="T38" s="1009">
        <v>59</v>
      </c>
      <c r="U38" s="1010">
        <v>5076</v>
      </c>
      <c r="V38" s="525">
        <v>27</v>
      </c>
    </row>
    <row r="39" spans="1:22" ht="15.75" x14ac:dyDescent="0.2">
      <c r="A39" s="513">
        <v>28</v>
      </c>
      <c r="B39" s="602" t="s">
        <v>1037</v>
      </c>
      <c r="C39" s="603" t="s">
        <v>484</v>
      </c>
      <c r="D39" s="1003">
        <v>9</v>
      </c>
      <c r="E39" s="609">
        <v>0</v>
      </c>
      <c r="F39" s="1005">
        <v>9</v>
      </c>
      <c r="G39" s="607">
        <v>0</v>
      </c>
      <c r="H39" s="1003">
        <v>9</v>
      </c>
      <c r="I39" s="609">
        <v>0</v>
      </c>
      <c r="J39" s="1005">
        <v>9</v>
      </c>
      <c r="K39" s="608">
        <v>0</v>
      </c>
      <c r="L39" s="1003">
        <v>8</v>
      </c>
      <c r="M39" s="609">
        <v>188</v>
      </c>
      <c r="N39" s="1005">
        <v>6</v>
      </c>
      <c r="O39" s="610">
        <v>361</v>
      </c>
      <c r="P39" s="611">
        <v>9</v>
      </c>
      <c r="Q39" s="612">
        <v>0</v>
      </c>
      <c r="R39" s="613">
        <v>3</v>
      </c>
      <c r="S39" s="614">
        <v>3183</v>
      </c>
      <c r="T39" s="1009">
        <v>62</v>
      </c>
      <c r="U39" s="1010">
        <v>3732</v>
      </c>
      <c r="V39" s="522">
        <v>28</v>
      </c>
    </row>
    <row r="40" spans="1:22" ht="15.75" x14ac:dyDescent="0.2">
      <c r="A40" s="513">
        <v>29</v>
      </c>
      <c r="B40" s="602" t="s">
        <v>1036</v>
      </c>
      <c r="C40" s="603" t="s">
        <v>189</v>
      </c>
      <c r="D40" s="707">
        <v>9</v>
      </c>
      <c r="E40" s="1135">
        <v>0</v>
      </c>
      <c r="F40" s="709">
        <v>9</v>
      </c>
      <c r="G40" s="1136">
        <v>0</v>
      </c>
      <c r="H40" s="707">
        <v>9</v>
      </c>
      <c r="I40" s="1135">
        <v>0</v>
      </c>
      <c r="J40" s="709">
        <v>9</v>
      </c>
      <c r="K40" s="608">
        <v>0</v>
      </c>
      <c r="L40" s="1003">
        <v>5</v>
      </c>
      <c r="M40" s="609">
        <v>3558</v>
      </c>
      <c r="N40" s="1005">
        <v>4</v>
      </c>
      <c r="O40" s="610">
        <v>495</v>
      </c>
      <c r="P40" s="611">
        <v>9</v>
      </c>
      <c r="Q40" s="612">
        <v>0</v>
      </c>
      <c r="R40" s="613">
        <v>9</v>
      </c>
      <c r="S40" s="614">
        <v>0</v>
      </c>
      <c r="T40" s="1009">
        <v>63</v>
      </c>
      <c r="U40" s="1010">
        <v>4053</v>
      </c>
      <c r="V40" s="525">
        <v>29</v>
      </c>
    </row>
    <row r="41" spans="1:22" ht="15.75" x14ac:dyDescent="0.2">
      <c r="A41" s="513">
        <v>30</v>
      </c>
      <c r="B41" s="602" t="s">
        <v>1046</v>
      </c>
      <c r="C41" s="603" t="s">
        <v>486</v>
      </c>
      <c r="D41" s="707">
        <v>9</v>
      </c>
      <c r="E41" s="1135">
        <v>0</v>
      </c>
      <c r="F41" s="709">
        <v>9</v>
      </c>
      <c r="G41" s="1136">
        <v>0</v>
      </c>
      <c r="H41" s="707">
        <v>9</v>
      </c>
      <c r="I41" s="1135">
        <v>0</v>
      </c>
      <c r="J41" s="709">
        <v>9</v>
      </c>
      <c r="K41" s="608">
        <v>0</v>
      </c>
      <c r="L41" s="1003">
        <v>9</v>
      </c>
      <c r="M41" s="609">
        <v>0</v>
      </c>
      <c r="N41" s="1005">
        <v>9</v>
      </c>
      <c r="O41" s="610">
        <v>0</v>
      </c>
      <c r="P41" s="611">
        <v>6</v>
      </c>
      <c r="Q41" s="612">
        <v>2651</v>
      </c>
      <c r="R41" s="613">
        <v>5</v>
      </c>
      <c r="S41" s="614">
        <v>1296</v>
      </c>
      <c r="T41" s="1009">
        <v>65</v>
      </c>
      <c r="U41" s="1010">
        <v>3947</v>
      </c>
      <c r="V41" s="522">
        <v>30</v>
      </c>
    </row>
    <row r="42" spans="1:22" ht="15.75" x14ac:dyDescent="0.2">
      <c r="A42" s="513">
        <v>31</v>
      </c>
      <c r="B42" s="602" t="s">
        <v>1038</v>
      </c>
      <c r="C42" s="603" t="s">
        <v>488</v>
      </c>
      <c r="D42" s="707">
        <v>9</v>
      </c>
      <c r="E42" s="1135">
        <v>0</v>
      </c>
      <c r="F42" s="709">
        <v>9</v>
      </c>
      <c r="G42" s="1136">
        <v>0</v>
      </c>
      <c r="H42" s="707">
        <v>9</v>
      </c>
      <c r="I42" s="1135">
        <v>0</v>
      </c>
      <c r="J42" s="709">
        <v>9</v>
      </c>
      <c r="K42" s="608">
        <v>0</v>
      </c>
      <c r="L42" s="1003">
        <v>9</v>
      </c>
      <c r="M42" s="609">
        <v>0</v>
      </c>
      <c r="N42" s="1005">
        <v>7</v>
      </c>
      <c r="O42" s="610">
        <v>493</v>
      </c>
      <c r="P42" s="611">
        <v>9</v>
      </c>
      <c r="Q42" s="612">
        <v>0</v>
      </c>
      <c r="R42" s="613">
        <v>9</v>
      </c>
      <c r="S42" s="614">
        <v>0</v>
      </c>
      <c r="T42" s="1009">
        <v>70</v>
      </c>
      <c r="U42" s="1010">
        <v>493</v>
      </c>
      <c r="V42" s="525">
        <v>31</v>
      </c>
    </row>
    <row r="43" spans="1:22" ht="15.75" x14ac:dyDescent="0.2">
      <c r="A43" s="513">
        <v>32</v>
      </c>
      <c r="B43" s="602" t="s">
        <v>1047</v>
      </c>
      <c r="C43" s="603" t="s">
        <v>484</v>
      </c>
      <c r="D43" s="1003">
        <v>9</v>
      </c>
      <c r="E43" s="609">
        <v>0</v>
      </c>
      <c r="F43" s="1005">
        <v>9</v>
      </c>
      <c r="G43" s="607">
        <v>0</v>
      </c>
      <c r="H43" s="1003">
        <v>9</v>
      </c>
      <c r="I43" s="609">
        <v>0</v>
      </c>
      <c r="J43" s="1005">
        <v>9</v>
      </c>
      <c r="K43" s="608">
        <v>0</v>
      </c>
      <c r="L43" s="1003">
        <v>9</v>
      </c>
      <c r="M43" s="609">
        <v>0</v>
      </c>
      <c r="N43" s="1005">
        <v>9</v>
      </c>
      <c r="O43" s="610">
        <v>0</v>
      </c>
      <c r="P43" s="611">
        <v>8</v>
      </c>
      <c r="Q43" s="612">
        <v>1007</v>
      </c>
      <c r="R43" s="613">
        <v>9</v>
      </c>
      <c r="S43" s="614">
        <v>0</v>
      </c>
      <c r="T43" s="1009">
        <v>71</v>
      </c>
      <c r="U43" s="1010">
        <v>1007</v>
      </c>
      <c r="V43" s="522">
        <v>32</v>
      </c>
    </row>
    <row r="44" spans="1:22" ht="16.5" thickBot="1" x14ac:dyDescent="0.25">
      <c r="A44" s="620"/>
      <c r="B44" s="621"/>
      <c r="C44" s="622"/>
      <c r="D44" s="623"/>
      <c r="E44" s="624"/>
      <c r="F44" s="625"/>
      <c r="G44" s="626"/>
      <c r="H44" s="623"/>
      <c r="I44" s="624"/>
      <c r="J44" s="623"/>
      <c r="K44" s="624"/>
      <c r="L44" s="623"/>
      <c r="M44" s="624"/>
      <c r="N44" s="623"/>
      <c r="O44" s="626"/>
      <c r="P44" s="627"/>
      <c r="Q44" s="628"/>
      <c r="R44" s="627"/>
      <c r="S44" s="628"/>
      <c r="T44" s="629"/>
      <c r="U44" s="630"/>
      <c r="V44" s="631"/>
    </row>
  </sheetData>
  <sortState xmlns:xlrd2="http://schemas.microsoft.com/office/spreadsheetml/2017/richdata2" ref="B12:U43">
    <sortCondition ref="T12:T43"/>
    <sortCondition descending="1" ref="U12:U43"/>
  </sortState>
  <mergeCells count="20"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  <mergeCell ref="H8:I8"/>
    <mergeCell ref="D9:E9"/>
    <mergeCell ref="F9:G9"/>
    <mergeCell ref="H9:I9"/>
    <mergeCell ref="A8:A10"/>
    <mergeCell ref="B8:B10"/>
    <mergeCell ref="C8:C10"/>
    <mergeCell ref="D8:E8"/>
    <mergeCell ref="F8:G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19"/>
  <sheetViews>
    <sheetView zoomScaleNormal="100" workbookViewId="0">
      <selection activeCell="V12" sqref="V12:V15"/>
    </sheetView>
  </sheetViews>
  <sheetFormatPr defaultRowHeight="12.75" x14ac:dyDescent="0.2"/>
  <cols>
    <col min="1" max="1" width="5.140625" style="11"/>
    <col min="2" max="2" width="27.7109375" style="11" customWidth="1"/>
    <col min="3" max="3" width="4.140625" style="11"/>
    <col min="4" max="4" width="7.85546875" style="11" customWidth="1"/>
    <col min="5" max="5" width="3.5703125" style="11"/>
    <col min="6" max="6" width="7.85546875" style="11"/>
    <col min="7" max="7" width="4.28515625" style="11" customWidth="1"/>
    <col min="8" max="8" width="7.85546875" style="11" customWidth="1"/>
    <col min="9" max="9" width="4.140625" style="11" customWidth="1"/>
    <col min="10" max="10" width="8" style="11" customWidth="1"/>
    <col min="11" max="11" width="4.140625" style="11" customWidth="1"/>
    <col min="12" max="12" width="8" style="11" customWidth="1"/>
    <col min="13" max="13" width="4.28515625" style="11" customWidth="1"/>
    <col min="14" max="14" width="8" style="11" customWidth="1"/>
    <col min="15" max="15" width="4.42578125" style="11" customWidth="1"/>
    <col min="16" max="16" width="9.28515625" style="11" customWidth="1"/>
    <col min="17" max="17" width="4.5703125" style="11" customWidth="1"/>
    <col min="18" max="18" width="8.85546875" style="11" customWidth="1"/>
    <col min="19" max="19" width="6" style="11"/>
    <col min="20" max="20" width="10.140625" style="11" customWidth="1"/>
    <col min="21" max="21" width="10.28515625" style="11" customWidth="1"/>
    <col min="22" max="257" width="9.140625" style="11"/>
  </cols>
  <sheetData>
    <row r="1" spans="1:21" x14ac:dyDescent="0.2">
      <c r="A1" s="18"/>
    </row>
    <row r="2" spans="1:21" x14ac:dyDescent="0.2">
      <c r="A2" s="18"/>
      <c r="J2" s="11" t="s">
        <v>21</v>
      </c>
    </row>
    <row r="3" spans="1:21" ht="20.25" x14ac:dyDescent="0.3">
      <c r="A3" s="18"/>
      <c r="B3" s="11" t="s">
        <v>53</v>
      </c>
      <c r="D3" s="15"/>
      <c r="F3" s="93"/>
      <c r="G3" s="93"/>
      <c r="H3" s="93"/>
      <c r="I3" s="93"/>
      <c r="J3" s="93"/>
      <c r="K3" s="94" t="s">
        <v>1</v>
      </c>
      <c r="L3" s="93"/>
      <c r="M3" s="93"/>
      <c r="N3" s="93"/>
      <c r="O3" s="93"/>
    </row>
    <row r="4" spans="1:21" ht="20.25" x14ac:dyDescent="0.3">
      <c r="A4" s="18"/>
      <c r="B4" s="11" t="s">
        <v>54</v>
      </c>
      <c r="F4" s="93"/>
      <c r="G4" s="93"/>
      <c r="H4" s="93"/>
      <c r="I4" s="93"/>
      <c r="J4" s="93"/>
      <c r="K4" s="95" t="s">
        <v>137</v>
      </c>
      <c r="L4" s="93"/>
      <c r="M4" s="93"/>
      <c r="N4" s="93"/>
      <c r="O4" s="93"/>
    </row>
    <row r="5" spans="1:21" ht="20.25" x14ac:dyDescent="0.3">
      <c r="A5" s="18"/>
      <c r="F5" s="93"/>
      <c r="G5" s="93"/>
      <c r="H5" s="93"/>
      <c r="I5" s="93"/>
      <c r="J5" s="93"/>
      <c r="K5" s="96" t="s">
        <v>3</v>
      </c>
      <c r="L5" s="93"/>
      <c r="M5" s="93"/>
      <c r="N5" s="93"/>
      <c r="O5" s="93"/>
    </row>
    <row r="6" spans="1:21" ht="13.5" thickBot="1" x14ac:dyDescent="0.25"/>
    <row r="7" spans="1:21" ht="19.5" thickTop="1" thickBot="1" x14ac:dyDescent="0.25">
      <c r="A7" s="1267" t="s">
        <v>4</v>
      </c>
      <c r="B7" s="1294" t="s">
        <v>5</v>
      </c>
      <c r="C7" s="1270" t="s">
        <v>6</v>
      </c>
      <c r="D7" s="1270"/>
      <c r="E7" s="1266" t="s">
        <v>7</v>
      </c>
      <c r="F7" s="1266"/>
      <c r="G7" s="1270" t="s">
        <v>8</v>
      </c>
      <c r="H7" s="1270"/>
      <c r="I7" s="1266" t="s">
        <v>9</v>
      </c>
      <c r="J7" s="1266"/>
      <c r="K7" s="1270" t="s">
        <v>10</v>
      </c>
      <c r="L7" s="1270"/>
      <c r="M7" s="1266" t="s">
        <v>11</v>
      </c>
      <c r="N7" s="1266"/>
      <c r="O7" s="1270" t="s">
        <v>12</v>
      </c>
      <c r="P7" s="1270"/>
      <c r="Q7" s="1305" t="s">
        <v>13</v>
      </c>
      <c r="R7" s="1305"/>
      <c r="S7" s="1271" t="s">
        <v>14</v>
      </c>
      <c r="T7" s="1271"/>
      <c r="U7" s="1271"/>
    </row>
    <row r="8" spans="1:21" ht="36.75" customHeight="1" thickTop="1" thickBot="1" x14ac:dyDescent="0.25">
      <c r="A8" s="1267"/>
      <c r="B8" s="1294"/>
      <c r="C8" s="1300" t="s">
        <v>433</v>
      </c>
      <c r="D8" s="1300"/>
      <c r="E8" s="1300" t="s">
        <v>434</v>
      </c>
      <c r="F8" s="1300"/>
      <c r="G8" s="1300" t="s">
        <v>435</v>
      </c>
      <c r="H8" s="1300"/>
      <c r="I8" s="1300" t="s">
        <v>436</v>
      </c>
      <c r="J8" s="1300"/>
      <c r="K8" s="1300" t="s">
        <v>437</v>
      </c>
      <c r="L8" s="1300"/>
      <c r="M8" s="1300" t="s">
        <v>438</v>
      </c>
      <c r="N8" s="1300"/>
      <c r="O8" s="1300" t="s">
        <v>439</v>
      </c>
      <c r="P8" s="1300"/>
      <c r="Q8" s="1300" t="s">
        <v>440</v>
      </c>
      <c r="R8" s="1300"/>
      <c r="S8" s="1271"/>
      <c r="T8" s="1271"/>
      <c r="U8" s="1271"/>
    </row>
    <row r="9" spans="1:21" ht="0.75" customHeight="1" thickTop="1" x14ac:dyDescent="0.2">
      <c r="A9" s="1267"/>
      <c r="B9" s="1294"/>
      <c r="C9" s="538"/>
      <c r="D9" s="538"/>
      <c r="E9" s="539"/>
      <c r="F9" s="540"/>
      <c r="G9" s="541"/>
      <c r="H9" s="542"/>
      <c r="I9" s="539"/>
      <c r="J9" s="540"/>
      <c r="K9" s="541"/>
      <c r="L9" s="542"/>
      <c r="M9" s="539"/>
      <c r="N9" s="540"/>
      <c r="O9" s="541"/>
      <c r="P9" s="542"/>
      <c r="Q9" s="539"/>
      <c r="R9" s="542"/>
      <c r="S9" s="541"/>
      <c r="T9" s="543"/>
      <c r="U9" s="544"/>
    </row>
    <row r="10" spans="1:21" ht="26.25" customHeight="1" thickBot="1" x14ac:dyDescent="0.25">
      <c r="A10" s="545"/>
      <c r="B10" s="506"/>
      <c r="C10" s="546" t="s">
        <v>15</v>
      </c>
      <c r="D10" s="547" t="s">
        <v>16</v>
      </c>
      <c r="E10" s="548" t="s">
        <v>15</v>
      </c>
      <c r="F10" s="549" t="s">
        <v>16</v>
      </c>
      <c r="G10" s="546" t="s">
        <v>15</v>
      </c>
      <c r="H10" s="547" t="s">
        <v>16</v>
      </c>
      <c r="I10" s="548" t="s">
        <v>15</v>
      </c>
      <c r="J10" s="549" t="s">
        <v>16</v>
      </c>
      <c r="K10" s="546" t="s">
        <v>15</v>
      </c>
      <c r="L10" s="547" t="s">
        <v>16</v>
      </c>
      <c r="M10" s="548" t="s">
        <v>15</v>
      </c>
      <c r="N10" s="549" t="s">
        <v>16</v>
      </c>
      <c r="O10" s="546" t="s">
        <v>15</v>
      </c>
      <c r="P10" s="547" t="s">
        <v>16</v>
      </c>
      <c r="Q10" s="548" t="s">
        <v>15</v>
      </c>
      <c r="R10" s="547" t="s">
        <v>16</v>
      </c>
      <c r="S10" s="546" t="s">
        <v>15</v>
      </c>
      <c r="T10" s="573" t="s">
        <v>16</v>
      </c>
      <c r="U10" s="550" t="s">
        <v>18</v>
      </c>
    </row>
    <row r="11" spans="1:21" ht="33" customHeight="1" x14ac:dyDescent="0.2">
      <c r="A11" s="551">
        <v>1</v>
      </c>
      <c r="B11" s="552" t="s">
        <v>430</v>
      </c>
      <c r="C11" s="467">
        <v>2</v>
      </c>
      <c r="D11" s="553">
        <v>15495</v>
      </c>
      <c r="E11" s="554">
        <v>2</v>
      </c>
      <c r="F11" s="555">
        <v>14650</v>
      </c>
      <c r="G11" s="467">
        <v>2</v>
      </c>
      <c r="H11" s="553">
        <v>9654</v>
      </c>
      <c r="I11" s="469">
        <v>2</v>
      </c>
      <c r="J11" s="556">
        <v>14252</v>
      </c>
      <c r="K11" s="467">
        <v>1</v>
      </c>
      <c r="L11" s="553">
        <v>67045</v>
      </c>
      <c r="M11" s="469">
        <v>1</v>
      </c>
      <c r="N11" s="556">
        <v>65665</v>
      </c>
      <c r="O11" s="467">
        <v>1</v>
      </c>
      <c r="P11" s="553">
        <v>19081</v>
      </c>
      <c r="Q11" s="469">
        <v>2</v>
      </c>
      <c r="R11" s="556">
        <v>16671</v>
      </c>
      <c r="S11" s="557">
        <v>10</v>
      </c>
      <c r="T11" s="572">
        <v>186761</v>
      </c>
      <c r="U11" s="558">
        <v>1</v>
      </c>
    </row>
    <row r="12" spans="1:21" ht="33" customHeight="1" x14ac:dyDescent="0.2">
      <c r="A12" s="559">
        <v>2</v>
      </c>
      <c r="B12" s="560" t="s">
        <v>431</v>
      </c>
      <c r="C12" s="467">
        <v>3</v>
      </c>
      <c r="D12" s="553">
        <v>9575</v>
      </c>
      <c r="E12" s="554">
        <v>6</v>
      </c>
      <c r="F12" s="555">
        <v>7650</v>
      </c>
      <c r="G12" s="467">
        <v>1</v>
      </c>
      <c r="H12" s="553">
        <v>13430</v>
      </c>
      <c r="I12" s="469">
        <v>1</v>
      </c>
      <c r="J12" s="556">
        <v>14405</v>
      </c>
      <c r="K12" s="467">
        <v>3</v>
      </c>
      <c r="L12" s="553">
        <v>50850</v>
      </c>
      <c r="M12" s="469">
        <v>2</v>
      </c>
      <c r="N12" s="556">
        <v>49040</v>
      </c>
      <c r="O12" s="467">
        <v>3</v>
      </c>
      <c r="P12" s="553">
        <v>12946</v>
      </c>
      <c r="Q12" s="469">
        <v>5</v>
      </c>
      <c r="R12" s="556">
        <v>11706</v>
      </c>
      <c r="S12" s="557">
        <v>16</v>
      </c>
      <c r="T12" s="572">
        <v>144950</v>
      </c>
      <c r="U12" s="561">
        <v>2</v>
      </c>
    </row>
    <row r="13" spans="1:21" ht="33" customHeight="1" x14ac:dyDescent="0.2">
      <c r="A13" s="559">
        <v>3</v>
      </c>
      <c r="B13" s="562" t="s">
        <v>429</v>
      </c>
      <c r="C13" s="467">
        <v>1</v>
      </c>
      <c r="D13" s="553">
        <v>12450</v>
      </c>
      <c r="E13" s="554">
        <v>1</v>
      </c>
      <c r="F13" s="555">
        <v>14840</v>
      </c>
      <c r="G13" s="467">
        <v>6</v>
      </c>
      <c r="H13" s="553">
        <v>4194</v>
      </c>
      <c r="I13" s="469">
        <v>4</v>
      </c>
      <c r="J13" s="556">
        <v>6057</v>
      </c>
      <c r="K13" s="467">
        <v>5</v>
      </c>
      <c r="L13" s="553">
        <v>25080</v>
      </c>
      <c r="M13" s="469">
        <v>5</v>
      </c>
      <c r="N13" s="556">
        <v>14050</v>
      </c>
      <c r="O13" s="467">
        <v>4</v>
      </c>
      <c r="P13" s="553">
        <v>9544</v>
      </c>
      <c r="Q13" s="469">
        <v>1</v>
      </c>
      <c r="R13" s="556">
        <v>20465</v>
      </c>
      <c r="S13" s="557">
        <v>22</v>
      </c>
      <c r="T13" s="572">
        <v>76671</v>
      </c>
      <c r="U13" s="561">
        <v>3</v>
      </c>
    </row>
    <row r="14" spans="1:21" ht="33" customHeight="1" x14ac:dyDescent="0.2">
      <c r="A14" s="559">
        <v>4</v>
      </c>
      <c r="B14" s="563" t="s">
        <v>428</v>
      </c>
      <c r="C14" s="467">
        <v>5</v>
      </c>
      <c r="D14" s="553">
        <v>7245</v>
      </c>
      <c r="E14" s="554">
        <v>4</v>
      </c>
      <c r="F14" s="555">
        <v>8035</v>
      </c>
      <c r="G14" s="467">
        <v>4</v>
      </c>
      <c r="H14" s="553">
        <v>6183</v>
      </c>
      <c r="I14" s="469">
        <v>5</v>
      </c>
      <c r="J14" s="556">
        <v>4740</v>
      </c>
      <c r="K14" s="467">
        <v>2</v>
      </c>
      <c r="L14" s="553">
        <v>47830</v>
      </c>
      <c r="M14" s="469">
        <v>3</v>
      </c>
      <c r="N14" s="556">
        <v>40555</v>
      </c>
      <c r="O14" s="467">
        <v>5</v>
      </c>
      <c r="P14" s="553">
        <v>10723</v>
      </c>
      <c r="Q14" s="469">
        <v>3</v>
      </c>
      <c r="R14" s="556">
        <v>13173</v>
      </c>
      <c r="S14" s="557">
        <v>23</v>
      </c>
      <c r="T14" s="572">
        <v>114588</v>
      </c>
      <c r="U14" s="561">
        <v>4</v>
      </c>
    </row>
    <row r="15" spans="1:21" ht="33" customHeight="1" x14ac:dyDescent="0.2">
      <c r="A15" s="559">
        <v>5</v>
      </c>
      <c r="B15" s="563" t="s">
        <v>432</v>
      </c>
      <c r="C15" s="467">
        <v>6</v>
      </c>
      <c r="D15" s="553">
        <v>5315</v>
      </c>
      <c r="E15" s="554">
        <v>3</v>
      </c>
      <c r="F15" s="555">
        <v>13970</v>
      </c>
      <c r="G15" s="467">
        <v>3</v>
      </c>
      <c r="H15" s="553">
        <v>7893</v>
      </c>
      <c r="I15" s="469">
        <v>3</v>
      </c>
      <c r="J15" s="556">
        <v>8263</v>
      </c>
      <c r="K15" s="467">
        <v>4</v>
      </c>
      <c r="L15" s="553">
        <v>40670</v>
      </c>
      <c r="M15" s="469">
        <v>4</v>
      </c>
      <c r="N15" s="556">
        <v>31425</v>
      </c>
      <c r="O15" s="467">
        <v>2</v>
      </c>
      <c r="P15" s="553">
        <v>14698</v>
      </c>
      <c r="Q15" s="469">
        <v>4</v>
      </c>
      <c r="R15" s="556">
        <v>13764</v>
      </c>
      <c r="S15" s="557">
        <v>23</v>
      </c>
      <c r="T15" s="572">
        <v>107536</v>
      </c>
      <c r="U15" s="561">
        <v>5</v>
      </c>
    </row>
    <row r="16" spans="1:21" ht="33" customHeight="1" x14ac:dyDescent="0.2">
      <c r="A16" s="564">
        <v>6</v>
      </c>
      <c r="B16" s="565" t="s">
        <v>186</v>
      </c>
      <c r="C16" s="566">
        <v>4</v>
      </c>
      <c r="D16" s="567">
        <v>10075</v>
      </c>
      <c r="E16" s="568">
        <v>5</v>
      </c>
      <c r="F16" s="569">
        <v>7310</v>
      </c>
      <c r="G16" s="566">
        <v>5</v>
      </c>
      <c r="H16" s="567">
        <v>5119</v>
      </c>
      <c r="I16" s="570">
        <v>6</v>
      </c>
      <c r="J16" s="571">
        <v>5407</v>
      </c>
      <c r="K16" s="566">
        <v>6</v>
      </c>
      <c r="L16" s="567">
        <v>21365</v>
      </c>
      <c r="M16" s="570">
        <v>6</v>
      </c>
      <c r="N16" s="571">
        <v>13260</v>
      </c>
      <c r="O16" s="566">
        <v>6</v>
      </c>
      <c r="P16" s="567">
        <v>3614</v>
      </c>
      <c r="Q16" s="570">
        <v>6</v>
      </c>
      <c r="R16" s="571">
        <v>10849</v>
      </c>
      <c r="S16" s="557">
        <v>32</v>
      </c>
      <c r="T16" s="572">
        <v>62536</v>
      </c>
      <c r="U16" s="561">
        <v>6</v>
      </c>
    </row>
    <row r="19" spans="2:2" ht="23.25" x14ac:dyDescent="0.35">
      <c r="B19" s="166" t="s">
        <v>1063</v>
      </c>
    </row>
  </sheetData>
  <sortState xmlns:xlrd2="http://schemas.microsoft.com/office/spreadsheetml/2017/richdata2" ref="B11:T16">
    <sortCondition ref="S11:S16"/>
    <sortCondition descending="1" ref="T11:T16"/>
  </sortState>
  <mergeCells count="19">
    <mergeCell ref="A7:A9"/>
    <mergeCell ref="B7:B9"/>
    <mergeCell ref="C7:D7"/>
    <mergeCell ref="E7:F7"/>
    <mergeCell ref="G7:H7"/>
    <mergeCell ref="S7:U8"/>
    <mergeCell ref="C8:D8"/>
    <mergeCell ref="E8:F8"/>
    <mergeCell ref="I8:J8"/>
    <mergeCell ref="G8:H8"/>
    <mergeCell ref="I7:J7"/>
    <mergeCell ref="M8:N8"/>
    <mergeCell ref="O8:P8"/>
    <mergeCell ref="Q8:R8"/>
    <mergeCell ref="K8:L8"/>
    <mergeCell ref="K7:L7"/>
    <mergeCell ref="M7:N7"/>
    <mergeCell ref="O7:P7"/>
    <mergeCell ref="Q7:R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W36"/>
  <sheetViews>
    <sheetView zoomScaleNormal="100" workbookViewId="0">
      <selection activeCell="Y3" sqref="Y3"/>
    </sheetView>
  </sheetViews>
  <sheetFormatPr defaultRowHeight="12.75" x14ac:dyDescent="0.2"/>
  <cols>
    <col min="1" max="1" width="6.140625" style="2" customWidth="1"/>
    <col min="2" max="2" width="19" style="2" customWidth="1"/>
    <col min="3" max="3" width="22.140625" style="2" customWidth="1"/>
    <col min="4" max="4" width="7" style="2"/>
    <col min="5" max="5" width="8.85546875" style="2" customWidth="1"/>
    <col min="6" max="6" width="6.85546875" style="2"/>
    <col min="7" max="7" width="8" style="2" customWidth="1"/>
    <col min="8" max="8" width="7.140625" style="2" customWidth="1"/>
    <col min="9" max="9" width="8" style="2" customWidth="1"/>
    <col min="10" max="10" width="7.28515625" style="2" customWidth="1"/>
    <col min="11" max="11" width="8" style="2" customWidth="1"/>
    <col min="12" max="12" width="8.140625" style="2" customWidth="1"/>
    <col min="13" max="13" width="8" style="2" customWidth="1"/>
    <col min="14" max="14" width="8.42578125" style="2" customWidth="1"/>
    <col min="15" max="15" width="7.85546875" style="2" customWidth="1"/>
    <col min="16" max="16" width="7.28515625" style="2" customWidth="1"/>
    <col min="17" max="17" width="7.7109375" style="2" customWidth="1"/>
    <col min="18" max="18" width="7.5703125" style="2" customWidth="1"/>
    <col min="19" max="19" width="8" style="2" customWidth="1"/>
    <col min="20" max="20" width="6.28515625" style="2" customWidth="1"/>
    <col min="21" max="21" width="8" style="2" customWidth="1"/>
    <col min="22" max="22" width="11.42578125" style="2" customWidth="1"/>
    <col min="23" max="257" width="9.140625" style="2"/>
  </cols>
  <sheetData>
    <row r="1" spans="1:22" ht="20.25" x14ac:dyDescent="0.3">
      <c r="A1" s="1308"/>
      <c r="B1" s="1308"/>
      <c r="C1" s="19"/>
      <c r="D1" s="20"/>
      <c r="E1" s="19"/>
      <c r="F1" s="99"/>
      <c r="G1" s="100"/>
      <c r="H1" s="99"/>
      <c r="I1" s="100"/>
      <c r="J1" s="98" t="s">
        <v>1</v>
      </c>
      <c r="K1" s="100"/>
      <c r="L1" s="99"/>
      <c r="M1" s="100"/>
      <c r="N1" s="99"/>
      <c r="O1" s="19"/>
      <c r="P1" s="19"/>
      <c r="Q1" s="19"/>
      <c r="R1" s="20"/>
      <c r="S1" s="19"/>
      <c r="T1" s="20"/>
      <c r="U1" s="19"/>
    </row>
    <row r="2" spans="1:22" ht="20.25" x14ac:dyDescent="0.3">
      <c r="A2" s="1309"/>
      <c r="B2" s="1309"/>
      <c r="C2" s="167" t="s">
        <v>55</v>
      </c>
      <c r="D2" s="20"/>
      <c r="E2" s="19"/>
      <c r="F2" s="99"/>
      <c r="G2" s="100"/>
      <c r="H2" s="99"/>
      <c r="I2" s="100"/>
      <c r="J2" s="98" t="s">
        <v>138</v>
      </c>
      <c r="K2" s="100"/>
      <c r="L2" s="99"/>
      <c r="M2" s="100"/>
      <c r="N2" s="99"/>
      <c r="O2" s="19"/>
      <c r="P2" s="20"/>
      <c r="Q2" s="19"/>
      <c r="R2" s="20"/>
      <c r="S2" s="19"/>
      <c r="T2" s="20"/>
      <c r="U2" s="19"/>
    </row>
    <row r="3" spans="1:22" ht="20.25" x14ac:dyDescent="0.3">
      <c r="A3" s="21"/>
      <c r="B3" s="19"/>
      <c r="C3" s="167" t="s">
        <v>56</v>
      </c>
      <c r="D3" s="20"/>
      <c r="E3" s="19"/>
      <c r="F3" s="99"/>
      <c r="G3" s="100"/>
      <c r="H3" s="99"/>
      <c r="I3" s="100"/>
      <c r="J3" s="98" t="s">
        <v>19</v>
      </c>
      <c r="K3" s="100"/>
      <c r="L3" s="99"/>
      <c r="M3" s="100"/>
      <c r="N3" s="99"/>
      <c r="O3" s="19"/>
      <c r="P3" s="20"/>
      <c r="Q3" s="19"/>
      <c r="R3" s="20"/>
      <c r="S3" s="19"/>
      <c r="T3" s="20"/>
      <c r="U3" s="19"/>
    </row>
    <row r="5" spans="1:22" ht="13.5" thickBot="1" x14ac:dyDescent="0.25"/>
    <row r="6" spans="1:22" ht="17.25" thickTop="1" thickBot="1" x14ac:dyDescent="0.25">
      <c r="A6" s="1276" t="s">
        <v>4</v>
      </c>
      <c r="B6" s="1301" t="s">
        <v>20</v>
      </c>
      <c r="C6" s="1302" t="s">
        <v>5</v>
      </c>
      <c r="D6" s="1307" t="s">
        <v>6</v>
      </c>
      <c r="E6" s="1307"/>
      <c r="F6" s="1306" t="s">
        <v>7</v>
      </c>
      <c r="G6" s="1306"/>
      <c r="H6" s="1307" t="s">
        <v>8</v>
      </c>
      <c r="I6" s="1307"/>
      <c r="J6" s="1306" t="s">
        <v>9</v>
      </c>
      <c r="K6" s="1306"/>
      <c r="L6" s="1307" t="s">
        <v>10</v>
      </c>
      <c r="M6" s="1307"/>
      <c r="N6" s="1306" t="s">
        <v>11</v>
      </c>
      <c r="O6" s="1306"/>
      <c r="P6" s="1307" t="s">
        <v>12</v>
      </c>
      <c r="Q6" s="1307"/>
      <c r="R6" s="1306" t="s">
        <v>13</v>
      </c>
      <c r="S6" s="1306"/>
      <c r="T6" s="1304" t="s">
        <v>14</v>
      </c>
      <c r="U6" s="1304"/>
      <c r="V6" s="1304"/>
    </row>
    <row r="7" spans="1:22" ht="34.5" customHeight="1" thickTop="1" thickBot="1" x14ac:dyDescent="0.25">
      <c r="A7" s="1276"/>
      <c r="B7" s="1301"/>
      <c r="C7" s="1302"/>
      <c r="D7" s="1300" t="s">
        <v>433</v>
      </c>
      <c r="E7" s="1300"/>
      <c r="F7" s="1300" t="s">
        <v>434</v>
      </c>
      <c r="G7" s="1300"/>
      <c r="H7" s="1300" t="s">
        <v>435</v>
      </c>
      <c r="I7" s="1300"/>
      <c r="J7" s="1300" t="s">
        <v>436</v>
      </c>
      <c r="K7" s="1300"/>
      <c r="L7" s="1300" t="s">
        <v>438</v>
      </c>
      <c r="M7" s="1300"/>
      <c r="N7" s="1300" t="s">
        <v>437</v>
      </c>
      <c r="O7" s="1300"/>
      <c r="P7" s="1300" t="s">
        <v>439</v>
      </c>
      <c r="Q7" s="1300"/>
      <c r="R7" s="1300" t="s">
        <v>440</v>
      </c>
      <c r="S7" s="1300"/>
      <c r="T7" s="1304"/>
      <c r="U7" s="1304"/>
      <c r="V7" s="1304"/>
    </row>
    <row r="8" spans="1:22" ht="13.5" thickTop="1" x14ac:dyDescent="0.2">
      <c r="A8" s="1276"/>
      <c r="B8" s="1301"/>
      <c r="C8" s="1302"/>
      <c r="D8" s="574"/>
      <c r="E8" s="575"/>
      <c r="F8" s="576"/>
      <c r="G8" s="577"/>
      <c r="H8" s="574"/>
      <c r="I8" s="575"/>
      <c r="J8" s="576"/>
      <c r="K8" s="577"/>
      <c r="L8" s="574"/>
      <c r="M8" s="575"/>
      <c r="N8" s="576"/>
      <c r="O8" s="578"/>
      <c r="P8" s="574"/>
      <c r="Q8" s="575"/>
      <c r="R8" s="576"/>
      <c r="S8" s="577"/>
      <c r="T8" s="574"/>
      <c r="U8" s="579"/>
      <c r="V8" s="580"/>
    </row>
    <row r="9" spans="1:22" ht="16.5" thickBot="1" x14ac:dyDescent="0.25">
      <c r="A9" s="451"/>
      <c r="B9" s="581"/>
      <c r="C9" s="582"/>
      <c r="D9" s="583" t="s">
        <v>15</v>
      </c>
      <c r="E9" s="584" t="s">
        <v>16</v>
      </c>
      <c r="F9" s="585" t="s">
        <v>15</v>
      </c>
      <c r="G9" s="586" t="s">
        <v>16</v>
      </c>
      <c r="H9" s="583" t="s">
        <v>15</v>
      </c>
      <c r="I9" s="584" t="s">
        <v>16</v>
      </c>
      <c r="J9" s="585" t="s">
        <v>15</v>
      </c>
      <c r="K9" s="586" t="s">
        <v>16</v>
      </c>
      <c r="L9" s="583" t="s">
        <v>15</v>
      </c>
      <c r="M9" s="584" t="s">
        <v>16</v>
      </c>
      <c r="N9" s="585" t="s">
        <v>15</v>
      </c>
      <c r="O9" s="587" t="s">
        <v>16</v>
      </c>
      <c r="P9" s="583" t="s">
        <v>15</v>
      </c>
      <c r="Q9" s="584" t="s">
        <v>16</v>
      </c>
      <c r="R9" s="585" t="s">
        <v>15</v>
      </c>
      <c r="S9" s="586" t="s">
        <v>16</v>
      </c>
      <c r="T9" s="583" t="s">
        <v>15</v>
      </c>
      <c r="U9" s="587" t="s">
        <v>16</v>
      </c>
      <c r="V9" s="632" t="s">
        <v>18</v>
      </c>
    </row>
    <row r="10" spans="1:22" ht="15.75" x14ac:dyDescent="0.2">
      <c r="A10" s="513">
        <v>1</v>
      </c>
      <c r="B10" s="588" t="s">
        <v>449</v>
      </c>
      <c r="C10" s="589" t="s">
        <v>430</v>
      </c>
      <c r="D10" s="590">
        <v>1</v>
      </c>
      <c r="E10" s="591">
        <v>5855</v>
      </c>
      <c r="F10" s="592">
        <v>1</v>
      </c>
      <c r="G10" s="593">
        <v>7400</v>
      </c>
      <c r="H10" s="590">
        <v>1</v>
      </c>
      <c r="I10" s="591">
        <v>3656</v>
      </c>
      <c r="J10" s="592">
        <v>3</v>
      </c>
      <c r="K10" s="595">
        <v>4589</v>
      </c>
      <c r="L10" s="590">
        <v>1</v>
      </c>
      <c r="M10" s="594">
        <v>26550</v>
      </c>
      <c r="N10" s="592">
        <v>2</v>
      </c>
      <c r="O10" s="595">
        <v>23155</v>
      </c>
      <c r="P10" s="596">
        <v>1</v>
      </c>
      <c r="Q10" s="597">
        <v>8283</v>
      </c>
      <c r="R10" s="598">
        <v>3</v>
      </c>
      <c r="S10" s="599">
        <v>5205</v>
      </c>
      <c r="T10" s="600">
        <f t="shared" ref="T10:T34" si="0">D10+F10+H10+J10+L10+N10+P10+R10</f>
        <v>13</v>
      </c>
      <c r="U10" s="601">
        <f t="shared" ref="U10:U34" si="1">E10+G10+I10+K10+M10+O10+Q10+S10</f>
        <v>84693</v>
      </c>
      <c r="V10" s="522">
        <v>1</v>
      </c>
    </row>
    <row r="11" spans="1:22" ht="15.75" x14ac:dyDescent="0.2">
      <c r="A11" s="523">
        <v>2</v>
      </c>
      <c r="B11" s="602" t="s">
        <v>450</v>
      </c>
      <c r="C11" s="603" t="s">
        <v>430</v>
      </c>
      <c r="D11" s="604">
        <v>5</v>
      </c>
      <c r="E11" s="605">
        <v>3360</v>
      </c>
      <c r="F11" s="606">
        <v>1</v>
      </c>
      <c r="G11" s="607">
        <v>4290</v>
      </c>
      <c r="H11" s="604">
        <v>2</v>
      </c>
      <c r="I11" s="605">
        <v>3851</v>
      </c>
      <c r="J11" s="606">
        <v>1</v>
      </c>
      <c r="K11" s="610">
        <v>4109</v>
      </c>
      <c r="L11" s="604">
        <v>1</v>
      </c>
      <c r="M11" s="609">
        <v>27155</v>
      </c>
      <c r="N11" s="606">
        <v>1</v>
      </c>
      <c r="O11" s="610">
        <v>23090</v>
      </c>
      <c r="P11" s="611">
        <v>1</v>
      </c>
      <c r="Q11" s="612">
        <v>5500</v>
      </c>
      <c r="R11" s="613">
        <v>5</v>
      </c>
      <c r="S11" s="614">
        <v>3923</v>
      </c>
      <c r="T11" s="615">
        <f t="shared" si="0"/>
        <v>17</v>
      </c>
      <c r="U11" s="616">
        <f t="shared" si="1"/>
        <v>75278</v>
      </c>
      <c r="V11" s="522">
        <v>2</v>
      </c>
    </row>
    <row r="12" spans="1:22" ht="15.75" x14ac:dyDescent="0.2">
      <c r="A12" s="513">
        <v>3</v>
      </c>
      <c r="B12" s="602" t="s">
        <v>451</v>
      </c>
      <c r="C12" s="603" t="s">
        <v>431</v>
      </c>
      <c r="D12" s="604">
        <v>4</v>
      </c>
      <c r="E12" s="605">
        <v>1870</v>
      </c>
      <c r="F12" s="606">
        <v>7</v>
      </c>
      <c r="G12" s="607"/>
      <c r="H12" s="604">
        <v>1</v>
      </c>
      <c r="I12" s="605">
        <v>6007</v>
      </c>
      <c r="J12" s="606">
        <v>1</v>
      </c>
      <c r="K12" s="610">
        <v>6746</v>
      </c>
      <c r="L12" s="604">
        <v>2</v>
      </c>
      <c r="M12" s="609">
        <v>18330</v>
      </c>
      <c r="N12" s="606">
        <v>3</v>
      </c>
      <c r="O12" s="610">
        <v>12420</v>
      </c>
      <c r="P12" s="611">
        <v>3</v>
      </c>
      <c r="Q12" s="612">
        <v>4277</v>
      </c>
      <c r="R12" s="613">
        <v>2</v>
      </c>
      <c r="S12" s="614">
        <v>5014</v>
      </c>
      <c r="T12" s="615">
        <f t="shared" si="0"/>
        <v>23</v>
      </c>
      <c r="U12" s="616">
        <f t="shared" si="1"/>
        <v>54664</v>
      </c>
      <c r="V12" s="525">
        <v>3</v>
      </c>
    </row>
    <row r="13" spans="1:22" ht="15.75" x14ac:dyDescent="0.2">
      <c r="A13" s="513">
        <v>4</v>
      </c>
      <c r="B13" s="602" t="s">
        <v>443</v>
      </c>
      <c r="C13" s="603" t="s">
        <v>428</v>
      </c>
      <c r="D13" s="604">
        <v>4</v>
      </c>
      <c r="E13" s="605">
        <v>3575</v>
      </c>
      <c r="F13" s="606">
        <v>2</v>
      </c>
      <c r="G13" s="607">
        <v>5095</v>
      </c>
      <c r="H13" s="604">
        <v>4</v>
      </c>
      <c r="I13" s="605">
        <v>1689</v>
      </c>
      <c r="J13" s="606">
        <v>4</v>
      </c>
      <c r="K13" s="610">
        <v>1347</v>
      </c>
      <c r="L13" s="604">
        <v>3</v>
      </c>
      <c r="M13" s="609">
        <v>16955</v>
      </c>
      <c r="N13" s="606">
        <v>3</v>
      </c>
      <c r="O13" s="610">
        <v>8740</v>
      </c>
      <c r="P13" s="611">
        <v>4</v>
      </c>
      <c r="Q13" s="612">
        <v>3891</v>
      </c>
      <c r="R13" s="613">
        <v>6</v>
      </c>
      <c r="S13" s="614">
        <v>2824</v>
      </c>
      <c r="T13" s="615">
        <f t="shared" si="0"/>
        <v>30</v>
      </c>
      <c r="U13" s="616">
        <f t="shared" si="1"/>
        <v>44116</v>
      </c>
      <c r="V13" s="525">
        <v>4</v>
      </c>
    </row>
    <row r="14" spans="1:22" ht="15.75" x14ac:dyDescent="0.2">
      <c r="A14" s="523">
        <v>5</v>
      </c>
      <c r="B14" s="602" t="s">
        <v>442</v>
      </c>
      <c r="C14" s="603" t="s">
        <v>428</v>
      </c>
      <c r="D14" s="604">
        <v>5</v>
      </c>
      <c r="E14" s="605">
        <v>1555</v>
      </c>
      <c r="F14" s="606">
        <v>6</v>
      </c>
      <c r="G14" s="607">
        <v>1055</v>
      </c>
      <c r="H14" s="604">
        <v>6</v>
      </c>
      <c r="I14" s="605">
        <v>1410</v>
      </c>
      <c r="J14" s="606">
        <v>4</v>
      </c>
      <c r="K14" s="610">
        <v>2087</v>
      </c>
      <c r="L14" s="604">
        <v>1</v>
      </c>
      <c r="M14" s="609">
        <v>18335</v>
      </c>
      <c r="N14" s="606">
        <v>3</v>
      </c>
      <c r="O14" s="610">
        <v>18395</v>
      </c>
      <c r="P14" s="611">
        <v>4</v>
      </c>
      <c r="Q14" s="612">
        <v>4202</v>
      </c>
      <c r="R14" s="613">
        <v>2</v>
      </c>
      <c r="S14" s="614">
        <v>5558</v>
      </c>
      <c r="T14" s="615">
        <f t="shared" si="0"/>
        <v>31</v>
      </c>
      <c r="U14" s="616">
        <f t="shared" si="1"/>
        <v>52597</v>
      </c>
      <c r="V14" s="522">
        <v>5</v>
      </c>
    </row>
    <row r="15" spans="1:22" ht="15.75" x14ac:dyDescent="0.2">
      <c r="A15" s="513">
        <v>6</v>
      </c>
      <c r="B15" s="602" t="s">
        <v>454</v>
      </c>
      <c r="C15" s="603" t="s">
        <v>432</v>
      </c>
      <c r="D15" s="604">
        <v>6</v>
      </c>
      <c r="E15" s="605">
        <v>1200</v>
      </c>
      <c r="F15" s="606">
        <v>4.5</v>
      </c>
      <c r="G15" s="607">
        <v>2885</v>
      </c>
      <c r="H15" s="604">
        <v>2</v>
      </c>
      <c r="I15" s="605">
        <v>2324</v>
      </c>
      <c r="J15" s="606">
        <v>3</v>
      </c>
      <c r="K15" s="610">
        <v>2910</v>
      </c>
      <c r="L15" s="604">
        <v>4</v>
      </c>
      <c r="M15" s="609">
        <v>12730</v>
      </c>
      <c r="N15" s="606">
        <v>5</v>
      </c>
      <c r="O15" s="610">
        <v>8145</v>
      </c>
      <c r="P15" s="611">
        <v>2</v>
      </c>
      <c r="Q15" s="612">
        <v>6099</v>
      </c>
      <c r="R15" s="613">
        <v>5</v>
      </c>
      <c r="S15" s="614">
        <v>2839</v>
      </c>
      <c r="T15" s="615">
        <f t="shared" si="0"/>
        <v>31.5</v>
      </c>
      <c r="U15" s="616">
        <f t="shared" si="1"/>
        <v>39132</v>
      </c>
      <c r="V15" s="525">
        <v>6</v>
      </c>
    </row>
    <row r="16" spans="1:22" ht="15.75" x14ac:dyDescent="0.2">
      <c r="A16" s="513">
        <v>7</v>
      </c>
      <c r="B16" s="602" t="s">
        <v>453</v>
      </c>
      <c r="C16" s="603" t="s">
        <v>431</v>
      </c>
      <c r="D16" s="604">
        <v>3</v>
      </c>
      <c r="E16" s="605">
        <v>3945</v>
      </c>
      <c r="F16" s="606">
        <v>4</v>
      </c>
      <c r="G16" s="607">
        <v>3305</v>
      </c>
      <c r="H16" s="604">
        <v>1</v>
      </c>
      <c r="I16" s="605">
        <v>4820</v>
      </c>
      <c r="J16" s="606">
        <v>2</v>
      </c>
      <c r="K16" s="610">
        <v>3868</v>
      </c>
      <c r="L16" s="604">
        <v>7</v>
      </c>
      <c r="M16" s="609"/>
      <c r="N16" s="606">
        <v>7</v>
      </c>
      <c r="O16" s="610"/>
      <c r="P16" s="611">
        <v>4</v>
      </c>
      <c r="Q16" s="612">
        <v>3828</v>
      </c>
      <c r="R16" s="613">
        <v>4</v>
      </c>
      <c r="S16" s="614">
        <v>3904</v>
      </c>
      <c r="T16" s="615">
        <f t="shared" si="0"/>
        <v>32</v>
      </c>
      <c r="U16" s="616">
        <f t="shared" si="1"/>
        <v>23670</v>
      </c>
      <c r="V16" s="522">
        <v>7</v>
      </c>
    </row>
    <row r="17" spans="1:22" ht="15.75" x14ac:dyDescent="0.2">
      <c r="A17" s="523">
        <v>8</v>
      </c>
      <c r="B17" s="602" t="s">
        <v>457</v>
      </c>
      <c r="C17" s="603" t="s">
        <v>431</v>
      </c>
      <c r="D17" s="604">
        <v>7</v>
      </c>
      <c r="E17" s="605"/>
      <c r="F17" s="606">
        <v>4.5</v>
      </c>
      <c r="G17" s="607">
        <v>2885</v>
      </c>
      <c r="H17" s="604">
        <v>3</v>
      </c>
      <c r="I17" s="605">
        <v>2603</v>
      </c>
      <c r="J17" s="606">
        <v>2</v>
      </c>
      <c r="K17" s="610">
        <v>3791</v>
      </c>
      <c r="L17" s="604">
        <v>5</v>
      </c>
      <c r="M17" s="609">
        <v>11640</v>
      </c>
      <c r="N17" s="606">
        <v>2</v>
      </c>
      <c r="O17" s="610">
        <v>12320</v>
      </c>
      <c r="P17" s="611">
        <v>3</v>
      </c>
      <c r="Q17" s="612">
        <v>4841</v>
      </c>
      <c r="R17" s="613">
        <v>6</v>
      </c>
      <c r="S17" s="614">
        <v>2788</v>
      </c>
      <c r="T17" s="615">
        <f t="shared" si="0"/>
        <v>32.5</v>
      </c>
      <c r="U17" s="616">
        <f t="shared" si="1"/>
        <v>40868</v>
      </c>
      <c r="V17" s="525">
        <v>8</v>
      </c>
    </row>
    <row r="18" spans="1:22" ht="15.75" x14ac:dyDescent="0.2">
      <c r="A18" s="513">
        <v>9</v>
      </c>
      <c r="B18" s="602" t="s">
        <v>445</v>
      </c>
      <c r="C18" s="603" t="s">
        <v>429</v>
      </c>
      <c r="D18" s="604">
        <v>3</v>
      </c>
      <c r="E18" s="605">
        <v>2485</v>
      </c>
      <c r="F18" s="606">
        <v>2</v>
      </c>
      <c r="G18" s="607">
        <v>4015</v>
      </c>
      <c r="H18" s="604">
        <v>6</v>
      </c>
      <c r="I18" s="605">
        <v>960</v>
      </c>
      <c r="J18" s="606">
        <v>7</v>
      </c>
      <c r="K18" s="610"/>
      <c r="L18" s="604">
        <v>5</v>
      </c>
      <c r="M18" s="609">
        <v>11070</v>
      </c>
      <c r="N18" s="606">
        <v>5</v>
      </c>
      <c r="O18" s="610">
        <v>3965</v>
      </c>
      <c r="P18" s="611">
        <v>5</v>
      </c>
      <c r="Q18" s="612">
        <v>1815</v>
      </c>
      <c r="R18" s="613">
        <v>1</v>
      </c>
      <c r="S18" s="614">
        <v>5715</v>
      </c>
      <c r="T18" s="615">
        <f t="shared" si="0"/>
        <v>34</v>
      </c>
      <c r="U18" s="616">
        <f t="shared" si="1"/>
        <v>30025</v>
      </c>
      <c r="V18" s="522">
        <v>9</v>
      </c>
    </row>
    <row r="19" spans="1:22" ht="15.75" x14ac:dyDescent="0.2">
      <c r="A19" s="513">
        <v>10</v>
      </c>
      <c r="B19" s="602" t="s">
        <v>882</v>
      </c>
      <c r="C19" s="603" t="s">
        <v>430</v>
      </c>
      <c r="D19" s="604">
        <v>7</v>
      </c>
      <c r="E19" s="605"/>
      <c r="F19" s="606">
        <v>7</v>
      </c>
      <c r="G19" s="607"/>
      <c r="H19" s="604">
        <v>3</v>
      </c>
      <c r="I19" s="605">
        <v>2147</v>
      </c>
      <c r="J19" s="606">
        <v>1</v>
      </c>
      <c r="K19" s="610">
        <v>5554</v>
      </c>
      <c r="L19" s="604">
        <v>7</v>
      </c>
      <c r="M19" s="609"/>
      <c r="N19" s="606">
        <v>7</v>
      </c>
      <c r="O19" s="610"/>
      <c r="P19" s="611">
        <v>1</v>
      </c>
      <c r="Q19" s="612">
        <v>5298</v>
      </c>
      <c r="R19" s="613">
        <v>2</v>
      </c>
      <c r="S19" s="614">
        <v>7543</v>
      </c>
      <c r="T19" s="615">
        <f t="shared" si="0"/>
        <v>35</v>
      </c>
      <c r="U19" s="616">
        <f t="shared" si="1"/>
        <v>20542</v>
      </c>
      <c r="V19" s="522">
        <v>10</v>
      </c>
    </row>
    <row r="20" spans="1:22" ht="15.75" x14ac:dyDescent="0.2">
      <c r="A20" s="523">
        <v>11</v>
      </c>
      <c r="B20" s="602" t="s">
        <v>456</v>
      </c>
      <c r="C20" s="603" t="s">
        <v>432</v>
      </c>
      <c r="D20" s="604">
        <v>6</v>
      </c>
      <c r="E20" s="605">
        <v>2100</v>
      </c>
      <c r="F20" s="606">
        <v>1</v>
      </c>
      <c r="G20" s="607">
        <v>8075</v>
      </c>
      <c r="H20" s="604">
        <v>7</v>
      </c>
      <c r="I20" s="605"/>
      <c r="J20" s="606">
        <v>7</v>
      </c>
      <c r="K20" s="610"/>
      <c r="L20" s="604">
        <v>2</v>
      </c>
      <c r="M20" s="609">
        <v>13570</v>
      </c>
      <c r="N20" s="606">
        <v>4</v>
      </c>
      <c r="O20" s="610">
        <v>16630</v>
      </c>
      <c r="P20" s="611">
        <v>2</v>
      </c>
      <c r="Q20" s="612">
        <v>4296</v>
      </c>
      <c r="R20" s="613">
        <v>7</v>
      </c>
      <c r="S20" s="614"/>
      <c r="T20" s="615">
        <f t="shared" si="0"/>
        <v>36</v>
      </c>
      <c r="U20" s="616">
        <f t="shared" si="1"/>
        <v>44671</v>
      </c>
      <c r="V20" s="522">
        <v>11</v>
      </c>
    </row>
    <row r="21" spans="1:22" ht="15.75" x14ac:dyDescent="0.2">
      <c r="A21" s="513">
        <v>12</v>
      </c>
      <c r="B21" s="602" t="s">
        <v>446</v>
      </c>
      <c r="C21" s="603" t="s">
        <v>186</v>
      </c>
      <c r="D21" s="604">
        <v>3</v>
      </c>
      <c r="E21" s="605">
        <v>3195</v>
      </c>
      <c r="F21" s="606">
        <v>3</v>
      </c>
      <c r="G21" s="607">
        <v>3060</v>
      </c>
      <c r="H21" s="604">
        <v>5</v>
      </c>
      <c r="I21" s="605">
        <v>1586</v>
      </c>
      <c r="J21" s="606">
        <v>5</v>
      </c>
      <c r="K21" s="610">
        <v>2174</v>
      </c>
      <c r="L21" s="604">
        <v>4</v>
      </c>
      <c r="M21" s="609">
        <v>12020</v>
      </c>
      <c r="N21" s="606">
        <v>4</v>
      </c>
      <c r="O21" s="610">
        <v>8385</v>
      </c>
      <c r="P21" s="611">
        <v>6</v>
      </c>
      <c r="Q21" s="612">
        <v>1824</v>
      </c>
      <c r="R21" s="613">
        <v>6</v>
      </c>
      <c r="S21" s="614">
        <v>2560</v>
      </c>
      <c r="T21" s="615">
        <f t="shared" si="0"/>
        <v>36</v>
      </c>
      <c r="U21" s="616">
        <f t="shared" si="1"/>
        <v>34804</v>
      </c>
      <c r="V21" s="525">
        <v>12</v>
      </c>
    </row>
    <row r="22" spans="1:22" ht="15.75" x14ac:dyDescent="0.2">
      <c r="A22" s="513">
        <v>13</v>
      </c>
      <c r="B22" s="602" t="s">
        <v>884</v>
      </c>
      <c r="C22" s="603" t="s">
        <v>429</v>
      </c>
      <c r="D22" s="604">
        <v>7</v>
      </c>
      <c r="E22" s="605"/>
      <c r="F22" s="606">
        <v>7</v>
      </c>
      <c r="G22" s="607"/>
      <c r="H22" s="604">
        <v>4</v>
      </c>
      <c r="I22" s="605">
        <v>1653</v>
      </c>
      <c r="J22" s="606">
        <v>3</v>
      </c>
      <c r="K22" s="610">
        <v>2255</v>
      </c>
      <c r="L22" s="604">
        <v>6</v>
      </c>
      <c r="M22" s="609">
        <v>11140</v>
      </c>
      <c r="N22" s="606">
        <v>6</v>
      </c>
      <c r="O22" s="610">
        <v>2365</v>
      </c>
      <c r="P22" s="611">
        <v>2</v>
      </c>
      <c r="Q22" s="612">
        <v>4926</v>
      </c>
      <c r="R22" s="613">
        <v>1</v>
      </c>
      <c r="S22" s="614">
        <v>6940</v>
      </c>
      <c r="T22" s="615">
        <f t="shared" si="0"/>
        <v>36</v>
      </c>
      <c r="U22" s="616">
        <f t="shared" si="1"/>
        <v>29279</v>
      </c>
      <c r="V22" s="522">
        <v>13</v>
      </c>
    </row>
    <row r="23" spans="1:22" ht="15.75" x14ac:dyDescent="0.2">
      <c r="A23" s="523">
        <v>14</v>
      </c>
      <c r="B23" s="602" t="s">
        <v>441</v>
      </c>
      <c r="C23" s="603" t="s">
        <v>428</v>
      </c>
      <c r="D23" s="604">
        <v>4</v>
      </c>
      <c r="E23" s="605">
        <v>2115</v>
      </c>
      <c r="F23" s="606">
        <v>4</v>
      </c>
      <c r="G23" s="607">
        <v>1885</v>
      </c>
      <c r="H23" s="604">
        <v>3</v>
      </c>
      <c r="I23" s="605">
        <v>3084</v>
      </c>
      <c r="J23" s="606">
        <v>6</v>
      </c>
      <c r="K23" s="610">
        <v>1306</v>
      </c>
      <c r="L23" s="604">
        <v>4</v>
      </c>
      <c r="M23" s="609">
        <v>12540</v>
      </c>
      <c r="N23" s="606">
        <v>7</v>
      </c>
      <c r="O23" s="610"/>
      <c r="P23" s="611">
        <v>5</v>
      </c>
      <c r="Q23" s="612">
        <v>2630</v>
      </c>
      <c r="R23" s="613">
        <v>3</v>
      </c>
      <c r="S23" s="614">
        <v>4791</v>
      </c>
      <c r="T23" s="615">
        <f t="shared" si="0"/>
        <v>36</v>
      </c>
      <c r="U23" s="616">
        <f t="shared" si="1"/>
        <v>28351</v>
      </c>
      <c r="V23" s="525">
        <v>14</v>
      </c>
    </row>
    <row r="24" spans="1:22" ht="15.75" x14ac:dyDescent="0.2">
      <c r="A24" s="513">
        <v>15</v>
      </c>
      <c r="B24" s="602" t="s">
        <v>444</v>
      </c>
      <c r="C24" s="603" t="s">
        <v>429</v>
      </c>
      <c r="D24" s="604">
        <v>1</v>
      </c>
      <c r="E24" s="605">
        <v>5235</v>
      </c>
      <c r="F24" s="606">
        <v>2</v>
      </c>
      <c r="G24" s="607">
        <v>5900</v>
      </c>
      <c r="H24" s="604">
        <v>6</v>
      </c>
      <c r="I24" s="605">
        <v>1581</v>
      </c>
      <c r="J24" s="606">
        <v>4</v>
      </c>
      <c r="K24" s="610">
        <v>2200</v>
      </c>
      <c r="L24" s="604">
        <v>5</v>
      </c>
      <c r="M24" s="609">
        <v>2870</v>
      </c>
      <c r="N24" s="606">
        <v>4</v>
      </c>
      <c r="O24" s="610">
        <v>7720</v>
      </c>
      <c r="P24" s="611">
        <v>7</v>
      </c>
      <c r="Q24" s="612"/>
      <c r="R24" s="613">
        <v>7</v>
      </c>
      <c r="S24" s="614"/>
      <c r="T24" s="615">
        <f t="shared" si="0"/>
        <v>36</v>
      </c>
      <c r="U24" s="616">
        <f t="shared" si="1"/>
        <v>25506</v>
      </c>
      <c r="V24" s="525">
        <v>15</v>
      </c>
    </row>
    <row r="25" spans="1:22" ht="15.75" x14ac:dyDescent="0.2">
      <c r="A25" s="513">
        <v>16</v>
      </c>
      <c r="B25" s="602" t="s">
        <v>448</v>
      </c>
      <c r="C25" s="603" t="s">
        <v>430</v>
      </c>
      <c r="D25" s="604">
        <v>1</v>
      </c>
      <c r="E25" s="605">
        <v>6280</v>
      </c>
      <c r="F25" s="606">
        <v>5</v>
      </c>
      <c r="G25" s="607">
        <v>2960</v>
      </c>
      <c r="H25" s="604">
        <v>7</v>
      </c>
      <c r="I25" s="605"/>
      <c r="J25" s="606">
        <v>7</v>
      </c>
      <c r="K25" s="610"/>
      <c r="L25" s="604">
        <v>3</v>
      </c>
      <c r="M25" s="609">
        <v>13340</v>
      </c>
      <c r="N25" s="606">
        <v>1</v>
      </c>
      <c r="O25" s="610">
        <v>19420</v>
      </c>
      <c r="P25" s="611">
        <v>7</v>
      </c>
      <c r="Q25" s="612"/>
      <c r="R25" s="613">
        <v>7</v>
      </c>
      <c r="S25" s="614"/>
      <c r="T25" s="615">
        <f t="shared" si="0"/>
        <v>38</v>
      </c>
      <c r="U25" s="616">
        <f t="shared" si="1"/>
        <v>42000</v>
      </c>
      <c r="V25" s="525">
        <v>16</v>
      </c>
    </row>
    <row r="26" spans="1:22" ht="15.75" x14ac:dyDescent="0.2">
      <c r="A26" s="523">
        <v>17</v>
      </c>
      <c r="B26" s="602" t="s">
        <v>452</v>
      </c>
      <c r="C26" s="603" t="s">
        <v>431</v>
      </c>
      <c r="D26" s="604">
        <v>2</v>
      </c>
      <c r="E26" s="605">
        <v>3760</v>
      </c>
      <c r="F26" s="606">
        <v>6</v>
      </c>
      <c r="G26" s="607">
        <v>1460</v>
      </c>
      <c r="H26" s="604">
        <v>7</v>
      </c>
      <c r="I26" s="605"/>
      <c r="J26" s="606">
        <v>7</v>
      </c>
      <c r="K26" s="610"/>
      <c r="L26" s="604">
        <v>2</v>
      </c>
      <c r="M26" s="609">
        <v>20880</v>
      </c>
      <c r="N26" s="606">
        <v>1</v>
      </c>
      <c r="O26" s="610">
        <v>24300</v>
      </c>
      <c r="P26" s="611">
        <v>7</v>
      </c>
      <c r="Q26" s="612"/>
      <c r="R26" s="613">
        <v>7</v>
      </c>
      <c r="S26" s="614"/>
      <c r="T26" s="615">
        <f t="shared" si="0"/>
        <v>39</v>
      </c>
      <c r="U26" s="616">
        <f t="shared" si="1"/>
        <v>50400</v>
      </c>
      <c r="V26" s="525">
        <v>17</v>
      </c>
    </row>
    <row r="27" spans="1:22" ht="15.75" x14ac:dyDescent="0.2">
      <c r="A27" s="513">
        <v>18</v>
      </c>
      <c r="B27" s="602" t="s">
        <v>883</v>
      </c>
      <c r="C27" s="603" t="s">
        <v>432</v>
      </c>
      <c r="D27" s="604">
        <v>7</v>
      </c>
      <c r="E27" s="605"/>
      <c r="F27" s="606">
        <v>7</v>
      </c>
      <c r="G27" s="607"/>
      <c r="H27" s="604">
        <v>2</v>
      </c>
      <c r="I27" s="605">
        <v>2965</v>
      </c>
      <c r="J27" s="606">
        <v>2</v>
      </c>
      <c r="K27" s="610">
        <v>4650</v>
      </c>
      <c r="L27" s="604">
        <v>7</v>
      </c>
      <c r="M27" s="609"/>
      <c r="N27" s="606">
        <v>7</v>
      </c>
      <c r="O27" s="610"/>
      <c r="P27" s="611">
        <v>3</v>
      </c>
      <c r="Q27" s="612">
        <v>4303</v>
      </c>
      <c r="R27" s="613">
        <v>4</v>
      </c>
      <c r="S27" s="614">
        <v>4739</v>
      </c>
      <c r="T27" s="615">
        <f t="shared" si="0"/>
        <v>39</v>
      </c>
      <c r="U27" s="616">
        <f t="shared" si="1"/>
        <v>16657</v>
      </c>
      <c r="V27" s="525">
        <v>18</v>
      </c>
    </row>
    <row r="28" spans="1:22" ht="15.75" x14ac:dyDescent="0.2">
      <c r="A28" s="513">
        <v>19</v>
      </c>
      <c r="B28" s="602" t="s">
        <v>447</v>
      </c>
      <c r="C28" s="603" t="s">
        <v>429</v>
      </c>
      <c r="D28" s="604">
        <v>2</v>
      </c>
      <c r="E28" s="605">
        <v>4730</v>
      </c>
      <c r="F28" s="606">
        <v>3</v>
      </c>
      <c r="G28" s="607">
        <v>4925</v>
      </c>
      <c r="H28" s="604">
        <v>7</v>
      </c>
      <c r="I28" s="605"/>
      <c r="J28" s="606">
        <v>6</v>
      </c>
      <c r="K28" s="610">
        <v>1602</v>
      </c>
      <c r="L28" s="604">
        <v>7</v>
      </c>
      <c r="M28" s="609"/>
      <c r="N28" s="606">
        <v>7</v>
      </c>
      <c r="O28" s="610"/>
      <c r="P28" s="611">
        <v>7</v>
      </c>
      <c r="Q28" s="612"/>
      <c r="R28" s="613">
        <v>1</v>
      </c>
      <c r="S28" s="614">
        <v>7810</v>
      </c>
      <c r="T28" s="615">
        <f t="shared" si="0"/>
        <v>40</v>
      </c>
      <c r="U28" s="616">
        <f t="shared" si="1"/>
        <v>19067</v>
      </c>
      <c r="V28" s="525">
        <v>19</v>
      </c>
    </row>
    <row r="29" spans="1:22" ht="15.75" x14ac:dyDescent="0.2">
      <c r="A29" s="513">
        <v>20</v>
      </c>
      <c r="B29" s="602" t="s">
        <v>215</v>
      </c>
      <c r="C29" s="603" t="s">
        <v>186</v>
      </c>
      <c r="D29" s="604">
        <v>5</v>
      </c>
      <c r="E29" s="605">
        <v>2025</v>
      </c>
      <c r="F29" s="606">
        <v>5</v>
      </c>
      <c r="G29" s="607">
        <v>1620</v>
      </c>
      <c r="H29" s="604">
        <v>5</v>
      </c>
      <c r="I29" s="605">
        <v>1984</v>
      </c>
      <c r="J29" s="606">
        <v>5</v>
      </c>
      <c r="K29" s="610">
        <v>1966</v>
      </c>
      <c r="L29" s="604">
        <v>6</v>
      </c>
      <c r="M29" s="609">
        <v>9345</v>
      </c>
      <c r="N29" s="606">
        <v>6</v>
      </c>
      <c r="O29" s="610">
        <v>4875</v>
      </c>
      <c r="P29" s="611">
        <v>7</v>
      </c>
      <c r="Q29" s="612"/>
      <c r="R29" s="613">
        <v>4</v>
      </c>
      <c r="S29" s="614">
        <v>4411</v>
      </c>
      <c r="T29" s="615">
        <f t="shared" si="0"/>
        <v>43</v>
      </c>
      <c r="U29" s="616">
        <f t="shared" si="1"/>
        <v>26226</v>
      </c>
      <c r="V29" s="525">
        <v>20</v>
      </c>
    </row>
    <row r="30" spans="1:22" ht="15.75" x14ac:dyDescent="0.2">
      <c r="A30" s="513">
        <v>21</v>
      </c>
      <c r="B30" s="602" t="s">
        <v>455</v>
      </c>
      <c r="C30" s="603" t="s">
        <v>432</v>
      </c>
      <c r="D30" s="604">
        <v>6</v>
      </c>
      <c r="E30" s="605">
        <v>2015</v>
      </c>
      <c r="F30" s="606">
        <v>3</v>
      </c>
      <c r="G30" s="607">
        <v>3010</v>
      </c>
      <c r="H30" s="604">
        <v>4</v>
      </c>
      <c r="I30" s="605">
        <v>2604</v>
      </c>
      <c r="J30" s="606">
        <v>6</v>
      </c>
      <c r="K30" s="610">
        <v>703</v>
      </c>
      <c r="L30" s="604">
        <v>3</v>
      </c>
      <c r="M30" s="609">
        <v>14370</v>
      </c>
      <c r="N30" s="606">
        <v>7</v>
      </c>
      <c r="O30" s="610"/>
      <c r="P30" s="611">
        <v>7</v>
      </c>
      <c r="Q30" s="612"/>
      <c r="R30" s="613">
        <v>7</v>
      </c>
      <c r="S30" s="614"/>
      <c r="T30" s="615">
        <f t="shared" si="0"/>
        <v>43</v>
      </c>
      <c r="U30" s="616">
        <f t="shared" si="1"/>
        <v>22702</v>
      </c>
      <c r="V30" s="525">
        <v>21</v>
      </c>
    </row>
    <row r="31" spans="1:22" ht="15.75" x14ac:dyDescent="0.2">
      <c r="A31" s="513">
        <v>22</v>
      </c>
      <c r="B31" s="602" t="s">
        <v>198</v>
      </c>
      <c r="C31" s="603" t="s">
        <v>186</v>
      </c>
      <c r="D31" s="604">
        <v>2</v>
      </c>
      <c r="E31" s="605">
        <v>4855</v>
      </c>
      <c r="F31" s="606">
        <v>6</v>
      </c>
      <c r="G31" s="607">
        <v>2630</v>
      </c>
      <c r="H31" s="604">
        <v>5</v>
      </c>
      <c r="I31" s="605">
        <v>1549</v>
      </c>
      <c r="J31" s="606">
        <v>5</v>
      </c>
      <c r="K31" s="610">
        <v>1267</v>
      </c>
      <c r="L31" s="604">
        <v>7</v>
      </c>
      <c r="M31" s="609"/>
      <c r="N31" s="606">
        <v>7</v>
      </c>
      <c r="O31" s="610"/>
      <c r="P31" s="611">
        <v>6</v>
      </c>
      <c r="Q31" s="612">
        <v>1790</v>
      </c>
      <c r="R31" s="613">
        <v>5</v>
      </c>
      <c r="S31" s="614">
        <v>3878</v>
      </c>
      <c r="T31" s="615">
        <f t="shared" si="0"/>
        <v>43</v>
      </c>
      <c r="U31" s="616">
        <f t="shared" si="1"/>
        <v>15969</v>
      </c>
      <c r="V31" s="525">
        <v>22</v>
      </c>
    </row>
    <row r="32" spans="1:22" ht="15.75" x14ac:dyDescent="0.2">
      <c r="A32" s="513">
        <v>23</v>
      </c>
      <c r="B32" s="602" t="s">
        <v>1040</v>
      </c>
      <c r="C32" s="603" t="s">
        <v>432</v>
      </c>
      <c r="D32" s="604">
        <v>7</v>
      </c>
      <c r="E32" s="605"/>
      <c r="F32" s="606">
        <v>7</v>
      </c>
      <c r="G32" s="607"/>
      <c r="H32" s="604">
        <v>7</v>
      </c>
      <c r="I32" s="605"/>
      <c r="J32" s="606">
        <v>7</v>
      </c>
      <c r="K32" s="610"/>
      <c r="L32" s="604">
        <v>7</v>
      </c>
      <c r="M32" s="609"/>
      <c r="N32" s="606">
        <v>5</v>
      </c>
      <c r="O32" s="610">
        <v>6650</v>
      </c>
      <c r="P32" s="611">
        <v>7</v>
      </c>
      <c r="Q32" s="612"/>
      <c r="R32" s="613">
        <v>3</v>
      </c>
      <c r="S32" s="614">
        <v>6186</v>
      </c>
      <c r="T32" s="615">
        <f t="shared" si="0"/>
        <v>50</v>
      </c>
      <c r="U32" s="616">
        <f t="shared" si="1"/>
        <v>12836</v>
      </c>
      <c r="V32" s="525">
        <v>23</v>
      </c>
    </row>
    <row r="33" spans="1:22" ht="15.75" x14ac:dyDescent="0.2">
      <c r="A33" s="513">
        <v>24</v>
      </c>
      <c r="B33" s="602" t="s">
        <v>1039</v>
      </c>
      <c r="C33" s="603" t="s">
        <v>428</v>
      </c>
      <c r="D33" s="604">
        <v>7</v>
      </c>
      <c r="E33" s="605"/>
      <c r="F33" s="606">
        <v>7</v>
      </c>
      <c r="G33" s="607"/>
      <c r="H33" s="604">
        <v>7</v>
      </c>
      <c r="I33" s="605"/>
      <c r="J33" s="606">
        <v>7</v>
      </c>
      <c r="K33" s="610"/>
      <c r="L33" s="604">
        <v>7</v>
      </c>
      <c r="M33" s="609"/>
      <c r="N33" s="606">
        <v>2</v>
      </c>
      <c r="O33" s="610">
        <v>13420</v>
      </c>
      <c r="P33" s="611">
        <v>7</v>
      </c>
      <c r="Q33" s="612"/>
      <c r="R33" s="613">
        <v>7</v>
      </c>
      <c r="S33" s="614"/>
      <c r="T33" s="615">
        <f t="shared" si="0"/>
        <v>51</v>
      </c>
      <c r="U33" s="616">
        <f t="shared" si="1"/>
        <v>13420</v>
      </c>
      <c r="V33" s="525">
        <v>24</v>
      </c>
    </row>
    <row r="34" spans="1:22" ht="15.75" x14ac:dyDescent="0.2">
      <c r="A34" s="513">
        <v>25</v>
      </c>
      <c r="B34" s="602" t="s">
        <v>1062</v>
      </c>
      <c r="C34" s="603" t="s">
        <v>429</v>
      </c>
      <c r="D34" s="604">
        <v>7</v>
      </c>
      <c r="E34" s="609"/>
      <c r="F34" s="606">
        <v>7</v>
      </c>
      <c r="G34" s="607"/>
      <c r="H34" s="604">
        <v>7</v>
      </c>
      <c r="I34" s="605"/>
      <c r="J34" s="606">
        <v>7</v>
      </c>
      <c r="K34" s="608"/>
      <c r="L34" s="604">
        <v>7</v>
      </c>
      <c r="M34" s="609"/>
      <c r="N34" s="606">
        <v>7</v>
      </c>
      <c r="O34" s="610"/>
      <c r="P34" s="611">
        <v>5</v>
      </c>
      <c r="Q34" s="612">
        <v>2803</v>
      </c>
      <c r="R34" s="613">
        <v>7</v>
      </c>
      <c r="S34" s="614"/>
      <c r="T34" s="615">
        <f t="shared" si="0"/>
        <v>54</v>
      </c>
      <c r="U34" s="616">
        <f t="shared" si="1"/>
        <v>2803</v>
      </c>
      <c r="V34" s="525">
        <v>25</v>
      </c>
    </row>
    <row r="35" spans="1:22" ht="15.75" x14ac:dyDescent="0.2">
      <c r="A35" s="513"/>
      <c r="B35" s="617"/>
      <c r="C35" s="603"/>
      <c r="D35" s="604"/>
      <c r="E35" s="609"/>
      <c r="F35" s="606"/>
      <c r="G35" s="607"/>
      <c r="H35" s="604"/>
      <c r="I35" s="605"/>
      <c r="J35" s="606"/>
      <c r="K35" s="608"/>
      <c r="L35" s="604"/>
      <c r="M35" s="609"/>
      <c r="N35" s="606"/>
      <c r="O35" s="610"/>
      <c r="P35" s="611"/>
      <c r="Q35" s="612"/>
      <c r="R35" s="613"/>
      <c r="S35" s="614"/>
      <c r="T35" s="618"/>
      <c r="U35" s="619"/>
      <c r="V35" s="530"/>
    </row>
    <row r="36" spans="1:22" ht="16.5" thickBot="1" x14ac:dyDescent="0.25">
      <c r="A36" s="620"/>
      <c r="B36" s="621"/>
      <c r="C36" s="622"/>
      <c r="D36" s="623"/>
      <c r="E36" s="624"/>
      <c r="F36" s="625"/>
      <c r="G36" s="626"/>
      <c r="H36" s="623"/>
      <c r="I36" s="624"/>
      <c r="J36" s="623"/>
      <c r="K36" s="624"/>
      <c r="L36" s="623"/>
      <c r="M36" s="624"/>
      <c r="N36" s="623"/>
      <c r="O36" s="626"/>
      <c r="P36" s="627"/>
      <c r="Q36" s="628"/>
      <c r="R36" s="627"/>
      <c r="S36" s="628"/>
      <c r="T36" s="629"/>
      <c r="U36" s="630"/>
      <c r="V36" s="631"/>
    </row>
  </sheetData>
  <sortState xmlns:xlrd2="http://schemas.microsoft.com/office/spreadsheetml/2017/richdata2" ref="B10:U34">
    <sortCondition ref="T10:T34"/>
    <sortCondition descending="1" ref="U10:U34"/>
  </sortState>
  <mergeCells count="22">
    <mergeCell ref="L6:M6"/>
    <mergeCell ref="A1:B1"/>
    <mergeCell ref="A2:B2"/>
    <mergeCell ref="A6:A8"/>
    <mergeCell ref="B6:B8"/>
    <mergeCell ref="C6:C8"/>
    <mergeCell ref="N6:O6"/>
    <mergeCell ref="P6:Q6"/>
    <mergeCell ref="R6:S6"/>
    <mergeCell ref="T6:V7"/>
    <mergeCell ref="D7:E7"/>
    <mergeCell ref="F7:G7"/>
    <mergeCell ref="H7:I7"/>
    <mergeCell ref="J7:K7"/>
    <mergeCell ref="L7:M7"/>
    <mergeCell ref="N7:O7"/>
    <mergeCell ref="P7:Q7"/>
    <mergeCell ref="R7:S7"/>
    <mergeCell ref="D6:E6"/>
    <mergeCell ref="F6:G6"/>
    <mergeCell ref="H6:I6"/>
    <mergeCell ref="J6:K6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3"/>
  <sheetViews>
    <sheetView topLeftCell="A4" workbookViewId="0">
      <selection activeCell="I16" sqref="I16"/>
    </sheetView>
  </sheetViews>
  <sheetFormatPr defaultRowHeight="12.75" x14ac:dyDescent="0.2"/>
  <cols>
    <col min="1" max="1" width="4.7109375" customWidth="1"/>
    <col min="2" max="2" width="25" customWidth="1"/>
    <col min="3" max="3" width="4.7109375" customWidth="1"/>
    <col min="5" max="5" width="4.7109375" customWidth="1"/>
    <col min="7" max="7" width="4.85546875" customWidth="1"/>
    <col min="9" max="9" width="4.7109375" customWidth="1"/>
    <col min="11" max="11" width="4.85546875" customWidth="1"/>
    <col min="13" max="13" width="5" customWidth="1"/>
    <col min="15" max="15" width="4.7109375" customWidth="1"/>
    <col min="16" max="16" width="10" customWidth="1"/>
    <col min="17" max="17" width="5.140625" customWidth="1"/>
    <col min="18" max="18" width="9.7109375" customWidth="1"/>
    <col min="19" max="19" width="5.140625" customWidth="1"/>
    <col min="20" max="20" width="11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ht="20.25" x14ac:dyDescent="0.3">
      <c r="A3" s="30"/>
      <c r="B3" s="31"/>
      <c r="C3" s="3" t="s">
        <v>0</v>
      </c>
      <c r="D3" s="34"/>
      <c r="E3" s="31"/>
      <c r="F3" s="31"/>
      <c r="G3" s="93"/>
      <c r="H3" s="93"/>
      <c r="I3" s="93"/>
      <c r="J3" s="93"/>
      <c r="K3" s="94" t="s">
        <v>1</v>
      </c>
      <c r="L3" s="93"/>
      <c r="M3" s="93"/>
      <c r="N3" s="93"/>
      <c r="O3" s="31"/>
      <c r="P3" s="31"/>
      <c r="Q3" s="31"/>
      <c r="R3" s="31"/>
      <c r="S3" s="31"/>
      <c r="T3" s="31"/>
      <c r="U3" s="31"/>
    </row>
    <row r="4" spans="1:21" ht="20.25" x14ac:dyDescent="0.3">
      <c r="A4" s="30"/>
      <c r="B4" s="31"/>
      <c r="C4" s="5" t="s">
        <v>2</v>
      </c>
      <c r="D4" s="31"/>
      <c r="E4" s="31"/>
      <c r="F4" s="31"/>
      <c r="G4" s="93"/>
      <c r="H4" s="93"/>
      <c r="I4" s="93"/>
      <c r="J4" s="93"/>
      <c r="K4" s="95" t="s">
        <v>139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1" ht="20.25" x14ac:dyDescent="0.3">
      <c r="A5" s="30"/>
      <c r="B5" s="31"/>
      <c r="C5" s="31"/>
      <c r="D5" s="31"/>
      <c r="E5" s="31"/>
      <c r="F5" s="31"/>
      <c r="G5" s="93"/>
      <c r="H5" s="93"/>
      <c r="I5" s="93"/>
      <c r="J5" s="93"/>
      <c r="K5" s="96" t="s">
        <v>3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1" ht="13.5" thickBot="1" x14ac:dyDescent="0.25"/>
    <row r="7" spans="1:21" ht="19.5" thickTop="1" thickBot="1" x14ac:dyDescent="0.25">
      <c r="A7" s="1267" t="s">
        <v>4</v>
      </c>
      <c r="B7" s="1294" t="s">
        <v>5</v>
      </c>
      <c r="C7" s="1270" t="s">
        <v>6</v>
      </c>
      <c r="D7" s="1270"/>
      <c r="E7" s="1266" t="s">
        <v>7</v>
      </c>
      <c r="F7" s="1266"/>
      <c r="G7" s="1270" t="s">
        <v>8</v>
      </c>
      <c r="H7" s="1270"/>
      <c r="I7" s="1266" t="s">
        <v>9</v>
      </c>
      <c r="J7" s="1266"/>
      <c r="K7" s="1270" t="s">
        <v>10</v>
      </c>
      <c r="L7" s="1270"/>
      <c r="M7" s="1266" t="s">
        <v>11</v>
      </c>
      <c r="N7" s="1266"/>
      <c r="O7" s="1270" t="s">
        <v>12</v>
      </c>
      <c r="P7" s="1270"/>
      <c r="Q7" s="1305" t="s">
        <v>13</v>
      </c>
      <c r="R7" s="1305"/>
      <c r="S7" s="1271" t="s">
        <v>14</v>
      </c>
      <c r="T7" s="1271"/>
      <c r="U7" s="1271"/>
    </row>
    <row r="8" spans="1:21" ht="22.5" customHeight="1" thickTop="1" thickBot="1" x14ac:dyDescent="0.25">
      <c r="A8" s="1267"/>
      <c r="B8" s="1294"/>
      <c r="C8" s="1297" t="s">
        <v>505</v>
      </c>
      <c r="D8" s="1297"/>
      <c r="E8" s="1297" t="s">
        <v>506</v>
      </c>
      <c r="F8" s="1297"/>
      <c r="G8" s="1297" t="s">
        <v>507</v>
      </c>
      <c r="H8" s="1297"/>
      <c r="I8" s="1297" t="s">
        <v>508</v>
      </c>
      <c r="J8" s="1297"/>
      <c r="K8" s="1297" t="s">
        <v>509</v>
      </c>
      <c r="L8" s="1297"/>
      <c r="M8" s="1297" t="s">
        <v>510</v>
      </c>
      <c r="N8" s="1297"/>
      <c r="O8" s="1297" t="s">
        <v>511</v>
      </c>
      <c r="P8" s="1297"/>
      <c r="Q8" s="1297" t="s">
        <v>512</v>
      </c>
      <c r="R8" s="1297"/>
      <c r="S8" s="1271"/>
      <c r="T8" s="1271"/>
      <c r="U8" s="1271"/>
    </row>
    <row r="9" spans="1:21" ht="9" customHeight="1" thickTop="1" x14ac:dyDescent="0.2">
      <c r="A9" s="1267"/>
      <c r="B9" s="1294"/>
      <c r="C9" s="718"/>
      <c r="D9" s="538"/>
      <c r="E9" s="539"/>
      <c r="F9" s="540"/>
      <c r="G9" s="541"/>
      <c r="H9" s="542"/>
      <c r="I9" s="539"/>
      <c r="J9" s="540"/>
      <c r="K9" s="541"/>
      <c r="L9" s="542"/>
      <c r="M9" s="539"/>
      <c r="N9" s="540"/>
      <c r="O9" s="541"/>
      <c r="P9" s="542"/>
      <c r="Q9" s="539"/>
      <c r="R9" s="542"/>
      <c r="S9" s="541"/>
      <c r="T9" s="543"/>
      <c r="U9" s="544"/>
    </row>
    <row r="10" spans="1:21" ht="16.5" thickBot="1" x14ac:dyDescent="0.25">
      <c r="A10" s="545"/>
      <c r="B10" s="746"/>
      <c r="C10" s="546" t="s">
        <v>15</v>
      </c>
      <c r="D10" s="547" t="s">
        <v>16</v>
      </c>
      <c r="E10" s="548" t="s">
        <v>15</v>
      </c>
      <c r="F10" s="549" t="s">
        <v>16</v>
      </c>
      <c r="G10" s="546" t="s">
        <v>15</v>
      </c>
      <c r="H10" s="547" t="s">
        <v>16</v>
      </c>
      <c r="I10" s="548" t="s">
        <v>15</v>
      </c>
      <c r="J10" s="549" t="s">
        <v>16</v>
      </c>
      <c r="K10" s="546" t="s">
        <v>15</v>
      </c>
      <c r="L10" s="547" t="s">
        <v>16</v>
      </c>
      <c r="M10" s="548" t="s">
        <v>15</v>
      </c>
      <c r="N10" s="549" t="s">
        <v>16</v>
      </c>
      <c r="O10" s="546" t="s">
        <v>15</v>
      </c>
      <c r="P10" s="547" t="s">
        <v>16</v>
      </c>
      <c r="Q10" s="548" t="s">
        <v>15</v>
      </c>
      <c r="R10" s="547" t="s">
        <v>16</v>
      </c>
      <c r="S10" s="719" t="s">
        <v>15</v>
      </c>
      <c r="T10" s="720" t="s">
        <v>16</v>
      </c>
      <c r="U10" s="721" t="s">
        <v>18</v>
      </c>
    </row>
    <row r="11" spans="1:21" ht="33" customHeight="1" x14ac:dyDescent="0.2">
      <c r="A11" s="722">
        <v>1</v>
      </c>
      <c r="B11" s="747" t="s">
        <v>114</v>
      </c>
      <c r="C11" s="723">
        <v>1</v>
      </c>
      <c r="D11" s="724">
        <v>20765</v>
      </c>
      <c r="E11" s="725">
        <v>1</v>
      </c>
      <c r="F11" s="726">
        <v>12210</v>
      </c>
      <c r="G11" s="727">
        <v>5</v>
      </c>
      <c r="H11" s="728">
        <v>10530</v>
      </c>
      <c r="I11" s="729">
        <v>3</v>
      </c>
      <c r="J11" s="730">
        <v>17195</v>
      </c>
      <c r="K11" s="727">
        <v>1</v>
      </c>
      <c r="L11" s="728">
        <v>19030</v>
      </c>
      <c r="M11" s="729">
        <v>1</v>
      </c>
      <c r="N11" s="730">
        <v>22315</v>
      </c>
      <c r="O11" s="727">
        <v>4</v>
      </c>
      <c r="P11" s="728">
        <v>386</v>
      </c>
      <c r="Q11" s="729">
        <v>8</v>
      </c>
      <c r="R11" s="730">
        <v>5856</v>
      </c>
      <c r="S11" s="731">
        <f t="shared" ref="S11:S20" si="0">C11+E11+G11+I11+K11+M11+O11+Q11</f>
        <v>24</v>
      </c>
      <c r="T11" s="732">
        <f t="shared" ref="T11:T20" si="1">D11+F11+H11+J11+L11+N11+P11+R11</f>
        <v>108287</v>
      </c>
      <c r="U11" s="733">
        <v>1</v>
      </c>
    </row>
    <row r="12" spans="1:21" ht="33" customHeight="1" x14ac:dyDescent="0.2">
      <c r="A12" s="722">
        <v>2</v>
      </c>
      <c r="B12" s="748" t="s">
        <v>498</v>
      </c>
      <c r="C12" s="723">
        <v>2</v>
      </c>
      <c r="D12" s="724">
        <v>16425</v>
      </c>
      <c r="E12" s="725">
        <v>5</v>
      </c>
      <c r="F12" s="726">
        <v>12075</v>
      </c>
      <c r="G12" s="727">
        <v>1</v>
      </c>
      <c r="H12" s="728">
        <v>22112</v>
      </c>
      <c r="I12" s="729">
        <v>2</v>
      </c>
      <c r="J12" s="730">
        <v>16000</v>
      </c>
      <c r="K12" s="727">
        <v>3</v>
      </c>
      <c r="L12" s="728">
        <v>13425</v>
      </c>
      <c r="M12" s="729">
        <v>3</v>
      </c>
      <c r="N12" s="730">
        <v>16420</v>
      </c>
      <c r="O12" s="727">
        <v>9</v>
      </c>
      <c r="P12" s="728">
        <v>0</v>
      </c>
      <c r="Q12" s="729">
        <v>3</v>
      </c>
      <c r="R12" s="730">
        <v>11617</v>
      </c>
      <c r="S12" s="731">
        <f t="shared" si="0"/>
        <v>28</v>
      </c>
      <c r="T12" s="732">
        <f t="shared" si="1"/>
        <v>108074</v>
      </c>
      <c r="U12" s="733">
        <v>2</v>
      </c>
    </row>
    <row r="13" spans="1:21" ht="33" customHeight="1" x14ac:dyDescent="0.2">
      <c r="A13" s="722">
        <v>3</v>
      </c>
      <c r="B13" s="748" t="s">
        <v>165</v>
      </c>
      <c r="C13" s="723">
        <v>5</v>
      </c>
      <c r="D13" s="724">
        <v>11600</v>
      </c>
      <c r="E13" s="725">
        <v>3</v>
      </c>
      <c r="F13" s="726">
        <v>12770</v>
      </c>
      <c r="G13" s="727">
        <v>6</v>
      </c>
      <c r="H13" s="728">
        <v>16367</v>
      </c>
      <c r="I13" s="729">
        <v>1</v>
      </c>
      <c r="J13" s="730">
        <v>27167</v>
      </c>
      <c r="K13" s="727">
        <v>5</v>
      </c>
      <c r="L13" s="728">
        <v>6220</v>
      </c>
      <c r="M13" s="729">
        <v>5</v>
      </c>
      <c r="N13" s="730">
        <v>10465</v>
      </c>
      <c r="O13" s="727">
        <v>2</v>
      </c>
      <c r="P13" s="728">
        <v>10217</v>
      </c>
      <c r="Q13" s="729">
        <v>2</v>
      </c>
      <c r="R13" s="730">
        <v>21818</v>
      </c>
      <c r="S13" s="731">
        <f t="shared" si="0"/>
        <v>29</v>
      </c>
      <c r="T13" s="732">
        <f t="shared" si="1"/>
        <v>116624</v>
      </c>
      <c r="U13" s="733">
        <v>3</v>
      </c>
    </row>
    <row r="14" spans="1:21" ht="33" customHeight="1" x14ac:dyDescent="0.2">
      <c r="A14" s="722">
        <v>4</v>
      </c>
      <c r="B14" s="748" t="s">
        <v>734</v>
      </c>
      <c r="C14" s="723">
        <v>8</v>
      </c>
      <c r="D14" s="724">
        <v>10180</v>
      </c>
      <c r="E14" s="725">
        <v>4</v>
      </c>
      <c r="F14" s="726">
        <v>11920</v>
      </c>
      <c r="G14" s="727">
        <v>9</v>
      </c>
      <c r="H14" s="728">
        <v>5510</v>
      </c>
      <c r="I14" s="729">
        <v>10</v>
      </c>
      <c r="J14" s="730">
        <v>8562</v>
      </c>
      <c r="K14" s="727">
        <v>2</v>
      </c>
      <c r="L14" s="728">
        <v>13125</v>
      </c>
      <c r="M14" s="729">
        <v>2</v>
      </c>
      <c r="N14" s="730">
        <v>12245</v>
      </c>
      <c r="O14" s="727">
        <v>1</v>
      </c>
      <c r="P14" s="728">
        <v>5861</v>
      </c>
      <c r="Q14" s="729">
        <v>1</v>
      </c>
      <c r="R14" s="730">
        <v>10961</v>
      </c>
      <c r="S14" s="731">
        <f t="shared" si="0"/>
        <v>37</v>
      </c>
      <c r="T14" s="732">
        <f t="shared" si="1"/>
        <v>78364</v>
      </c>
      <c r="U14" s="733">
        <v>4</v>
      </c>
    </row>
    <row r="15" spans="1:21" ht="33" customHeight="1" x14ac:dyDescent="0.2">
      <c r="A15" s="722">
        <v>5</v>
      </c>
      <c r="B15" s="748" t="s">
        <v>499</v>
      </c>
      <c r="C15" s="723">
        <v>3</v>
      </c>
      <c r="D15" s="724">
        <v>12695</v>
      </c>
      <c r="E15" s="725">
        <v>6</v>
      </c>
      <c r="F15" s="726">
        <v>13260</v>
      </c>
      <c r="G15" s="727">
        <v>4</v>
      </c>
      <c r="H15" s="728">
        <v>13531</v>
      </c>
      <c r="I15" s="729">
        <v>6</v>
      </c>
      <c r="J15" s="730">
        <v>11473</v>
      </c>
      <c r="K15" s="727">
        <v>4</v>
      </c>
      <c r="L15" s="728">
        <v>10190</v>
      </c>
      <c r="M15" s="729">
        <v>4</v>
      </c>
      <c r="N15" s="730">
        <v>11195</v>
      </c>
      <c r="O15" s="727">
        <v>5</v>
      </c>
      <c r="P15" s="728">
        <v>201</v>
      </c>
      <c r="Q15" s="729">
        <v>6</v>
      </c>
      <c r="R15" s="730">
        <v>6643</v>
      </c>
      <c r="S15" s="731">
        <f t="shared" si="0"/>
        <v>38</v>
      </c>
      <c r="T15" s="732">
        <f t="shared" si="1"/>
        <v>79188</v>
      </c>
      <c r="U15" s="733">
        <v>5</v>
      </c>
    </row>
    <row r="16" spans="1:21" ht="33" customHeight="1" x14ac:dyDescent="0.2">
      <c r="A16" s="722">
        <v>6</v>
      </c>
      <c r="B16" s="748" t="s">
        <v>500</v>
      </c>
      <c r="C16" s="723">
        <v>6</v>
      </c>
      <c r="D16" s="724">
        <v>10645</v>
      </c>
      <c r="E16" s="725">
        <v>2</v>
      </c>
      <c r="F16" s="726">
        <v>12235</v>
      </c>
      <c r="G16" s="727">
        <v>3</v>
      </c>
      <c r="H16" s="728">
        <v>9270</v>
      </c>
      <c r="I16" s="729">
        <v>4</v>
      </c>
      <c r="J16" s="730">
        <v>17036</v>
      </c>
      <c r="K16" s="727">
        <v>7</v>
      </c>
      <c r="L16" s="728">
        <v>6490</v>
      </c>
      <c r="M16" s="729">
        <v>7</v>
      </c>
      <c r="N16" s="730">
        <v>11070</v>
      </c>
      <c r="O16" s="727">
        <v>6</v>
      </c>
      <c r="P16" s="728">
        <v>5076</v>
      </c>
      <c r="Q16" s="729">
        <v>7</v>
      </c>
      <c r="R16" s="730">
        <v>257</v>
      </c>
      <c r="S16" s="731">
        <f t="shared" si="0"/>
        <v>42</v>
      </c>
      <c r="T16" s="732">
        <f t="shared" si="1"/>
        <v>72079</v>
      </c>
      <c r="U16" s="733">
        <v>6</v>
      </c>
    </row>
    <row r="17" spans="1:21" ht="33" customHeight="1" x14ac:dyDescent="0.2">
      <c r="A17" s="722">
        <v>7</v>
      </c>
      <c r="B17" s="748" t="s">
        <v>735</v>
      </c>
      <c r="C17" s="723">
        <v>9</v>
      </c>
      <c r="D17" s="724">
        <v>9385</v>
      </c>
      <c r="E17" s="725">
        <v>7</v>
      </c>
      <c r="F17" s="726">
        <v>10320</v>
      </c>
      <c r="G17" s="727">
        <v>2</v>
      </c>
      <c r="H17" s="728">
        <v>12306</v>
      </c>
      <c r="I17" s="729">
        <v>5</v>
      </c>
      <c r="J17" s="730">
        <v>11825</v>
      </c>
      <c r="K17" s="727">
        <v>6</v>
      </c>
      <c r="L17" s="728">
        <v>6680</v>
      </c>
      <c r="M17" s="729">
        <v>6</v>
      </c>
      <c r="N17" s="730">
        <v>11465</v>
      </c>
      <c r="O17" s="727">
        <v>8</v>
      </c>
      <c r="P17" s="728">
        <v>1</v>
      </c>
      <c r="Q17" s="729">
        <v>4</v>
      </c>
      <c r="R17" s="730">
        <v>4241</v>
      </c>
      <c r="S17" s="731">
        <f t="shared" si="0"/>
        <v>47</v>
      </c>
      <c r="T17" s="732">
        <f t="shared" si="1"/>
        <v>66223</v>
      </c>
      <c r="U17" s="733">
        <v>7</v>
      </c>
    </row>
    <row r="18" spans="1:21" ht="33" customHeight="1" x14ac:dyDescent="0.2">
      <c r="A18" s="722">
        <v>8</v>
      </c>
      <c r="B18" s="748" t="s">
        <v>501</v>
      </c>
      <c r="C18" s="723">
        <v>4</v>
      </c>
      <c r="D18" s="724">
        <v>11620</v>
      </c>
      <c r="E18" s="725">
        <v>8</v>
      </c>
      <c r="F18" s="726">
        <v>9470</v>
      </c>
      <c r="G18" s="727">
        <v>8</v>
      </c>
      <c r="H18" s="728">
        <v>7193</v>
      </c>
      <c r="I18" s="729">
        <v>7</v>
      </c>
      <c r="J18" s="730">
        <v>11049</v>
      </c>
      <c r="K18" s="727">
        <v>10</v>
      </c>
      <c r="L18" s="728">
        <v>4010</v>
      </c>
      <c r="M18" s="729">
        <v>8</v>
      </c>
      <c r="N18" s="730">
        <v>8920</v>
      </c>
      <c r="O18" s="727">
        <v>7</v>
      </c>
      <c r="P18" s="728">
        <v>95</v>
      </c>
      <c r="Q18" s="729">
        <v>10</v>
      </c>
      <c r="R18" s="730">
        <v>213</v>
      </c>
      <c r="S18" s="731">
        <f t="shared" si="0"/>
        <v>62</v>
      </c>
      <c r="T18" s="732">
        <f t="shared" si="1"/>
        <v>52570</v>
      </c>
      <c r="U18" s="733">
        <v>8</v>
      </c>
    </row>
    <row r="19" spans="1:21" ht="33" customHeight="1" x14ac:dyDescent="0.2">
      <c r="A19" s="722">
        <v>9</v>
      </c>
      <c r="B19" s="748" t="s">
        <v>504</v>
      </c>
      <c r="C19" s="723">
        <v>10</v>
      </c>
      <c r="D19" s="724">
        <v>6190</v>
      </c>
      <c r="E19" s="725">
        <v>9</v>
      </c>
      <c r="F19" s="726">
        <v>8975</v>
      </c>
      <c r="G19" s="727">
        <v>7</v>
      </c>
      <c r="H19" s="728">
        <v>6668</v>
      </c>
      <c r="I19" s="729">
        <v>9</v>
      </c>
      <c r="J19" s="730">
        <v>9140</v>
      </c>
      <c r="K19" s="727">
        <v>8</v>
      </c>
      <c r="L19" s="728">
        <v>4520</v>
      </c>
      <c r="M19" s="729">
        <v>9</v>
      </c>
      <c r="N19" s="730">
        <v>6270</v>
      </c>
      <c r="O19" s="727">
        <v>3</v>
      </c>
      <c r="P19" s="728">
        <v>9467</v>
      </c>
      <c r="Q19" s="729">
        <v>9</v>
      </c>
      <c r="R19" s="730">
        <v>7274</v>
      </c>
      <c r="S19" s="731">
        <f t="shared" si="0"/>
        <v>64</v>
      </c>
      <c r="T19" s="732">
        <f t="shared" si="1"/>
        <v>58504</v>
      </c>
      <c r="U19" s="733">
        <v>9</v>
      </c>
    </row>
    <row r="20" spans="1:21" ht="33" customHeight="1" thickBot="1" x14ac:dyDescent="0.25">
      <c r="A20" s="734">
        <v>10</v>
      </c>
      <c r="B20" s="749" t="s">
        <v>736</v>
      </c>
      <c r="C20" s="735">
        <v>7</v>
      </c>
      <c r="D20" s="736">
        <v>9750</v>
      </c>
      <c r="E20" s="737">
        <v>10</v>
      </c>
      <c r="F20" s="738">
        <v>4575</v>
      </c>
      <c r="G20" s="739">
        <v>10</v>
      </c>
      <c r="H20" s="740">
        <v>5549</v>
      </c>
      <c r="I20" s="741">
        <v>8</v>
      </c>
      <c r="J20" s="742">
        <v>12185</v>
      </c>
      <c r="K20" s="739">
        <v>9</v>
      </c>
      <c r="L20" s="740">
        <v>4615</v>
      </c>
      <c r="M20" s="741">
        <v>10</v>
      </c>
      <c r="N20" s="742">
        <v>5235</v>
      </c>
      <c r="O20" s="739">
        <v>9</v>
      </c>
      <c r="P20" s="740">
        <v>0</v>
      </c>
      <c r="Q20" s="741">
        <v>5</v>
      </c>
      <c r="R20" s="742">
        <v>432</v>
      </c>
      <c r="S20" s="743">
        <f t="shared" si="0"/>
        <v>68</v>
      </c>
      <c r="T20" s="744">
        <f t="shared" si="1"/>
        <v>42341</v>
      </c>
      <c r="U20" s="745">
        <v>10</v>
      </c>
    </row>
    <row r="23" spans="1:21" ht="23.25" x14ac:dyDescent="0.35">
      <c r="B23" s="139" t="s">
        <v>1074</v>
      </c>
    </row>
  </sheetData>
  <sortState xmlns:xlrd2="http://schemas.microsoft.com/office/spreadsheetml/2017/richdata2" ref="B12:T20">
    <sortCondition ref="S12:S20"/>
    <sortCondition descending="1" ref="T12:T20"/>
  </sortState>
  <mergeCells count="19">
    <mergeCell ref="S7:U8"/>
    <mergeCell ref="C8:D8"/>
    <mergeCell ref="E8:F8"/>
    <mergeCell ref="G8:H8"/>
    <mergeCell ref="I8:J8"/>
    <mergeCell ref="K8:L8"/>
    <mergeCell ref="I7:J7"/>
    <mergeCell ref="M8:N8"/>
    <mergeCell ref="O8:P8"/>
    <mergeCell ref="Q8:R8"/>
    <mergeCell ref="K7:L7"/>
    <mergeCell ref="M7:N7"/>
    <mergeCell ref="O7:P7"/>
    <mergeCell ref="Q7:R7"/>
    <mergeCell ref="A7:A9"/>
    <mergeCell ref="B7:B9"/>
    <mergeCell ref="C7:D7"/>
    <mergeCell ref="E7:F7"/>
    <mergeCell ref="G7:H7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53"/>
  <sheetViews>
    <sheetView workbookViewId="0">
      <selection activeCell="Y6" sqref="Y6"/>
    </sheetView>
  </sheetViews>
  <sheetFormatPr defaultRowHeight="12.75" x14ac:dyDescent="0.2"/>
  <cols>
    <col min="2" max="2" width="17.28515625" customWidth="1"/>
    <col min="3" max="3" width="21.5703125" customWidth="1"/>
    <col min="4" max="4" width="4.5703125" customWidth="1"/>
    <col min="6" max="6" width="4.5703125" customWidth="1"/>
    <col min="8" max="8" width="4.5703125" customWidth="1"/>
    <col min="10" max="10" width="4.5703125" customWidth="1"/>
    <col min="12" max="12" width="4.5703125" customWidth="1"/>
    <col min="14" max="14" width="4.5703125" customWidth="1"/>
    <col min="16" max="16" width="4.5703125" customWidth="1"/>
    <col min="18" max="18" width="4.5703125" customWidth="1"/>
    <col min="20" max="20" width="4.5703125" customWidth="1"/>
    <col min="21" max="21" width="8.42578125" customWidth="1"/>
    <col min="22" max="22" width="8.140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2" ht="20.25" x14ac:dyDescent="0.3">
      <c r="A4" s="30"/>
      <c r="B4" s="31"/>
      <c r="C4" s="3" t="s">
        <v>51</v>
      </c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</row>
    <row r="5" spans="1:22" ht="20.25" x14ac:dyDescent="0.3">
      <c r="A5" s="30"/>
      <c r="B5" s="31"/>
      <c r="C5" s="5" t="s">
        <v>52</v>
      </c>
      <c r="D5" s="31"/>
      <c r="E5" s="31"/>
      <c r="F5" s="31"/>
      <c r="G5" s="93"/>
      <c r="H5" s="93"/>
      <c r="I5" s="93"/>
      <c r="J5" s="93"/>
      <c r="K5" s="95" t="s">
        <v>139</v>
      </c>
      <c r="L5" s="93"/>
      <c r="M5" s="93"/>
      <c r="N5" s="93"/>
      <c r="O5" s="31"/>
      <c r="P5" s="31"/>
      <c r="Q5" s="31"/>
      <c r="R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</row>
    <row r="7" spans="1:22" ht="13.5" thickBot="1" x14ac:dyDescent="0.25"/>
    <row r="8" spans="1:22" ht="17.25" thickTop="1" thickBot="1" x14ac:dyDescent="0.25">
      <c r="A8" s="1276" t="s">
        <v>4</v>
      </c>
      <c r="B8" s="1301" t="s">
        <v>20</v>
      </c>
      <c r="C8" s="1302" t="s">
        <v>5</v>
      </c>
      <c r="D8" s="1307" t="s">
        <v>6</v>
      </c>
      <c r="E8" s="1307"/>
      <c r="F8" s="1306" t="s">
        <v>7</v>
      </c>
      <c r="G8" s="1306"/>
      <c r="H8" s="1307" t="s">
        <v>8</v>
      </c>
      <c r="I8" s="1307"/>
      <c r="J8" s="1306" t="s">
        <v>9</v>
      </c>
      <c r="K8" s="1306"/>
      <c r="L8" s="1307" t="s">
        <v>10</v>
      </c>
      <c r="M8" s="1307"/>
      <c r="N8" s="1306" t="s">
        <v>11</v>
      </c>
      <c r="O8" s="1306"/>
      <c r="P8" s="1307" t="s">
        <v>12</v>
      </c>
      <c r="Q8" s="1307"/>
      <c r="R8" s="1306" t="s">
        <v>13</v>
      </c>
      <c r="S8" s="1306"/>
      <c r="T8" s="1304" t="s">
        <v>14</v>
      </c>
      <c r="U8" s="1304"/>
      <c r="V8" s="1304"/>
    </row>
    <row r="9" spans="1:22" ht="34.5" customHeight="1" thickTop="1" thickBot="1" x14ac:dyDescent="0.25">
      <c r="A9" s="1276"/>
      <c r="B9" s="1301"/>
      <c r="C9" s="1302"/>
      <c r="D9" s="1300" t="s">
        <v>505</v>
      </c>
      <c r="E9" s="1300"/>
      <c r="F9" s="1300" t="s">
        <v>506</v>
      </c>
      <c r="G9" s="1300"/>
      <c r="H9" s="1300" t="s">
        <v>507</v>
      </c>
      <c r="I9" s="1300"/>
      <c r="J9" s="1300" t="s">
        <v>508</v>
      </c>
      <c r="K9" s="1300"/>
      <c r="L9" s="1300" t="s">
        <v>509</v>
      </c>
      <c r="M9" s="1300"/>
      <c r="N9" s="1300" t="s">
        <v>510</v>
      </c>
      <c r="O9" s="1300"/>
      <c r="P9" s="1300" t="s">
        <v>511</v>
      </c>
      <c r="Q9" s="1300"/>
      <c r="R9" s="1300" t="s">
        <v>512</v>
      </c>
      <c r="S9" s="1300"/>
      <c r="T9" s="1304"/>
      <c r="U9" s="1304"/>
      <c r="V9" s="1304"/>
    </row>
    <row r="10" spans="1:22" ht="3.75" customHeight="1" thickTop="1" x14ac:dyDescent="0.2">
      <c r="A10" s="1276"/>
      <c r="B10" s="1301"/>
      <c r="C10" s="1302"/>
      <c r="D10" s="574"/>
      <c r="E10" s="575"/>
      <c r="F10" s="576"/>
      <c r="G10" s="577"/>
      <c r="H10" s="574"/>
      <c r="I10" s="575"/>
      <c r="J10" s="576"/>
      <c r="K10" s="577"/>
      <c r="L10" s="574"/>
      <c r="M10" s="575"/>
      <c r="N10" s="576"/>
      <c r="O10" s="578"/>
      <c r="P10" s="574"/>
      <c r="Q10" s="575"/>
      <c r="R10" s="576"/>
      <c r="S10" s="577"/>
      <c r="T10" s="574"/>
      <c r="U10" s="579"/>
      <c r="V10" s="580"/>
    </row>
    <row r="11" spans="1:22" ht="13.5" customHeight="1" thickBot="1" x14ac:dyDescent="0.25">
      <c r="A11" s="504"/>
      <c r="B11" s="581"/>
      <c r="C11" s="582"/>
      <c r="D11" s="583" t="s">
        <v>15</v>
      </c>
      <c r="E11" s="584" t="s">
        <v>16</v>
      </c>
      <c r="F11" s="585" t="s">
        <v>15</v>
      </c>
      <c r="G11" s="586" t="s">
        <v>16</v>
      </c>
      <c r="H11" s="583" t="s">
        <v>15</v>
      </c>
      <c r="I11" s="584" t="s">
        <v>16</v>
      </c>
      <c r="J11" s="585" t="s">
        <v>15</v>
      </c>
      <c r="K11" s="586" t="s">
        <v>16</v>
      </c>
      <c r="L11" s="583" t="s">
        <v>15</v>
      </c>
      <c r="M11" s="584" t="s">
        <v>16</v>
      </c>
      <c r="N11" s="585" t="s">
        <v>15</v>
      </c>
      <c r="O11" s="587" t="s">
        <v>16</v>
      </c>
      <c r="P11" s="583" t="s">
        <v>15</v>
      </c>
      <c r="Q11" s="584" t="s">
        <v>16</v>
      </c>
      <c r="R11" s="585" t="s">
        <v>15</v>
      </c>
      <c r="S11" s="586" t="s">
        <v>16</v>
      </c>
      <c r="T11" s="583" t="s">
        <v>15</v>
      </c>
      <c r="U11" s="587" t="s">
        <v>16</v>
      </c>
      <c r="V11" s="632" t="s">
        <v>497</v>
      </c>
    </row>
    <row r="12" spans="1:22" ht="15.75" x14ac:dyDescent="0.2">
      <c r="A12" s="513">
        <v>1</v>
      </c>
      <c r="B12" s="588" t="s">
        <v>740</v>
      </c>
      <c r="C12" s="589" t="s">
        <v>114</v>
      </c>
      <c r="D12" s="750">
        <v>4</v>
      </c>
      <c r="E12" s="591">
        <v>3995</v>
      </c>
      <c r="F12" s="751">
        <v>1</v>
      </c>
      <c r="G12" s="593">
        <v>4890</v>
      </c>
      <c r="H12" s="750">
        <v>7</v>
      </c>
      <c r="I12" s="591">
        <v>2053</v>
      </c>
      <c r="J12" s="751">
        <v>1</v>
      </c>
      <c r="K12" s="595">
        <v>9713</v>
      </c>
      <c r="L12" s="750">
        <v>1</v>
      </c>
      <c r="M12" s="594">
        <v>8285</v>
      </c>
      <c r="N12" s="751">
        <v>1</v>
      </c>
      <c r="O12" s="595">
        <v>9385</v>
      </c>
      <c r="P12" s="752">
        <v>2</v>
      </c>
      <c r="Q12" s="1193">
        <v>228</v>
      </c>
      <c r="R12" s="753">
        <v>4</v>
      </c>
      <c r="S12" s="1195">
        <v>5706</v>
      </c>
      <c r="T12" s="600">
        <f>D12+F12+H12+J12+L12+N12+P12+R12</f>
        <v>21</v>
      </c>
      <c r="U12" s="601">
        <f>E12+G12+I12+K12+M12+O12+Q12+S12</f>
        <v>44255</v>
      </c>
      <c r="V12" s="522">
        <v>1</v>
      </c>
    </row>
    <row r="13" spans="1:22" ht="15.75" x14ac:dyDescent="0.2">
      <c r="A13" s="523">
        <v>2</v>
      </c>
      <c r="B13" s="602" t="s">
        <v>737</v>
      </c>
      <c r="C13" s="603" t="s">
        <v>499</v>
      </c>
      <c r="D13" s="717">
        <v>1</v>
      </c>
      <c r="E13" s="605">
        <v>4480</v>
      </c>
      <c r="F13" s="754">
        <v>1</v>
      </c>
      <c r="G13" s="607">
        <v>8325</v>
      </c>
      <c r="H13" s="717">
        <v>1</v>
      </c>
      <c r="I13" s="605">
        <v>8054</v>
      </c>
      <c r="J13" s="754">
        <v>9</v>
      </c>
      <c r="K13" s="610">
        <v>1170</v>
      </c>
      <c r="L13" s="717">
        <v>4</v>
      </c>
      <c r="M13" s="609">
        <v>3770</v>
      </c>
      <c r="N13" s="754">
        <v>4</v>
      </c>
      <c r="O13" s="610">
        <v>4200</v>
      </c>
      <c r="P13" s="755">
        <v>3</v>
      </c>
      <c r="Q13" s="1194">
        <v>52</v>
      </c>
      <c r="R13" s="756">
        <v>4.5</v>
      </c>
      <c r="S13" s="1196">
        <v>149</v>
      </c>
      <c r="T13" s="615">
        <f>D13+F13+H13+J13+L13+N13+P13+R13</f>
        <v>27.5</v>
      </c>
      <c r="U13" s="616">
        <f>E13+G13+I13+K13+M13+O13+Q13+S13</f>
        <v>30200</v>
      </c>
      <c r="V13" s="522">
        <v>2</v>
      </c>
    </row>
    <row r="14" spans="1:22" ht="15.75" x14ac:dyDescent="0.2">
      <c r="A14" s="513">
        <v>3</v>
      </c>
      <c r="B14" s="602" t="s">
        <v>741</v>
      </c>
      <c r="C14" s="603" t="s">
        <v>498</v>
      </c>
      <c r="D14" s="717">
        <v>3</v>
      </c>
      <c r="E14" s="605">
        <v>5740</v>
      </c>
      <c r="F14" s="754">
        <v>3</v>
      </c>
      <c r="G14" s="607">
        <v>5290</v>
      </c>
      <c r="H14" s="717">
        <v>1</v>
      </c>
      <c r="I14" s="605">
        <v>9083</v>
      </c>
      <c r="J14" s="754">
        <v>4</v>
      </c>
      <c r="K14" s="610">
        <v>4155</v>
      </c>
      <c r="L14" s="717">
        <v>5</v>
      </c>
      <c r="M14" s="609">
        <v>2295</v>
      </c>
      <c r="N14" s="754">
        <v>2</v>
      </c>
      <c r="O14" s="610">
        <v>7240</v>
      </c>
      <c r="P14" s="755">
        <v>8</v>
      </c>
      <c r="Q14" s="1194">
        <v>0</v>
      </c>
      <c r="R14" s="756">
        <v>2</v>
      </c>
      <c r="S14" s="1196">
        <v>11429</v>
      </c>
      <c r="T14" s="615">
        <f>D14+F14+H14+J14+L14+N14+P14+R14</f>
        <v>28</v>
      </c>
      <c r="U14" s="616">
        <f>E14+G14+I14+K14+M14+O14+Q14+S14</f>
        <v>45232</v>
      </c>
      <c r="V14" s="525">
        <v>3</v>
      </c>
    </row>
    <row r="15" spans="1:22" ht="15.75" x14ac:dyDescent="0.2">
      <c r="A15" s="513">
        <v>4</v>
      </c>
      <c r="B15" s="602" t="s">
        <v>738</v>
      </c>
      <c r="C15" s="603" t="s">
        <v>165</v>
      </c>
      <c r="D15" s="717">
        <v>2</v>
      </c>
      <c r="E15" s="605">
        <v>6810</v>
      </c>
      <c r="F15" s="754">
        <v>2</v>
      </c>
      <c r="G15" s="607">
        <v>6280</v>
      </c>
      <c r="H15" s="717">
        <v>7</v>
      </c>
      <c r="I15" s="605">
        <v>2895</v>
      </c>
      <c r="J15" s="754">
        <v>8</v>
      </c>
      <c r="K15" s="610">
        <v>1342</v>
      </c>
      <c r="L15" s="717">
        <v>3</v>
      </c>
      <c r="M15" s="609">
        <v>2780</v>
      </c>
      <c r="N15" s="754">
        <v>2</v>
      </c>
      <c r="O15" s="610">
        <v>4670</v>
      </c>
      <c r="P15" s="755">
        <v>6</v>
      </c>
      <c r="Q15" s="1194">
        <v>89</v>
      </c>
      <c r="R15" s="756">
        <v>1</v>
      </c>
      <c r="S15" s="1196">
        <v>21643</v>
      </c>
      <c r="T15" s="615">
        <f>D15+F15+H15+J15+L15+N15+P15+R15</f>
        <v>31</v>
      </c>
      <c r="U15" s="616">
        <f>E15+G15+I15+K15+M15+O15+Q15+S15</f>
        <v>46509</v>
      </c>
      <c r="V15" s="525">
        <v>4</v>
      </c>
    </row>
    <row r="16" spans="1:22" ht="15.75" x14ac:dyDescent="0.2">
      <c r="A16" s="523">
        <v>5</v>
      </c>
      <c r="B16" s="602" t="s">
        <v>739</v>
      </c>
      <c r="C16" s="603" t="s">
        <v>498</v>
      </c>
      <c r="D16" s="717">
        <v>2</v>
      </c>
      <c r="E16" s="605">
        <v>6615</v>
      </c>
      <c r="F16" s="754">
        <v>3</v>
      </c>
      <c r="G16" s="607">
        <v>4135</v>
      </c>
      <c r="H16" s="717">
        <v>2</v>
      </c>
      <c r="I16" s="605">
        <v>9674</v>
      </c>
      <c r="J16" s="754">
        <v>2</v>
      </c>
      <c r="K16" s="610">
        <v>5503</v>
      </c>
      <c r="L16" s="717">
        <v>4</v>
      </c>
      <c r="M16" s="609">
        <v>3670</v>
      </c>
      <c r="N16" s="754">
        <v>1</v>
      </c>
      <c r="O16" s="610">
        <v>6940</v>
      </c>
      <c r="P16" s="755">
        <v>8.5</v>
      </c>
      <c r="Q16" s="1194">
        <v>0</v>
      </c>
      <c r="R16" s="756">
        <v>9</v>
      </c>
      <c r="S16" s="1196">
        <v>0</v>
      </c>
      <c r="T16" s="615">
        <f>D16+F16+H16+J16+L16+N16+P16+R16</f>
        <v>31.5</v>
      </c>
      <c r="U16" s="616">
        <f>E16+G16+I16+K16+M16+O16+Q16+S16</f>
        <v>36537</v>
      </c>
      <c r="V16" s="522">
        <v>5</v>
      </c>
    </row>
    <row r="17" spans="1:22" ht="15.75" x14ac:dyDescent="0.2">
      <c r="A17" s="513">
        <v>6</v>
      </c>
      <c r="B17" s="602" t="s">
        <v>743</v>
      </c>
      <c r="C17" s="603" t="s">
        <v>734</v>
      </c>
      <c r="D17" s="717">
        <v>5</v>
      </c>
      <c r="E17" s="605">
        <v>4815</v>
      </c>
      <c r="F17" s="754">
        <v>2</v>
      </c>
      <c r="G17" s="607">
        <v>4500</v>
      </c>
      <c r="H17" s="717">
        <v>5</v>
      </c>
      <c r="I17" s="605">
        <v>3549</v>
      </c>
      <c r="J17" s="754">
        <v>9</v>
      </c>
      <c r="K17" s="610">
        <v>3203</v>
      </c>
      <c r="L17" s="717">
        <v>3</v>
      </c>
      <c r="M17" s="609">
        <v>5170</v>
      </c>
      <c r="N17" s="754">
        <v>3</v>
      </c>
      <c r="O17" s="610">
        <v>4305</v>
      </c>
      <c r="P17" s="755">
        <v>4</v>
      </c>
      <c r="Q17" s="1194">
        <v>30</v>
      </c>
      <c r="R17" s="756">
        <v>2</v>
      </c>
      <c r="S17" s="1196">
        <v>5949</v>
      </c>
      <c r="T17" s="615">
        <f>D17+F17+H17+J17+L17+N17+P17+R17</f>
        <v>33</v>
      </c>
      <c r="U17" s="616">
        <f>E17+G17+I17+K17+M17+O17+Q17+S17</f>
        <v>31521</v>
      </c>
      <c r="V17" s="525">
        <v>6</v>
      </c>
    </row>
    <row r="18" spans="1:22" ht="15.75" x14ac:dyDescent="0.2">
      <c r="A18" s="513">
        <v>7</v>
      </c>
      <c r="B18" s="602" t="s">
        <v>746</v>
      </c>
      <c r="C18" s="603" t="s">
        <v>114</v>
      </c>
      <c r="D18" s="717">
        <v>1</v>
      </c>
      <c r="E18" s="605">
        <v>7115</v>
      </c>
      <c r="F18" s="754">
        <v>8</v>
      </c>
      <c r="G18" s="607">
        <v>2960</v>
      </c>
      <c r="H18" s="717">
        <v>6</v>
      </c>
      <c r="I18" s="605">
        <v>1713</v>
      </c>
      <c r="J18" s="754">
        <v>4</v>
      </c>
      <c r="K18" s="610">
        <v>4909</v>
      </c>
      <c r="L18" s="717">
        <v>1</v>
      </c>
      <c r="M18" s="609">
        <v>5415</v>
      </c>
      <c r="N18" s="754">
        <v>1</v>
      </c>
      <c r="O18" s="610">
        <v>7320</v>
      </c>
      <c r="P18" s="755">
        <v>4</v>
      </c>
      <c r="Q18" s="1194">
        <v>128</v>
      </c>
      <c r="R18" s="756">
        <v>10</v>
      </c>
      <c r="S18" s="1196">
        <v>1</v>
      </c>
      <c r="T18" s="615">
        <f>D18+F18+H18+J18+L18+N18+P18+R18</f>
        <v>35</v>
      </c>
      <c r="U18" s="616">
        <f>E18+G18+I18+K18+M18+O18+Q18+S18</f>
        <v>29561</v>
      </c>
      <c r="V18" s="522">
        <v>7</v>
      </c>
    </row>
    <row r="19" spans="1:22" ht="15.75" x14ac:dyDescent="0.2">
      <c r="A19" s="523">
        <v>8</v>
      </c>
      <c r="B19" s="602" t="s">
        <v>742</v>
      </c>
      <c r="C19" s="603" t="s">
        <v>165</v>
      </c>
      <c r="D19" s="717">
        <v>5</v>
      </c>
      <c r="E19" s="605">
        <v>3425</v>
      </c>
      <c r="F19" s="754">
        <v>1</v>
      </c>
      <c r="G19" s="607">
        <v>4385</v>
      </c>
      <c r="H19" s="717">
        <v>8</v>
      </c>
      <c r="I19" s="605">
        <v>1196</v>
      </c>
      <c r="J19" s="754">
        <v>2</v>
      </c>
      <c r="K19" s="610">
        <v>9431</v>
      </c>
      <c r="L19" s="717">
        <v>5</v>
      </c>
      <c r="M19" s="609">
        <v>2285</v>
      </c>
      <c r="N19" s="754">
        <v>5</v>
      </c>
      <c r="O19" s="610">
        <v>3760</v>
      </c>
      <c r="P19" s="755">
        <v>4</v>
      </c>
      <c r="Q19" s="1194">
        <v>127</v>
      </c>
      <c r="R19" s="756">
        <v>5</v>
      </c>
      <c r="S19" s="1196">
        <v>175</v>
      </c>
      <c r="T19" s="615">
        <f>D19+F19+H19+J19+L19+N19+P19+R19</f>
        <v>35</v>
      </c>
      <c r="U19" s="616">
        <f>E19+G19+I19+K19+M19+O19+Q19+S19</f>
        <v>24784</v>
      </c>
      <c r="V19" s="525">
        <v>8</v>
      </c>
    </row>
    <row r="20" spans="1:22" ht="15.75" x14ac:dyDescent="0.2">
      <c r="A20" s="513">
        <v>9</v>
      </c>
      <c r="B20" s="602" t="s">
        <v>753</v>
      </c>
      <c r="C20" s="603" t="s">
        <v>734</v>
      </c>
      <c r="D20" s="717">
        <v>6</v>
      </c>
      <c r="E20" s="605">
        <v>3060</v>
      </c>
      <c r="F20" s="754">
        <v>6</v>
      </c>
      <c r="G20" s="607">
        <v>2595</v>
      </c>
      <c r="H20" s="717">
        <v>7</v>
      </c>
      <c r="I20" s="605">
        <v>1249</v>
      </c>
      <c r="J20" s="754">
        <v>5</v>
      </c>
      <c r="K20" s="610">
        <v>3171</v>
      </c>
      <c r="L20" s="717">
        <v>2</v>
      </c>
      <c r="M20" s="609">
        <v>4145</v>
      </c>
      <c r="N20" s="754">
        <v>4</v>
      </c>
      <c r="O20" s="610">
        <v>4270</v>
      </c>
      <c r="P20" s="755">
        <v>3</v>
      </c>
      <c r="Q20" s="1194">
        <v>256</v>
      </c>
      <c r="R20" s="756">
        <v>5</v>
      </c>
      <c r="S20" s="1196">
        <v>4825</v>
      </c>
      <c r="T20" s="615">
        <f>D20+F20+H20+J20+L20+N20+P20+R20</f>
        <v>38</v>
      </c>
      <c r="U20" s="616">
        <f>E20+G20+I20+K20+M20+O20+Q20+S20</f>
        <v>23571</v>
      </c>
      <c r="V20" s="522">
        <v>9</v>
      </c>
    </row>
    <row r="21" spans="1:22" ht="15.75" x14ac:dyDescent="0.2">
      <c r="A21" s="513">
        <v>10</v>
      </c>
      <c r="B21" s="602" t="s">
        <v>747</v>
      </c>
      <c r="C21" s="603" t="s">
        <v>500</v>
      </c>
      <c r="D21" s="717">
        <v>7</v>
      </c>
      <c r="E21" s="605">
        <v>4225</v>
      </c>
      <c r="F21" s="754">
        <v>3</v>
      </c>
      <c r="G21" s="607">
        <v>4200</v>
      </c>
      <c r="H21" s="717">
        <v>4</v>
      </c>
      <c r="I21" s="605">
        <v>3753</v>
      </c>
      <c r="J21" s="754">
        <v>5</v>
      </c>
      <c r="K21" s="610">
        <v>3856</v>
      </c>
      <c r="L21" s="717">
        <v>6</v>
      </c>
      <c r="M21" s="609">
        <v>2420</v>
      </c>
      <c r="N21" s="754">
        <v>5</v>
      </c>
      <c r="O21" s="610">
        <v>4150</v>
      </c>
      <c r="P21" s="755">
        <v>3</v>
      </c>
      <c r="Q21" s="1194">
        <v>150</v>
      </c>
      <c r="R21" s="756">
        <v>7.5</v>
      </c>
      <c r="S21" s="1196">
        <v>1</v>
      </c>
      <c r="T21" s="615">
        <f>D21+F21+H21+J21+L21+N21+P21+R21</f>
        <v>40.5</v>
      </c>
      <c r="U21" s="616">
        <f>E21+G21+I21+K21+M21+O21+Q21+S21</f>
        <v>22755</v>
      </c>
      <c r="V21" s="522">
        <v>10</v>
      </c>
    </row>
    <row r="22" spans="1:22" ht="15.75" x14ac:dyDescent="0.2">
      <c r="A22" s="523">
        <v>11</v>
      </c>
      <c r="B22" s="602" t="s">
        <v>756</v>
      </c>
      <c r="C22" s="603" t="s">
        <v>734</v>
      </c>
      <c r="D22" s="717">
        <v>9</v>
      </c>
      <c r="E22" s="605">
        <v>2305</v>
      </c>
      <c r="F22" s="754">
        <v>5</v>
      </c>
      <c r="G22" s="607">
        <v>4825</v>
      </c>
      <c r="H22" s="717">
        <v>10</v>
      </c>
      <c r="I22" s="605">
        <v>712</v>
      </c>
      <c r="J22" s="754">
        <v>8</v>
      </c>
      <c r="K22" s="610">
        <v>2188</v>
      </c>
      <c r="L22" s="717">
        <v>3</v>
      </c>
      <c r="M22" s="609">
        <v>3810</v>
      </c>
      <c r="N22" s="754">
        <v>4</v>
      </c>
      <c r="O22" s="610">
        <v>3670</v>
      </c>
      <c r="P22" s="755">
        <v>1</v>
      </c>
      <c r="Q22" s="1194">
        <v>5575</v>
      </c>
      <c r="R22" s="756">
        <v>3</v>
      </c>
      <c r="S22" s="1196">
        <v>187</v>
      </c>
      <c r="T22" s="615">
        <f>D22+F22+H22+J22+L22+N22+P22+R22</f>
        <v>43</v>
      </c>
      <c r="U22" s="616">
        <f>E22+G22+I22+K22+M22+O22+Q22+S22</f>
        <v>23272</v>
      </c>
      <c r="V22" s="522">
        <v>11</v>
      </c>
    </row>
    <row r="23" spans="1:22" ht="15.75" x14ac:dyDescent="0.2">
      <c r="A23" s="513">
        <v>12</v>
      </c>
      <c r="B23" s="602" t="s">
        <v>1172</v>
      </c>
      <c r="C23" s="603" t="s">
        <v>114</v>
      </c>
      <c r="D23" s="717">
        <v>1</v>
      </c>
      <c r="E23" s="605">
        <v>9655</v>
      </c>
      <c r="F23" s="754">
        <v>2</v>
      </c>
      <c r="G23" s="607">
        <v>4360</v>
      </c>
      <c r="H23" s="717">
        <v>2</v>
      </c>
      <c r="I23" s="605">
        <v>6764</v>
      </c>
      <c r="J23" s="754">
        <v>7</v>
      </c>
      <c r="K23" s="610">
        <v>2573</v>
      </c>
      <c r="L23" s="717">
        <v>11</v>
      </c>
      <c r="M23" s="609">
        <v>0</v>
      </c>
      <c r="N23" s="754">
        <v>11</v>
      </c>
      <c r="O23" s="610">
        <v>0</v>
      </c>
      <c r="P23" s="755">
        <v>6</v>
      </c>
      <c r="Q23" s="1194">
        <v>30</v>
      </c>
      <c r="R23" s="756">
        <v>4.5</v>
      </c>
      <c r="S23" s="1196">
        <v>149</v>
      </c>
      <c r="T23" s="615">
        <f>D23+F23+H23+J23+L23+N23+P23+R23</f>
        <v>44.5</v>
      </c>
      <c r="U23" s="616">
        <f>E23+G23+I23+K23+M23+O23+Q23+S23</f>
        <v>23531</v>
      </c>
      <c r="V23" s="525">
        <v>12</v>
      </c>
    </row>
    <row r="24" spans="1:22" ht="15.75" x14ac:dyDescent="0.2">
      <c r="A24" s="513">
        <v>13</v>
      </c>
      <c r="B24" s="602" t="s">
        <v>749</v>
      </c>
      <c r="C24" s="603" t="s">
        <v>498</v>
      </c>
      <c r="D24" s="717">
        <v>3</v>
      </c>
      <c r="E24" s="605">
        <v>4070</v>
      </c>
      <c r="F24" s="754">
        <v>8</v>
      </c>
      <c r="G24" s="607">
        <v>2650</v>
      </c>
      <c r="H24" s="717">
        <v>6</v>
      </c>
      <c r="I24" s="605">
        <v>3355</v>
      </c>
      <c r="J24" s="754">
        <v>5</v>
      </c>
      <c r="K24" s="610">
        <v>6342</v>
      </c>
      <c r="L24" s="717">
        <v>1</v>
      </c>
      <c r="M24" s="609">
        <v>7460</v>
      </c>
      <c r="N24" s="754">
        <v>9</v>
      </c>
      <c r="O24" s="610">
        <v>2240</v>
      </c>
      <c r="P24" s="755">
        <v>9</v>
      </c>
      <c r="Q24" s="1194">
        <v>0</v>
      </c>
      <c r="R24" s="756">
        <v>4</v>
      </c>
      <c r="S24" s="1196">
        <v>188</v>
      </c>
      <c r="T24" s="615">
        <f>D24+F24+H24+J24+L24+N24+P24+R24</f>
        <v>45</v>
      </c>
      <c r="U24" s="616">
        <f>E24+G24+I24+K24+M24+O24+Q24+S24</f>
        <v>26305</v>
      </c>
      <c r="V24" s="522">
        <v>13</v>
      </c>
    </row>
    <row r="25" spans="1:22" ht="15.75" x14ac:dyDescent="0.2">
      <c r="A25" s="523">
        <v>14</v>
      </c>
      <c r="B25" s="602" t="s">
        <v>744</v>
      </c>
      <c r="C25" s="603" t="s">
        <v>500</v>
      </c>
      <c r="D25" s="717">
        <v>4</v>
      </c>
      <c r="E25" s="605">
        <v>4345</v>
      </c>
      <c r="F25" s="754">
        <v>4</v>
      </c>
      <c r="G25" s="607">
        <v>4990</v>
      </c>
      <c r="H25" s="717">
        <v>5</v>
      </c>
      <c r="I25" s="605">
        <v>1805</v>
      </c>
      <c r="J25" s="754">
        <v>1</v>
      </c>
      <c r="K25" s="610">
        <v>9972</v>
      </c>
      <c r="L25" s="717">
        <v>6</v>
      </c>
      <c r="M25" s="609">
        <v>2220</v>
      </c>
      <c r="N25" s="754">
        <v>5</v>
      </c>
      <c r="O25" s="610">
        <v>3500</v>
      </c>
      <c r="P25" s="755">
        <v>11</v>
      </c>
      <c r="Q25" s="1194"/>
      <c r="R25" s="756">
        <v>11</v>
      </c>
      <c r="S25" s="1196"/>
      <c r="T25" s="615">
        <f>D25+F25+H25+J25+L25+N25+P25+R25</f>
        <v>47</v>
      </c>
      <c r="U25" s="616">
        <f>E25+G25+I25+K25+M25+O25+Q25+S25</f>
        <v>26832</v>
      </c>
      <c r="V25" s="525">
        <v>14</v>
      </c>
    </row>
    <row r="26" spans="1:22" ht="15.75" x14ac:dyDescent="0.2">
      <c r="A26" s="513">
        <v>15</v>
      </c>
      <c r="B26" s="602" t="s">
        <v>1013</v>
      </c>
      <c r="C26" s="603" t="s">
        <v>503</v>
      </c>
      <c r="D26" s="717">
        <v>6</v>
      </c>
      <c r="E26" s="605">
        <v>3145</v>
      </c>
      <c r="F26" s="754">
        <v>8</v>
      </c>
      <c r="G26" s="607">
        <v>1875</v>
      </c>
      <c r="H26" s="717">
        <v>2</v>
      </c>
      <c r="I26" s="605">
        <v>4853</v>
      </c>
      <c r="J26" s="754">
        <v>6</v>
      </c>
      <c r="K26" s="610">
        <v>1592</v>
      </c>
      <c r="L26" s="717">
        <v>5</v>
      </c>
      <c r="M26" s="609">
        <v>3580</v>
      </c>
      <c r="N26" s="754">
        <v>3</v>
      </c>
      <c r="O26" s="610">
        <v>4905</v>
      </c>
      <c r="P26" s="755">
        <v>9</v>
      </c>
      <c r="Q26" s="1194">
        <v>0</v>
      </c>
      <c r="R26" s="756">
        <v>11</v>
      </c>
      <c r="S26" s="1196"/>
      <c r="T26" s="615">
        <f>D26+F26+H26+J26+L26+N26+P26+R26</f>
        <v>50</v>
      </c>
      <c r="U26" s="616">
        <f>E26+G26+I26+K26+M26+O26+Q26+S26</f>
        <v>19950</v>
      </c>
      <c r="V26" s="525">
        <v>15</v>
      </c>
    </row>
    <row r="27" spans="1:22" ht="15.75" x14ac:dyDescent="0.2">
      <c r="A27" s="513">
        <v>16</v>
      </c>
      <c r="B27" s="602" t="s">
        <v>755</v>
      </c>
      <c r="C27" s="603" t="s">
        <v>500</v>
      </c>
      <c r="D27" s="717">
        <v>7</v>
      </c>
      <c r="E27" s="605">
        <v>2075</v>
      </c>
      <c r="F27" s="754">
        <v>5</v>
      </c>
      <c r="G27" s="607">
        <v>3045</v>
      </c>
      <c r="H27" s="717">
        <v>4</v>
      </c>
      <c r="I27" s="605">
        <v>3712</v>
      </c>
      <c r="J27" s="754">
        <v>8</v>
      </c>
      <c r="K27" s="610">
        <v>3208</v>
      </c>
      <c r="L27" s="717">
        <v>7</v>
      </c>
      <c r="M27" s="609">
        <v>1850</v>
      </c>
      <c r="N27" s="754">
        <v>7</v>
      </c>
      <c r="O27" s="610">
        <v>3420</v>
      </c>
      <c r="P27" s="755">
        <v>2</v>
      </c>
      <c r="Q27" s="1194">
        <v>4926</v>
      </c>
      <c r="R27" s="756">
        <v>11</v>
      </c>
      <c r="S27" s="1196"/>
      <c r="T27" s="615">
        <f>D27+F27+H27+J27+L27+N27+P27+R27</f>
        <v>51</v>
      </c>
      <c r="U27" s="616">
        <f>E27+G27+I27+K27+M27+O27+Q27+S27</f>
        <v>22236</v>
      </c>
      <c r="V27" s="525">
        <v>16</v>
      </c>
    </row>
    <row r="28" spans="1:22" ht="15.75" x14ac:dyDescent="0.2">
      <c r="A28" s="523">
        <v>17</v>
      </c>
      <c r="B28" s="602" t="s">
        <v>745</v>
      </c>
      <c r="C28" s="603" t="s">
        <v>501</v>
      </c>
      <c r="D28" s="717">
        <v>4</v>
      </c>
      <c r="E28" s="605">
        <v>5115</v>
      </c>
      <c r="F28" s="754">
        <v>4</v>
      </c>
      <c r="G28" s="607">
        <v>3360</v>
      </c>
      <c r="H28" s="717">
        <v>9</v>
      </c>
      <c r="I28" s="605">
        <v>1434</v>
      </c>
      <c r="J28" s="754">
        <v>2</v>
      </c>
      <c r="K28" s="610">
        <v>6120</v>
      </c>
      <c r="L28" s="717">
        <v>9</v>
      </c>
      <c r="M28" s="609">
        <v>850</v>
      </c>
      <c r="N28" s="754">
        <v>9</v>
      </c>
      <c r="O28" s="610">
        <v>2160</v>
      </c>
      <c r="P28" s="755">
        <v>5</v>
      </c>
      <c r="Q28" s="1194">
        <v>94</v>
      </c>
      <c r="R28" s="756">
        <v>9.5</v>
      </c>
      <c r="S28" s="1196">
        <v>0</v>
      </c>
      <c r="T28" s="615">
        <f>D28+F28+H28+J28+L28+N28+P28+R28</f>
        <v>51.5</v>
      </c>
      <c r="U28" s="616">
        <f>E28+G28+I28+K28+M28+O28+Q28+S28</f>
        <v>19133</v>
      </c>
      <c r="V28" s="522">
        <v>17</v>
      </c>
    </row>
    <row r="29" spans="1:22" ht="15.75" x14ac:dyDescent="0.2">
      <c r="A29" s="513">
        <v>18</v>
      </c>
      <c r="B29" s="602" t="s">
        <v>764</v>
      </c>
      <c r="C29" s="603" t="s">
        <v>165</v>
      </c>
      <c r="D29" s="717">
        <v>10</v>
      </c>
      <c r="E29" s="605">
        <v>1365</v>
      </c>
      <c r="F29" s="754">
        <v>10</v>
      </c>
      <c r="G29" s="607">
        <v>2105</v>
      </c>
      <c r="H29" s="717">
        <v>1</v>
      </c>
      <c r="I29" s="605">
        <v>12276</v>
      </c>
      <c r="J29" s="754">
        <v>1</v>
      </c>
      <c r="K29" s="610">
        <v>16394</v>
      </c>
      <c r="L29" s="717">
        <v>11</v>
      </c>
      <c r="M29" s="609">
        <v>0</v>
      </c>
      <c r="N29" s="754">
        <v>11</v>
      </c>
      <c r="O29" s="610">
        <v>0</v>
      </c>
      <c r="P29" s="755">
        <v>1</v>
      </c>
      <c r="Q29" s="1194">
        <v>10001</v>
      </c>
      <c r="R29" s="756">
        <v>9</v>
      </c>
      <c r="S29" s="1196">
        <v>0</v>
      </c>
      <c r="T29" s="615">
        <f>D29+F29+H29+J29+L29+N29+P29+R29</f>
        <v>54</v>
      </c>
      <c r="U29" s="616">
        <f>E29+G29+I29+K29+M29+O29+Q29+S29</f>
        <v>42141</v>
      </c>
      <c r="V29" s="525">
        <v>18</v>
      </c>
    </row>
    <row r="30" spans="1:22" ht="15.75" x14ac:dyDescent="0.2">
      <c r="A30" s="513">
        <v>19</v>
      </c>
      <c r="B30" s="602" t="s">
        <v>748</v>
      </c>
      <c r="C30" s="603" t="s">
        <v>501</v>
      </c>
      <c r="D30" s="717">
        <v>5</v>
      </c>
      <c r="E30" s="605">
        <v>3790</v>
      </c>
      <c r="F30" s="754">
        <v>5</v>
      </c>
      <c r="G30" s="607">
        <v>3705</v>
      </c>
      <c r="H30" s="717">
        <v>3</v>
      </c>
      <c r="I30" s="605">
        <v>4655</v>
      </c>
      <c r="J30" s="754">
        <v>7</v>
      </c>
      <c r="K30" s="610">
        <v>4210</v>
      </c>
      <c r="L30" s="717">
        <v>11</v>
      </c>
      <c r="M30" s="609">
        <v>0</v>
      </c>
      <c r="N30" s="754">
        <v>11</v>
      </c>
      <c r="O30" s="610">
        <v>0</v>
      </c>
      <c r="P30" s="755">
        <v>8.5</v>
      </c>
      <c r="Q30" s="1194">
        <v>0</v>
      </c>
      <c r="R30" s="756">
        <v>6</v>
      </c>
      <c r="S30" s="1196">
        <v>145</v>
      </c>
      <c r="T30" s="615">
        <f>D30+F30+H30+J30+L30+N30+P30+R30</f>
        <v>56.5</v>
      </c>
      <c r="U30" s="616">
        <f>E30+G30+I30+K30+M30+O30+Q30+S30</f>
        <v>16505</v>
      </c>
      <c r="V30" s="525">
        <v>19</v>
      </c>
    </row>
    <row r="31" spans="1:22" ht="15.75" x14ac:dyDescent="0.2">
      <c r="A31" s="523">
        <v>20</v>
      </c>
      <c r="B31" s="602" t="s">
        <v>761</v>
      </c>
      <c r="C31" s="603" t="s">
        <v>504</v>
      </c>
      <c r="D31" s="717">
        <v>10</v>
      </c>
      <c r="E31" s="605">
        <v>2100</v>
      </c>
      <c r="F31" s="754">
        <v>7</v>
      </c>
      <c r="G31" s="607">
        <v>2145</v>
      </c>
      <c r="H31" s="717">
        <v>3</v>
      </c>
      <c r="I31" s="605">
        <v>4472</v>
      </c>
      <c r="J31" s="754">
        <v>8</v>
      </c>
      <c r="K31" s="610">
        <v>2246</v>
      </c>
      <c r="L31" s="717">
        <v>10</v>
      </c>
      <c r="M31" s="609">
        <v>760</v>
      </c>
      <c r="N31" s="754">
        <v>8</v>
      </c>
      <c r="O31" s="610">
        <v>2660</v>
      </c>
      <c r="P31" s="755">
        <v>2</v>
      </c>
      <c r="Q31" s="1194">
        <v>4233</v>
      </c>
      <c r="R31" s="756">
        <v>9</v>
      </c>
      <c r="S31" s="1196">
        <v>0</v>
      </c>
      <c r="T31" s="615">
        <f>D31+F31+H31+J31+L31+N31+P31+R31</f>
        <v>57</v>
      </c>
      <c r="U31" s="616">
        <f>E31+G31+I31+K31+M31+O31+Q31+S31</f>
        <v>18616</v>
      </c>
      <c r="V31" s="525">
        <v>20</v>
      </c>
    </row>
    <row r="32" spans="1:22" ht="15.75" x14ac:dyDescent="0.2">
      <c r="A32" s="513">
        <v>21</v>
      </c>
      <c r="B32" s="602" t="s">
        <v>757</v>
      </c>
      <c r="C32" s="603" t="s">
        <v>499</v>
      </c>
      <c r="D32" s="717">
        <v>8</v>
      </c>
      <c r="E32" s="605">
        <v>3475</v>
      </c>
      <c r="F32" s="754">
        <v>6</v>
      </c>
      <c r="G32" s="607">
        <v>3380</v>
      </c>
      <c r="H32" s="717">
        <v>11</v>
      </c>
      <c r="I32" s="605">
        <v>0</v>
      </c>
      <c r="J32" s="754">
        <v>11</v>
      </c>
      <c r="K32" s="610">
        <v>0</v>
      </c>
      <c r="L32" s="717">
        <v>2</v>
      </c>
      <c r="M32" s="609">
        <v>4115</v>
      </c>
      <c r="N32" s="754">
        <v>6</v>
      </c>
      <c r="O32" s="610">
        <v>3645</v>
      </c>
      <c r="P32" s="755">
        <v>5</v>
      </c>
      <c r="Q32" s="1194">
        <v>103</v>
      </c>
      <c r="R32" s="756">
        <v>9</v>
      </c>
      <c r="S32" s="1196">
        <v>30</v>
      </c>
      <c r="T32" s="615">
        <f>D32+F32+H32+J32+L32+N32+P32+R32</f>
        <v>58</v>
      </c>
      <c r="U32" s="616">
        <f>E32+G32+I32+K32+M32+O32+Q32+S32</f>
        <v>14748</v>
      </c>
      <c r="V32" s="522">
        <v>21</v>
      </c>
    </row>
    <row r="33" spans="1:22" ht="15.75" x14ac:dyDescent="0.2">
      <c r="A33" s="513">
        <v>22</v>
      </c>
      <c r="B33" s="602" t="s">
        <v>751</v>
      </c>
      <c r="C33" s="603" t="s">
        <v>499</v>
      </c>
      <c r="D33" s="717">
        <v>3</v>
      </c>
      <c r="E33" s="605">
        <v>4740</v>
      </c>
      <c r="F33" s="754">
        <v>9</v>
      </c>
      <c r="G33" s="607">
        <v>1555</v>
      </c>
      <c r="H33" s="717">
        <v>9</v>
      </c>
      <c r="I33" s="605">
        <v>1553</v>
      </c>
      <c r="J33" s="754">
        <v>6</v>
      </c>
      <c r="K33" s="610">
        <v>5502</v>
      </c>
      <c r="L33" s="717">
        <v>11</v>
      </c>
      <c r="M33" s="609">
        <v>0</v>
      </c>
      <c r="N33" s="754">
        <v>11</v>
      </c>
      <c r="O33" s="610">
        <v>0</v>
      </c>
      <c r="P33" s="755">
        <v>7</v>
      </c>
      <c r="Q33" s="1194">
        <v>46</v>
      </c>
      <c r="R33" s="756">
        <v>3</v>
      </c>
      <c r="S33" s="1196">
        <v>6464</v>
      </c>
      <c r="T33" s="615">
        <f>D33+F33+H33+J33+L33+N33+P33+R33</f>
        <v>59</v>
      </c>
      <c r="U33" s="616">
        <f>E33+G33+I33+K33+M33+O33+Q33+S33</f>
        <v>19860</v>
      </c>
      <c r="V33" s="525">
        <v>22</v>
      </c>
    </row>
    <row r="34" spans="1:22" ht="15.75" x14ac:dyDescent="0.2">
      <c r="A34" s="523">
        <v>23</v>
      </c>
      <c r="B34" s="602" t="s">
        <v>1015</v>
      </c>
      <c r="C34" s="603" t="s">
        <v>499</v>
      </c>
      <c r="D34" s="717">
        <v>11</v>
      </c>
      <c r="E34" s="605">
        <v>0</v>
      </c>
      <c r="F34" s="754">
        <v>11</v>
      </c>
      <c r="G34" s="607">
        <v>0</v>
      </c>
      <c r="H34" s="717">
        <v>4</v>
      </c>
      <c r="I34" s="605">
        <v>3924</v>
      </c>
      <c r="J34" s="754">
        <v>3</v>
      </c>
      <c r="K34" s="610">
        <v>4801</v>
      </c>
      <c r="L34" s="717">
        <v>4</v>
      </c>
      <c r="M34" s="609">
        <v>2305</v>
      </c>
      <c r="N34" s="754">
        <v>6</v>
      </c>
      <c r="O34" s="610">
        <v>3350</v>
      </c>
      <c r="P34" s="755">
        <v>11</v>
      </c>
      <c r="Q34" s="1194"/>
      <c r="R34" s="756">
        <v>11</v>
      </c>
      <c r="S34" s="1196"/>
      <c r="T34" s="615">
        <f>D34+F34+H34+J34+L34+N34+P34+R34</f>
        <v>61</v>
      </c>
      <c r="U34" s="616">
        <f>E34+G34+I34+K34+M34+O34+Q34+S34</f>
        <v>14380</v>
      </c>
      <c r="V34" s="525">
        <v>23</v>
      </c>
    </row>
    <row r="35" spans="1:22" ht="15.75" x14ac:dyDescent="0.2">
      <c r="A35" s="513">
        <v>24</v>
      </c>
      <c r="B35" s="602" t="s">
        <v>1019</v>
      </c>
      <c r="C35" s="603" t="s">
        <v>504</v>
      </c>
      <c r="D35" s="717">
        <v>11</v>
      </c>
      <c r="E35" s="605">
        <v>0</v>
      </c>
      <c r="F35" s="754">
        <v>11</v>
      </c>
      <c r="G35" s="607">
        <v>0</v>
      </c>
      <c r="H35" s="717">
        <v>8</v>
      </c>
      <c r="I35" s="605">
        <v>1999</v>
      </c>
      <c r="J35" s="754">
        <v>3</v>
      </c>
      <c r="K35" s="610">
        <v>5040</v>
      </c>
      <c r="L35" s="717">
        <v>8</v>
      </c>
      <c r="M35" s="609">
        <v>1470</v>
      </c>
      <c r="N35" s="754">
        <v>10</v>
      </c>
      <c r="O35" s="610">
        <v>1475</v>
      </c>
      <c r="P35" s="755">
        <v>1</v>
      </c>
      <c r="Q35" s="1194">
        <v>5234</v>
      </c>
      <c r="R35" s="756">
        <v>9.5</v>
      </c>
      <c r="S35" s="1196">
        <v>0</v>
      </c>
      <c r="T35" s="615">
        <f>D35+F35+H35+J35+L35+N35+P35+R35</f>
        <v>61.5</v>
      </c>
      <c r="U35" s="616">
        <f>E35+G35+I35+K35+M35+O35+Q35+S35</f>
        <v>15218</v>
      </c>
      <c r="V35" s="525">
        <v>24</v>
      </c>
    </row>
    <row r="36" spans="1:22" ht="15.75" x14ac:dyDescent="0.2">
      <c r="A36" s="523">
        <v>25</v>
      </c>
      <c r="B36" s="602" t="s">
        <v>22</v>
      </c>
      <c r="C36" s="603" t="s">
        <v>735</v>
      </c>
      <c r="D36" s="717">
        <v>11</v>
      </c>
      <c r="E36" s="605">
        <v>0</v>
      </c>
      <c r="F36" s="754">
        <v>11</v>
      </c>
      <c r="G36" s="607">
        <v>0</v>
      </c>
      <c r="H36" s="717">
        <v>3</v>
      </c>
      <c r="I36" s="605">
        <v>3768</v>
      </c>
      <c r="J36" s="754">
        <v>6</v>
      </c>
      <c r="K36" s="610">
        <v>3232</v>
      </c>
      <c r="L36" s="717">
        <v>8</v>
      </c>
      <c r="M36" s="609">
        <v>1055</v>
      </c>
      <c r="N36" s="754">
        <v>6</v>
      </c>
      <c r="O36" s="610">
        <v>3970</v>
      </c>
      <c r="P36" s="755">
        <v>11</v>
      </c>
      <c r="Q36" s="1194"/>
      <c r="R36" s="756">
        <v>6</v>
      </c>
      <c r="S36" s="1196">
        <v>114</v>
      </c>
      <c r="T36" s="615">
        <f>D36+F36+H36+J36+L36+N36+P36+R36</f>
        <v>62</v>
      </c>
      <c r="U36" s="616">
        <f>E36+G36+I36+K36+M36+O36+Q36+S36</f>
        <v>12139</v>
      </c>
      <c r="V36" s="522">
        <v>25</v>
      </c>
    </row>
    <row r="37" spans="1:22" ht="15.75" x14ac:dyDescent="0.2">
      <c r="A37" s="513">
        <v>26</v>
      </c>
      <c r="B37" s="602" t="s">
        <v>750</v>
      </c>
      <c r="C37" s="603" t="s">
        <v>735</v>
      </c>
      <c r="D37" s="717">
        <v>6</v>
      </c>
      <c r="E37" s="605">
        <v>4250</v>
      </c>
      <c r="F37" s="754">
        <v>6</v>
      </c>
      <c r="G37" s="607">
        <v>4260</v>
      </c>
      <c r="H37" s="717">
        <v>11</v>
      </c>
      <c r="I37" s="605">
        <v>0</v>
      </c>
      <c r="J37" s="754">
        <v>11</v>
      </c>
      <c r="K37" s="610">
        <v>0</v>
      </c>
      <c r="L37" s="717">
        <v>6</v>
      </c>
      <c r="M37" s="609">
        <v>2045</v>
      </c>
      <c r="N37" s="754">
        <v>8</v>
      </c>
      <c r="O37" s="610">
        <v>2590</v>
      </c>
      <c r="P37" s="755">
        <v>8.5</v>
      </c>
      <c r="Q37" s="1194">
        <v>0</v>
      </c>
      <c r="R37" s="756">
        <v>6</v>
      </c>
      <c r="S37" s="1196">
        <v>52</v>
      </c>
      <c r="T37" s="615">
        <f>D37+F37+H37+J37+L37+N37+P37+R37</f>
        <v>62.5</v>
      </c>
      <c r="U37" s="616">
        <f>E37+G37+I37+K37+M37+O37+Q37+S37</f>
        <v>13197</v>
      </c>
      <c r="V37" s="525">
        <v>26</v>
      </c>
    </row>
    <row r="38" spans="1:22" ht="15.75" x14ac:dyDescent="0.2">
      <c r="A38" s="523">
        <v>27</v>
      </c>
      <c r="B38" s="602" t="s">
        <v>754</v>
      </c>
      <c r="C38" s="603" t="s">
        <v>736</v>
      </c>
      <c r="D38" s="717">
        <v>2</v>
      </c>
      <c r="E38" s="605">
        <v>4420</v>
      </c>
      <c r="F38" s="754">
        <v>10</v>
      </c>
      <c r="G38" s="607">
        <v>945</v>
      </c>
      <c r="H38" s="717">
        <v>9</v>
      </c>
      <c r="I38" s="605">
        <v>881</v>
      </c>
      <c r="J38" s="754">
        <v>10</v>
      </c>
      <c r="K38" s="610">
        <v>2179</v>
      </c>
      <c r="L38" s="717">
        <v>7</v>
      </c>
      <c r="M38" s="609">
        <v>2005</v>
      </c>
      <c r="N38" s="754">
        <v>10</v>
      </c>
      <c r="O38" s="610">
        <v>1385</v>
      </c>
      <c r="P38" s="755">
        <v>8</v>
      </c>
      <c r="Q38" s="1194">
        <v>0</v>
      </c>
      <c r="R38" s="756">
        <v>7.5</v>
      </c>
      <c r="S38" s="1196">
        <v>1</v>
      </c>
      <c r="T38" s="615">
        <f>D38+F38+H38+J38+L38+N38+P38+R38</f>
        <v>63.5</v>
      </c>
      <c r="U38" s="616">
        <f>E38+G38+I38+K38+M38+O38+Q38+S38</f>
        <v>11816</v>
      </c>
      <c r="V38" s="525">
        <v>27</v>
      </c>
    </row>
    <row r="39" spans="1:22" ht="15.75" x14ac:dyDescent="0.2">
      <c r="A39" s="513">
        <v>28</v>
      </c>
      <c r="B39" s="602" t="s">
        <v>759</v>
      </c>
      <c r="C39" s="603" t="s">
        <v>501</v>
      </c>
      <c r="D39" s="717">
        <v>7</v>
      </c>
      <c r="E39" s="605">
        <v>2715</v>
      </c>
      <c r="F39" s="754">
        <v>9</v>
      </c>
      <c r="G39" s="607">
        <v>2405</v>
      </c>
      <c r="H39" s="717">
        <v>10</v>
      </c>
      <c r="I39" s="605">
        <v>1104</v>
      </c>
      <c r="J39" s="754">
        <v>10</v>
      </c>
      <c r="K39" s="610">
        <v>719</v>
      </c>
      <c r="L39" s="717">
        <v>9</v>
      </c>
      <c r="M39" s="609">
        <v>1250</v>
      </c>
      <c r="N39" s="754">
        <v>7</v>
      </c>
      <c r="O39" s="610">
        <v>2420</v>
      </c>
      <c r="P39" s="755">
        <v>5.5</v>
      </c>
      <c r="Q39" s="1194">
        <v>1</v>
      </c>
      <c r="R39" s="756">
        <v>7</v>
      </c>
      <c r="S39" s="1196">
        <v>59</v>
      </c>
      <c r="T39" s="615">
        <f>D39+F39+H39+J39+L39+N39+P39+R39</f>
        <v>64.5</v>
      </c>
      <c r="U39" s="616">
        <f>E39+G39+I39+K39+M39+O39+Q39+S39</f>
        <v>10673</v>
      </c>
      <c r="V39" s="522">
        <v>28</v>
      </c>
    </row>
    <row r="40" spans="1:22" ht="15.75" x14ac:dyDescent="0.2">
      <c r="A40" s="523">
        <v>29</v>
      </c>
      <c r="B40" s="602" t="s">
        <v>608</v>
      </c>
      <c r="C40" s="603" t="s">
        <v>503</v>
      </c>
      <c r="D40" s="717">
        <v>11</v>
      </c>
      <c r="E40" s="605"/>
      <c r="F40" s="754">
        <v>11</v>
      </c>
      <c r="G40" s="607"/>
      <c r="H40" s="717">
        <v>5</v>
      </c>
      <c r="I40" s="605">
        <v>3685</v>
      </c>
      <c r="J40" s="754">
        <v>4</v>
      </c>
      <c r="K40" s="610">
        <v>7001</v>
      </c>
      <c r="L40" s="717">
        <v>11</v>
      </c>
      <c r="M40" s="609"/>
      <c r="N40" s="754">
        <v>11</v>
      </c>
      <c r="O40" s="610"/>
      <c r="P40" s="755">
        <v>11</v>
      </c>
      <c r="Q40" s="1194"/>
      <c r="R40" s="756">
        <v>3</v>
      </c>
      <c r="S40" s="1196">
        <v>4075</v>
      </c>
      <c r="T40" s="615">
        <f>D40+F40+H40+J40+L40+N40+P40+R40</f>
        <v>67</v>
      </c>
      <c r="U40" s="616">
        <f>E40+G40+I40+K40+M40+O40+Q40+S40</f>
        <v>14761</v>
      </c>
      <c r="V40" s="525">
        <v>29</v>
      </c>
    </row>
    <row r="41" spans="1:22" ht="15.75" x14ac:dyDescent="0.2">
      <c r="A41" s="513">
        <v>30</v>
      </c>
      <c r="B41" s="602" t="s">
        <v>763</v>
      </c>
      <c r="C41" s="603" t="s">
        <v>736</v>
      </c>
      <c r="D41" s="717">
        <v>8</v>
      </c>
      <c r="E41" s="605">
        <v>2470</v>
      </c>
      <c r="F41" s="754">
        <v>10</v>
      </c>
      <c r="G41" s="607">
        <v>1445</v>
      </c>
      <c r="H41" s="717">
        <v>11</v>
      </c>
      <c r="I41" s="605">
        <v>0</v>
      </c>
      <c r="J41" s="754">
        <v>11</v>
      </c>
      <c r="K41" s="610">
        <v>0</v>
      </c>
      <c r="L41" s="717">
        <v>9</v>
      </c>
      <c r="M41" s="609">
        <v>1500</v>
      </c>
      <c r="N41" s="754">
        <v>10</v>
      </c>
      <c r="O41" s="610">
        <v>720</v>
      </c>
      <c r="P41" s="755">
        <v>8.5</v>
      </c>
      <c r="Q41" s="1194">
        <v>0</v>
      </c>
      <c r="R41" s="756">
        <v>1</v>
      </c>
      <c r="S41" s="1196">
        <v>298</v>
      </c>
      <c r="T41" s="615">
        <f>D41+F41+H41+J41+L41+N41+P41+R41</f>
        <v>68.5</v>
      </c>
      <c r="U41" s="616">
        <f>E41+G41+I41+K41+M41+O41+Q41+S41</f>
        <v>6433</v>
      </c>
      <c r="V41" s="525">
        <v>30</v>
      </c>
    </row>
    <row r="42" spans="1:22" ht="15.75" x14ac:dyDescent="0.2">
      <c r="A42" s="523">
        <v>31</v>
      </c>
      <c r="B42" s="602" t="s">
        <v>760</v>
      </c>
      <c r="C42" s="603" t="s">
        <v>504</v>
      </c>
      <c r="D42" s="717">
        <v>10</v>
      </c>
      <c r="E42" s="605">
        <v>2185</v>
      </c>
      <c r="F42" s="754">
        <v>7</v>
      </c>
      <c r="G42" s="607">
        <v>3360</v>
      </c>
      <c r="H42" s="717">
        <v>11</v>
      </c>
      <c r="I42" s="605">
        <v>0</v>
      </c>
      <c r="J42" s="754">
        <v>11</v>
      </c>
      <c r="K42" s="610">
        <v>0</v>
      </c>
      <c r="L42" s="717">
        <v>11</v>
      </c>
      <c r="M42" s="609">
        <v>0</v>
      </c>
      <c r="N42" s="754">
        <v>11</v>
      </c>
      <c r="O42" s="610">
        <v>0</v>
      </c>
      <c r="P42" s="755">
        <v>8</v>
      </c>
      <c r="Q42" s="1194">
        <v>0</v>
      </c>
      <c r="R42" s="756">
        <v>1</v>
      </c>
      <c r="S42" s="1196">
        <v>7274</v>
      </c>
      <c r="T42" s="615">
        <f>D42+F42+H42+J42+L42+N42+P42+R42</f>
        <v>70</v>
      </c>
      <c r="U42" s="616">
        <f>E42+G42+I42+K42+M42+O42+Q42+S42</f>
        <v>12819</v>
      </c>
      <c r="V42" s="525">
        <v>31</v>
      </c>
    </row>
    <row r="43" spans="1:22" ht="15.75" x14ac:dyDescent="0.2">
      <c r="A43" s="513">
        <v>32</v>
      </c>
      <c r="B43" s="602" t="s">
        <v>1014</v>
      </c>
      <c r="C43" s="603" t="s">
        <v>114</v>
      </c>
      <c r="D43" s="717">
        <v>11</v>
      </c>
      <c r="E43" s="605">
        <v>0</v>
      </c>
      <c r="F43" s="754">
        <v>11</v>
      </c>
      <c r="G43" s="607">
        <v>0</v>
      </c>
      <c r="H43" s="717">
        <v>11</v>
      </c>
      <c r="I43" s="605">
        <v>0</v>
      </c>
      <c r="J43" s="754">
        <v>11</v>
      </c>
      <c r="K43" s="610">
        <v>0</v>
      </c>
      <c r="L43" s="717">
        <v>2</v>
      </c>
      <c r="M43" s="609">
        <v>5330</v>
      </c>
      <c r="N43" s="754">
        <v>2</v>
      </c>
      <c r="O43" s="610">
        <v>5610</v>
      </c>
      <c r="P43" s="755">
        <v>11</v>
      </c>
      <c r="Q43" s="1194"/>
      <c r="R43" s="756">
        <v>11</v>
      </c>
      <c r="S43" s="1196"/>
      <c r="T43" s="615">
        <f>D43+F43+H43+J43+L43+N43+P43+R43</f>
        <v>70</v>
      </c>
      <c r="U43" s="616">
        <f>E43+G43+I43+K43+M43+O43+Q43+S43</f>
        <v>10940</v>
      </c>
      <c r="V43" s="525">
        <v>32</v>
      </c>
    </row>
    <row r="44" spans="1:22" ht="15.75" x14ac:dyDescent="0.2">
      <c r="A44" s="513">
        <v>33</v>
      </c>
      <c r="B44" s="602" t="s">
        <v>752</v>
      </c>
      <c r="C44" s="603" t="s">
        <v>735</v>
      </c>
      <c r="D44" s="717">
        <v>8</v>
      </c>
      <c r="E44" s="605">
        <v>1990</v>
      </c>
      <c r="F44" s="754">
        <v>4</v>
      </c>
      <c r="G44" s="607">
        <v>4185</v>
      </c>
      <c r="H44" s="717">
        <v>11</v>
      </c>
      <c r="I44" s="605">
        <v>0</v>
      </c>
      <c r="J44" s="754">
        <v>11</v>
      </c>
      <c r="K44" s="610">
        <v>0</v>
      </c>
      <c r="L44" s="717">
        <v>11</v>
      </c>
      <c r="M44" s="609">
        <v>0</v>
      </c>
      <c r="N44" s="754">
        <v>11</v>
      </c>
      <c r="O44" s="610">
        <v>0</v>
      </c>
      <c r="P44" s="755">
        <v>5.5</v>
      </c>
      <c r="Q44" s="1194">
        <v>1</v>
      </c>
      <c r="R44" s="756">
        <v>11</v>
      </c>
      <c r="S44" s="1196"/>
      <c r="T44" s="615">
        <f>D44+F44+H44+J44+L44+N44+P44+R44</f>
        <v>72.5</v>
      </c>
      <c r="U44" s="616">
        <f>E44+G44+I44+K44+M44+O44+Q44+S44</f>
        <v>6176</v>
      </c>
      <c r="V44" s="525">
        <v>33</v>
      </c>
    </row>
    <row r="45" spans="1:22" ht="15.75" x14ac:dyDescent="0.2">
      <c r="A45" s="523">
        <v>34</v>
      </c>
      <c r="B45" s="602" t="s">
        <v>758</v>
      </c>
      <c r="C45" s="603" t="s">
        <v>504</v>
      </c>
      <c r="D45" s="717">
        <v>9</v>
      </c>
      <c r="E45" s="605">
        <v>1905</v>
      </c>
      <c r="F45" s="754">
        <v>7</v>
      </c>
      <c r="G45" s="607">
        <v>3470</v>
      </c>
      <c r="H45" s="717">
        <v>10</v>
      </c>
      <c r="I45" s="605">
        <v>197</v>
      </c>
      <c r="J45" s="754">
        <v>10</v>
      </c>
      <c r="K45" s="610">
        <v>1854</v>
      </c>
      <c r="L45" s="717">
        <v>7</v>
      </c>
      <c r="M45" s="609">
        <v>2290</v>
      </c>
      <c r="N45" s="754">
        <v>8</v>
      </c>
      <c r="O45" s="610">
        <v>2135</v>
      </c>
      <c r="P45" s="755">
        <v>11</v>
      </c>
      <c r="Q45" s="1194"/>
      <c r="R45" s="756">
        <v>11</v>
      </c>
      <c r="S45" s="1196"/>
      <c r="T45" s="615">
        <f>D45+F45+H45+J45+L45+N45+P45+R45</f>
        <v>73</v>
      </c>
      <c r="U45" s="616">
        <f>E45+G45+I45+K45+M45+O45+Q45+S45</f>
        <v>11851</v>
      </c>
      <c r="V45" s="525">
        <v>34</v>
      </c>
    </row>
    <row r="46" spans="1:22" ht="15.75" x14ac:dyDescent="0.2">
      <c r="A46" s="513">
        <v>35</v>
      </c>
      <c r="B46" s="602" t="s">
        <v>1071</v>
      </c>
      <c r="C46" s="603" t="s">
        <v>736</v>
      </c>
      <c r="D46" s="717">
        <v>11</v>
      </c>
      <c r="E46" s="605"/>
      <c r="F46" s="754">
        <v>11</v>
      </c>
      <c r="G46" s="607"/>
      <c r="H46" s="717">
        <v>8</v>
      </c>
      <c r="I46" s="605">
        <v>1937</v>
      </c>
      <c r="J46" s="754">
        <v>3</v>
      </c>
      <c r="K46" s="610">
        <v>8507</v>
      </c>
      <c r="L46" s="717">
        <v>11</v>
      </c>
      <c r="M46" s="609"/>
      <c r="N46" s="754">
        <v>11</v>
      </c>
      <c r="O46" s="610"/>
      <c r="P46" s="755">
        <v>9</v>
      </c>
      <c r="Q46" s="1194">
        <v>0</v>
      </c>
      <c r="R46" s="756">
        <v>11</v>
      </c>
      <c r="S46" s="1196"/>
      <c r="T46" s="615">
        <f>D46+F46+H46+J46+L46+N46+P46+R46</f>
        <v>75</v>
      </c>
      <c r="U46" s="616">
        <f>E46+G46+I46+K46+M46+O46+Q46+S46</f>
        <v>10444</v>
      </c>
      <c r="V46" s="525">
        <v>35</v>
      </c>
    </row>
    <row r="47" spans="1:22" ht="15.75" x14ac:dyDescent="0.2">
      <c r="A47" s="513">
        <v>36</v>
      </c>
      <c r="B47" s="602" t="s">
        <v>762</v>
      </c>
      <c r="C47" s="603" t="s">
        <v>736</v>
      </c>
      <c r="D47" s="717">
        <v>9</v>
      </c>
      <c r="E47" s="605">
        <v>2860</v>
      </c>
      <c r="F47" s="754">
        <v>9</v>
      </c>
      <c r="G47" s="607">
        <v>2185</v>
      </c>
      <c r="H47" s="717">
        <v>6</v>
      </c>
      <c r="I47" s="605">
        <v>2731</v>
      </c>
      <c r="J47" s="754">
        <v>11</v>
      </c>
      <c r="K47" s="610">
        <v>0</v>
      </c>
      <c r="L47" s="717">
        <v>11</v>
      </c>
      <c r="M47" s="609">
        <v>0</v>
      </c>
      <c r="N47" s="754">
        <v>11</v>
      </c>
      <c r="O47" s="610">
        <v>0</v>
      </c>
      <c r="P47" s="755">
        <v>11</v>
      </c>
      <c r="Q47" s="1194"/>
      <c r="R47" s="756">
        <v>7</v>
      </c>
      <c r="S47" s="1196">
        <v>133</v>
      </c>
      <c r="T47" s="615">
        <f>D47+F47+H47+J47+L47+N47+P47+R47</f>
        <v>75</v>
      </c>
      <c r="U47" s="616">
        <f>E47+G47+I47+K47+M47+O47+Q47+S47</f>
        <v>7909</v>
      </c>
      <c r="V47" s="525">
        <v>36</v>
      </c>
    </row>
    <row r="48" spans="1:22" ht="15.75" x14ac:dyDescent="0.2">
      <c r="A48" s="523">
        <v>37</v>
      </c>
      <c r="B48" s="602" t="s">
        <v>1016</v>
      </c>
      <c r="C48" s="603" t="s">
        <v>501</v>
      </c>
      <c r="D48" s="717">
        <v>11</v>
      </c>
      <c r="E48" s="605">
        <v>0</v>
      </c>
      <c r="F48" s="754">
        <v>11</v>
      </c>
      <c r="G48" s="607">
        <v>0</v>
      </c>
      <c r="H48" s="717">
        <v>11</v>
      </c>
      <c r="I48" s="605">
        <v>0</v>
      </c>
      <c r="J48" s="754">
        <v>11</v>
      </c>
      <c r="K48" s="610">
        <v>0</v>
      </c>
      <c r="L48" s="717">
        <v>8</v>
      </c>
      <c r="M48" s="609">
        <v>1910</v>
      </c>
      <c r="N48" s="754">
        <v>3</v>
      </c>
      <c r="O48" s="610">
        <v>4340</v>
      </c>
      <c r="P48" s="755">
        <v>11</v>
      </c>
      <c r="Q48" s="1194"/>
      <c r="R48" s="756">
        <v>11</v>
      </c>
      <c r="S48" s="1196"/>
      <c r="T48" s="615">
        <f>D48+F48+H48+J48+L48+N48+P48+R48</f>
        <v>77</v>
      </c>
      <c r="U48" s="616">
        <f>E48+G48+I48+K48+M48+O48+Q48+S48</f>
        <v>6250</v>
      </c>
      <c r="V48" s="525">
        <v>37</v>
      </c>
    </row>
    <row r="49" spans="1:22" ht="15.75" x14ac:dyDescent="0.2">
      <c r="A49" s="513">
        <v>38</v>
      </c>
      <c r="B49" s="602" t="s">
        <v>1017</v>
      </c>
      <c r="C49" s="603" t="s">
        <v>736</v>
      </c>
      <c r="D49" s="717">
        <v>11</v>
      </c>
      <c r="E49" s="605">
        <v>0</v>
      </c>
      <c r="F49" s="754">
        <v>11</v>
      </c>
      <c r="G49" s="607">
        <v>0</v>
      </c>
      <c r="H49" s="717">
        <v>11</v>
      </c>
      <c r="I49" s="605">
        <v>0</v>
      </c>
      <c r="J49" s="754">
        <v>7</v>
      </c>
      <c r="K49" s="610">
        <v>1499</v>
      </c>
      <c r="L49" s="717">
        <v>10</v>
      </c>
      <c r="M49" s="609">
        <v>1110</v>
      </c>
      <c r="N49" s="754">
        <v>7</v>
      </c>
      <c r="O49" s="610">
        <v>3130</v>
      </c>
      <c r="P49" s="755">
        <v>11</v>
      </c>
      <c r="Q49" s="1194"/>
      <c r="R49" s="756">
        <v>11</v>
      </c>
      <c r="S49" s="1196"/>
      <c r="T49" s="615">
        <f>D49+F49+H49+J49+L49+N49+P49+R49</f>
        <v>79</v>
      </c>
      <c r="U49" s="616">
        <f>E49+G49+I49+K49+M49+O49+Q49+S49</f>
        <v>5739</v>
      </c>
      <c r="V49" s="525">
        <v>38</v>
      </c>
    </row>
    <row r="50" spans="1:22" ht="15.75" x14ac:dyDescent="0.2">
      <c r="A50" s="513">
        <v>39</v>
      </c>
      <c r="B50" s="602" t="s">
        <v>1073</v>
      </c>
      <c r="C50" s="603" t="s">
        <v>500</v>
      </c>
      <c r="D50" s="717">
        <v>11</v>
      </c>
      <c r="E50" s="605"/>
      <c r="F50" s="754">
        <v>11</v>
      </c>
      <c r="G50" s="607"/>
      <c r="H50" s="717">
        <v>11</v>
      </c>
      <c r="I50" s="605"/>
      <c r="J50" s="754">
        <v>11</v>
      </c>
      <c r="K50" s="610"/>
      <c r="L50" s="717">
        <v>11</v>
      </c>
      <c r="M50" s="609"/>
      <c r="N50" s="754">
        <v>11</v>
      </c>
      <c r="O50" s="610"/>
      <c r="P50" s="755">
        <v>11</v>
      </c>
      <c r="Q50" s="1194"/>
      <c r="R50" s="756">
        <v>2</v>
      </c>
      <c r="S50" s="1196">
        <v>189</v>
      </c>
      <c r="T50" s="615">
        <f>D50+F50+H50+J50+L50+N50+P50+R50</f>
        <v>79</v>
      </c>
      <c r="U50" s="616">
        <f>E50+G50+I50+K50+M50+O50+Q50+S50</f>
        <v>189</v>
      </c>
      <c r="V50" s="525">
        <v>39</v>
      </c>
    </row>
    <row r="51" spans="1:22" ht="15.75" x14ac:dyDescent="0.2">
      <c r="A51" s="523">
        <v>40</v>
      </c>
      <c r="B51" s="602" t="s">
        <v>214</v>
      </c>
      <c r="C51" s="603" t="s">
        <v>165</v>
      </c>
      <c r="D51" s="717">
        <v>11</v>
      </c>
      <c r="E51" s="605">
        <v>0</v>
      </c>
      <c r="F51" s="754">
        <v>11</v>
      </c>
      <c r="G51" s="607">
        <v>0</v>
      </c>
      <c r="H51" s="717">
        <v>11</v>
      </c>
      <c r="I51" s="605">
        <v>0</v>
      </c>
      <c r="J51" s="754">
        <v>11</v>
      </c>
      <c r="K51" s="610">
        <v>0</v>
      </c>
      <c r="L51" s="717">
        <v>10</v>
      </c>
      <c r="M51" s="609">
        <v>1155</v>
      </c>
      <c r="N51" s="754">
        <v>9</v>
      </c>
      <c r="O51" s="610">
        <v>2035</v>
      </c>
      <c r="P51" s="755">
        <v>11</v>
      </c>
      <c r="Q51" s="1194"/>
      <c r="R51" s="756">
        <v>11</v>
      </c>
      <c r="S51" s="1196"/>
      <c r="T51" s="615">
        <f>D51+F51+H51+J51+L51+N51+P51+R51</f>
        <v>85</v>
      </c>
      <c r="U51" s="616">
        <f>E51+G51+I51+K51+M51+O51+Q51+S51</f>
        <v>3190</v>
      </c>
      <c r="V51" s="525">
        <v>40</v>
      </c>
    </row>
    <row r="52" spans="1:22" ht="15.75" x14ac:dyDescent="0.2">
      <c r="A52" s="513">
        <v>41</v>
      </c>
      <c r="B52" s="602" t="s">
        <v>1072</v>
      </c>
      <c r="C52" s="603" t="s">
        <v>500</v>
      </c>
      <c r="D52" s="717">
        <v>11</v>
      </c>
      <c r="E52" s="605"/>
      <c r="F52" s="754">
        <v>11</v>
      </c>
      <c r="G52" s="607"/>
      <c r="H52" s="717">
        <v>11</v>
      </c>
      <c r="I52" s="605"/>
      <c r="J52" s="754">
        <v>11</v>
      </c>
      <c r="K52" s="610"/>
      <c r="L52" s="717">
        <v>11</v>
      </c>
      <c r="M52" s="609"/>
      <c r="N52" s="754">
        <v>11</v>
      </c>
      <c r="O52" s="610"/>
      <c r="P52" s="755">
        <v>11</v>
      </c>
      <c r="Q52" s="1194"/>
      <c r="R52" s="756">
        <v>8</v>
      </c>
      <c r="S52" s="1196">
        <v>67</v>
      </c>
      <c r="T52" s="615">
        <f>D52+F52+H52+J52+L52+N52+P52+R52</f>
        <v>85</v>
      </c>
      <c r="U52" s="616">
        <f>E52+G52+I52+K52+M52+O52+Q52+S52</f>
        <v>67</v>
      </c>
      <c r="V52" s="525">
        <v>41</v>
      </c>
    </row>
    <row r="53" spans="1:22" ht="16.5" thickBot="1" x14ac:dyDescent="0.25">
      <c r="A53" s="620">
        <v>42</v>
      </c>
      <c r="B53" s="1546" t="s">
        <v>1018</v>
      </c>
      <c r="C53" s="1023" t="s">
        <v>165</v>
      </c>
      <c r="D53" s="1024">
        <v>11</v>
      </c>
      <c r="E53" s="1025"/>
      <c r="F53" s="1026">
        <v>11</v>
      </c>
      <c r="G53" s="1027"/>
      <c r="H53" s="1024">
        <v>11</v>
      </c>
      <c r="I53" s="1025"/>
      <c r="J53" s="1026">
        <v>11</v>
      </c>
      <c r="K53" s="1028"/>
      <c r="L53" s="1024">
        <v>11</v>
      </c>
      <c r="M53" s="1029"/>
      <c r="N53" s="1026">
        <v>9</v>
      </c>
      <c r="O53" s="1028">
        <v>2035</v>
      </c>
      <c r="P53" s="1030">
        <v>11</v>
      </c>
      <c r="Q53" s="1031"/>
      <c r="R53" s="1032">
        <v>11</v>
      </c>
      <c r="S53" s="1033"/>
      <c r="T53" s="1547">
        <f>D53+F53+H53+J53+L53+N53+P53+R53</f>
        <v>86</v>
      </c>
      <c r="U53" s="1548">
        <f>E53+G53+I53+K53+M53+O53+Q53+S53</f>
        <v>2035</v>
      </c>
      <c r="V53" s="1549">
        <v>42</v>
      </c>
    </row>
  </sheetData>
  <sortState xmlns:xlrd2="http://schemas.microsoft.com/office/spreadsheetml/2017/richdata2" ref="B12:U53">
    <sortCondition ref="T12:T53"/>
    <sortCondition descending="1" ref="U12:U53"/>
  </sortState>
  <mergeCells count="20"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  <mergeCell ref="H8:I8"/>
    <mergeCell ref="D9:E9"/>
    <mergeCell ref="F9:G9"/>
    <mergeCell ref="H9:I9"/>
    <mergeCell ref="A8:A10"/>
    <mergeCell ref="B8:B10"/>
    <mergeCell ref="C8:C10"/>
    <mergeCell ref="D8:E8"/>
    <mergeCell ref="F8:G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workbookViewId="0">
      <selection activeCell="Z16" sqref="Z16"/>
    </sheetView>
  </sheetViews>
  <sheetFormatPr defaultRowHeight="12.75" x14ac:dyDescent="0.2"/>
  <cols>
    <col min="1" max="1" width="4.7109375" customWidth="1"/>
    <col min="2" max="2" width="19.140625" customWidth="1"/>
    <col min="3" max="3" width="27.285156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7.42578125" customWidth="1"/>
    <col min="21" max="21" width="9.140625" customWidth="1"/>
    <col min="23" max="23" width="10.42578125" customWidth="1"/>
  </cols>
  <sheetData>
    <row r="1" spans="1:23" ht="20.25" x14ac:dyDescent="0.3">
      <c r="D1" s="104"/>
      <c r="E1" s="104" t="s">
        <v>48</v>
      </c>
      <c r="F1" s="104"/>
      <c r="G1" s="104"/>
      <c r="H1" s="104"/>
      <c r="I1" s="104"/>
    </row>
    <row r="2" spans="1:23" ht="20.25" x14ac:dyDescent="0.3">
      <c r="D2" s="104"/>
      <c r="E2" s="104" t="s">
        <v>78</v>
      </c>
      <c r="F2" s="104"/>
      <c r="G2" s="104"/>
      <c r="H2" s="104"/>
      <c r="I2" s="104"/>
    </row>
    <row r="3" spans="1:23" ht="20.25" x14ac:dyDescent="0.3">
      <c r="D3" s="104"/>
      <c r="E3" s="104" t="s">
        <v>47</v>
      </c>
      <c r="F3" s="104"/>
      <c r="G3" s="104"/>
      <c r="H3" s="104"/>
      <c r="I3" s="104"/>
    </row>
    <row r="5" spans="1:23" ht="13.5" thickBot="1" x14ac:dyDescent="0.25"/>
    <row r="6" spans="1:23" ht="21.75" customHeight="1" thickTop="1" x14ac:dyDescent="0.2">
      <c r="A6" s="1314" t="s">
        <v>4</v>
      </c>
      <c r="B6" s="1316" t="s">
        <v>20</v>
      </c>
      <c r="C6" s="1318" t="s">
        <v>5</v>
      </c>
      <c r="D6" s="1310" t="s">
        <v>6</v>
      </c>
      <c r="E6" s="1311"/>
      <c r="F6" s="1312" t="s">
        <v>7</v>
      </c>
      <c r="G6" s="1313"/>
      <c r="H6" s="1310" t="s">
        <v>8</v>
      </c>
      <c r="I6" s="1311"/>
      <c r="J6" s="1312" t="s">
        <v>9</v>
      </c>
      <c r="K6" s="1313"/>
      <c r="L6" s="1310" t="s">
        <v>10</v>
      </c>
      <c r="M6" s="1311"/>
      <c r="N6" s="1312" t="s">
        <v>11</v>
      </c>
      <c r="O6" s="1313"/>
      <c r="P6" s="1310" t="s">
        <v>12</v>
      </c>
      <c r="Q6" s="1311"/>
      <c r="R6" s="1312" t="s">
        <v>13</v>
      </c>
      <c r="S6" s="1313"/>
      <c r="T6" s="757" t="s">
        <v>43</v>
      </c>
      <c r="U6" s="1310" t="s">
        <v>14</v>
      </c>
      <c r="V6" s="1322"/>
      <c r="W6" s="1313"/>
    </row>
    <row r="7" spans="1:23" ht="33.75" customHeight="1" x14ac:dyDescent="0.2">
      <c r="A7" s="1315"/>
      <c r="B7" s="1317"/>
      <c r="C7" s="1319"/>
      <c r="D7" s="1320" t="s">
        <v>140</v>
      </c>
      <c r="E7" s="1321"/>
      <c r="F7" s="1320" t="s">
        <v>141</v>
      </c>
      <c r="G7" s="1321"/>
      <c r="H7" s="1320" t="s">
        <v>523</v>
      </c>
      <c r="I7" s="1321"/>
      <c r="J7" s="1326" t="s">
        <v>524</v>
      </c>
      <c r="K7" s="1327"/>
      <c r="L7" s="1328" t="s">
        <v>525</v>
      </c>
      <c r="M7" s="1329"/>
      <c r="N7" s="1328" t="s">
        <v>526</v>
      </c>
      <c r="O7" s="1329"/>
      <c r="P7" s="1328" t="s">
        <v>527</v>
      </c>
      <c r="Q7" s="1329"/>
      <c r="R7" s="1328" t="s">
        <v>528</v>
      </c>
      <c r="S7" s="1329"/>
      <c r="T7" s="135">
        <v>-0.5</v>
      </c>
      <c r="U7" s="1323"/>
      <c r="V7" s="1324"/>
      <c r="W7" s="1325"/>
    </row>
    <row r="8" spans="1:23" ht="12.75" customHeight="1" x14ac:dyDescent="0.2">
      <c r="A8" s="1315"/>
      <c r="B8" s="1317"/>
      <c r="C8" s="1319"/>
      <c r="D8" s="140"/>
      <c r="E8" s="141"/>
      <c r="F8" s="140"/>
      <c r="G8" s="142"/>
      <c r="H8" s="105"/>
      <c r="I8" s="141"/>
      <c r="J8" s="140"/>
      <c r="K8" s="142"/>
      <c r="L8" s="105"/>
      <c r="M8" s="141"/>
      <c r="N8" s="140"/>
      <c r="O8" s="143"/>
      <c r="P8" s="105"/>
      <c r="Q8" s="143"/>
      <c r="R8" s="105"/>
      <c r="S8" s="142"/>
      <c r="T8" s="106"/>
      <c r="U8" s="105"/>
      <c r="V8" s="107"/>
      <c r="W8" s="108"/>
    </row>
    <row r="9" spans="1:23" ht="17.25" customHeight="1" x14ac:dyDescent="0.2">
      <c r="A9" s="109"/>
      <c r="B9" s="110"/>
      <c r="C9" s="111"/>
      <c r="D9" s="147" t="s">
        <v>15</v>
      </c>
      <c r="E9" s="148" t="s">
        <v>16</v>
      </c>
      <c r="F9" s="147" t="s">
        <v>15</v>
      </c>
      <c r="G9" s="149" t="s">
        <v>16</v>
      </c>
      <c r="H9" s="150" t="s">
        <v>15</v>
      </c>
      <c r="I9" s="148" t="s">
        <v>16</v>
      </c>
      <c r="J9" s="147" t="s">
        <v>15</v>
      </c>
      <c r="K9" s="149" t="s">
        <v>16</v>
      </c>
      <c r="L9" s="150" t="s">
        <v>15</v>
      </c>
      <c r="M9" s="148" t="s">
        <v>16</v>
      </c>
      <c r="N9" s="147" t="s">
        <v>15</v>
      </c>
      <c r="O9" s="151" t="s">
        <v>16</v>
      </c>
      <c r="P9" s="150" t="s">
        <v>15</v>
      </c>
      <c r="Q9" s="148" t="s">
        <v>16</v>
      </c>
      <c r="R9" s="147" t="s">
        <v>15</v>
      </c>
      <c r="S9" s="149" t="s">
        <v>16</v>
      </c>
      <c r="T9" s="152"/>
      <c r="U9" s="150" t="s">
        <v>15</v>
      </c>
      <c r="V9" s="153" t="s">
        <v>17</v>
      </c>
      <c r="W9" s="112" t="s">
        <v>18</v>
      </c>
    </row>
    <row r="10" spans="1:23" ht="16.5" customHeight="1" thickBot="1" x14ac:dyDescent="0.25">
      <c r="A10" s="113"/>
      <c r="B10" s="154"/>
      <c r="C10" s="114"/>
      <c r="D10" s="155"/>
      <c r="E10" s="156"/>
      <c r="F10" s="155"/>
      <c r="G10" s="157"/>
      <c r="H10" s="155"/>
      <c r="I10" s="156"/>
      <c r="J10" s="155"/>
      <c r="K10" s="157"/>
      <c r="L10" s="155"/>
      <c r="M10" s="156"/>
      <c r="N10" s="155"/>
      <c r="O10" s="157"/>
      <c r="P10" s="155"/>
      <c r="Q10" s="156"/>
      <c r="R10" s="155"/>
      <c r="S10" s="157"/>
      <c r="T10" s="158"/>
      <c r="U10" s="159"/>
      <c r="V10" s="160"/>
      <c r="W10" s="115"/>
    </row>
    <row r="11" spans="1:23" ht="21" customHeight="1" thickTop="1" x14ac:dyDescent="0.25">
      <c r="A11" s="119">
        <v>1</v>
      </c>
      <c r="B11" s="367" t="s">
        <v>83</v>
      </c>
      <c r="C11" s="161" t="s">
        <v>34</v>
      </c>
      <c r="D11" s="77">
        <v>3</v>
      </c>
      <c r="E11" s="78">
        <v>14745</v>
      </c>
      <c r="F11" s="75">
        <v>1</v>
      </c>
      <c r="G11" s="162">
        <v>18045</v>
      </c>
      <c r="H11" s="77">
        <v>3</v>
      </c>
      <c r="I11" s="78">
        <v>4652</v>
      </c>
      <c r="J11" s="75">
        <v>1</v>
      </c>
      <c r="K11" s="76">
        <v>6453</v>
      </c>
      <c r="L11" s="77">
        <v>8</v>
      </c>
      <c r="M11" s="78">
        <v>2790</v>
      </c>
      <c r="N11" s="75">
        <v>9</v>
      </c>
      <c r="O11" s="76">
        <v>2545</v>
      </c>
      <c r="P11" s="77">
        <v>5</v>
      </c>
      <c r="Q11" s="78">
        <v>2895</v>
      </c>
      <c r="R11" s="75">
        <v>2</v>
      </c>
      <c r="S11" s="76">
        <v>4860</v>
      </c>
      <c r="T11" s="116">
        <v>4.5</v>
      </c>
      <c r="U11" s="146">
        <v>27.5</v>
      </c>
      <c r="V11" s="88">
        <v>56985</v>
      </c>
      <c r="W11" s="163">
        <v>1</v>
      </c>
    </row>
    <row r="12" spans="1:23" ht="21" customHeight="1" x14ac:dyDescent="0.25">
      <c r="A12" s="118">
        <v>2</v>
      </c>
      <c r="B12" s="360" t="s">
        <v>81</v>
      </c>
      <c r="C12" s="91" t="s">
        <v>142</v>
      </c>
      <c r="D12" s="81">
        <v>2</v>
      </c>
      <c r="E12" s="82">
        <v>15160</v>
      </c>
      <c r="F12" s="79">
        <v>6</v>
      </c>
      <c r="G12" s="80">
        <v>6805</v>
      </c>
      <c r="H12" s="81">
        <v>1</v>
      </c>
      <c r="I12" s="82">
        <v>6427</v>
      </c>
      <c r="J12" s="79">
        <v>2</v>
      </c>
      <c r="K12" s="80">
        <v>5644</v>
      </c>
      <c r="L12" s="81">
        <v>12</v>
      </c>
      <c r="M12" s="82">
        <v>1855</v>
      </c>
      <c r="N12" s="79">
        <v>2</v>
      </c>
      <c r="O12" s="80">
        <v>4510</v>
      </c>
      <c r="P12" s="81">
        <v>4</v>
      </c>
      <c r="Q12" s="82">
        <v>4175</v>
      </c>
      <c r="R12" s="79">
        <v>11</v>
      </c>
      <c r="S12" s="80">
        <v>1180</v>
      </c>
      <c r="T12" s="116">
        <v>6</v>
      </c>
      <c r="U12" s="146">
        <v>34</v>
      </c>
      <c r="V12" s="88">
        <v>45756</v>
      </c>
      <c r="W12" s="163">
        <v>2</v>
      </c>
    </row>
    <row r="13" spans="1:23" ht="21" customHeight="1" x14ac:dyDescent="0.25">
      <c r="A13" s="118">
        <v>3</v>
      </c>
      <c r="B13" s="360" t="s">
        <v>79</v>
      </c>
      <c r="C13" s="91" t="s">
        <v>34</v>
      </c>
      <c r="D13" s="81">
        <v>4</v>
      </c>
      <c r="E13" s="82">
        <v>13765</v>
      </c>
      <c r="F13" s="79">
        <v>8</v>
      </c>
      <c r="G13" s="80">
        <v>4165</v>
      </c>
      <c r="H13" s="81">
        <v>6</v>
      </c>
      <c r="I13" s="82">
        <v>2789</v>
      </c>
      <c r="J13" s="79">
        <v>12</v>
      </c>
      <c r="K13" s="80">
        <v>1531</v>
      </c>
      <c r="L13" s="81">
        <v>5</v>
      </c>
      <c r="M13" s="82">
        <v>3125</v>
      </c>
      <c r="N13" s="79">
        <v>1</v>
      </c>
      <c r="O13" s="80">
        <v>5285</v>
      </c>
      <c r="P13" s="81">
        <v>3</v>
      </c>
      <c r="Q13" s="82">
        <v>4480</v>
      </c>
      <c r="R13" s="79">
        <v>1</v>
      </c>
      <c r="S13" s="80">
        <v>5355</v>
      </c>
      <c r="T13" s="116">
        <v>6</v>
      </c>
      <c r="U13" s="146">
        <v>34</v>
      </c>
      <c r="V13" s="88">
        <v>40495</v>
      </c>
      <c r="W13" s="163">
        <v>3</v>
      </c>
    </row>
    <row r="14" spans="1:23" ht="21" customHeight="1" x14ac:dyDescent="0.25">
      <c r="A14" s="119">
        <v>4</v>
      </c>
      <c r="B14" s="360" t="s">
        <v>145</v>
      </c>
      <c r="C14" s="91" t="s">
        <v>146</v>
      </c>
      <c r="D14" s="81">
        <v>1</v>
      </c>
      <c r="E14" s="82">
        <v>18270</v>
      </c>
      <c r="F14" s="79">
        <v>11</v>
      </c>
      <c r="G14" s="80">
        <v>1785</v>
      </c>
      <c r="H14" s="81">
        <v>4</v>
      </c>
      <c r="I14" s="82">
        <v>4056</v>
      </c>
      <c r="J14" s="79">
        <v>3</v>
      </c>
      <c r="K14" s="80">
        <v>5341</v>
      </c>
      <c r="L14" s="81">
        <v>2</v>
      </c>
      <c r="M14" s="82">
        <v>3755</v>
      </c>
      <c r="N14" s="79">
        <v>4</v>
      </c>
      <c r="O14" s="80">
        <v>3890</v>
      </c>
      <c r="P14" s="81">
        <v>9</v>
      </c>
      <c r="Q14" s="82">
        <v>1870</v>
      </c>
      <c r="R14" s="79">
        <v>6</v>
      </c>
      <c r="S14" s="80">
        <v>2830</v>
      </c>
      <c r="T14" s="116">
        <v>5.5</v>
      </c>
      <c r="U14" s="146">
        <v>34.5</v>
      </c>
      <c r="V14" s="88">
        <v>41797</v>
      </c>
      <c r="W14" s="163">
        <v>4</v>
      </c>
    </row>
    <row r="15" spans="1:23" ht="21" customHeight="1" x14ac:dyDescent="0.25">
      <c r="A15" s="118">
        <v>5</v>
      </c>
      <c r="B15" s="360" t="s">
        <v>150</v>
      </c>
      <c r="C15" s="91" t="s">
        <v>149</v>
      </c>
      <c r="D15" s="81">
        <v>6</v>
      </c>
      <c r="E15" s="82">
        <v>8070</v>
      </c>
      <c r="F15" s="79">
        <v>9</v>
      </c>
      <c r="G15" s="80">
        <v>3710</v>
      </c>
      <c r="H15" s="81">
        <v>2</v>
      </c>
      <c r="I15" s="82">
        <v>5000</v>
      </c>
      <c r="J15" s="79">
        <v>7</v>
      </c>
      <c r="K15" s="80">
        <v>4318</v>
      </c>
      <c r="L15" s="81">
        <v>1</v>
      </c>
      <c r="M15" s="82">
        <v>4500</v>
      </c>
      <c r="N15" s="79">
        <v>12</v>
      </c>
      <c r="O15" s="80">
        <v>1930</v>
      </c>
      <c r="P15" s="81">
        <v>2</v>
      </c>
      <c r="Q15" s="82">
        <v>4725</v>
      </c>
      <c r="R15" s="79">
        <v>5</v>
      </c>
      <c r="S15" s="80">
        <v>3460</v>
      </c>
      <c r="T15" s="116">
        <v>6</v>
      </c>
      <c r="U15" s="146">
        <v>38</v>
      </c>
      <c r="V15" s="88">
        <v>35713</v>
      </c>
      <c r="W15" s="163">
        <v>5</v>
      </c>
    </row>
    <row r="16" spans="1:23" ht="21" customHeight="1" x14ac:dyDescent="0.25">
      <c r="A16" s="118">
        <v>6</v>
      </c>
      <c r="B16" s="360" t="s">
        <v>85</v>
      </c>
      <c r="C16" s="91" t="s">
        <v>149</v>
      </c>
      <c r="D16" s="81">
        <v>5</v>
      </c>
      <c r="E16" s="82">
        <v>12020</v>
      </c>
      <c r="F16" s="79">
        <v>7</v>
      </c>
      <c r="G16" s="80">
        <v>4575</v>
      </c>
      <c r="H16" s="81">
        <v>5</v>
      </c>
      <c r="I16" s="82">
        <v>3541</v>
      </c>
      <c r="J16" s="79">
        <v>5</v>
      </c>
      <c r="K16" s="80">
        <v>5270</v>
      </c>
      <c r="L16" s="81">
        <v>7</v>
      </c>
      <c r="M16" s="82">
        <v>2875</v>
      </c>
      <c r="N16" s="79">
        <v>6</v>
      </c>
      <c r="O16" s="80">
        <v>3390</v>
      </c>
      <c r="P16" s="81">
        <v>1</v>
      </c>
      <c r="Q16" s="82">
        <v>5900</v>
      </c>
      <c r="R16" s="79">
        <v>10</v>
      </c>
      <c r="S16" s="80">
        <v>1215</v>
      </c>
      <c r="T16" s="116">
        <v>5</v>
      </c>
      <c r="U16" s="146">
        <v>41</v>
      </c>
      <c r="V16" s="88">
        <v>38786</v>
      </c>
      <c r="W16" s="163">
        <v>6</v>
      </c>
    </row>
    <row r="17" spans="1:23" ht="21" customHeight="1" x14ac:dyDescent="0.25">
      <c r="A17" s="119">
        <v>7</v>
      </c>
      <c r="B17" s="360" t="s">
        <v>143</v>
      </c>
      <c r="C17" s="91" t="s">
        <v>144</v>
      </c>
      <c r="D17" s="81">
        <v>8</v>
      </c>
      <c r="E17" s="82">
        <v>7250</v>
      </c>
      <c r="F17" s="79">
        <v>2</v>
      </c>
      <c r="G17" s="80">
        <v>17025</v>
      </c>
      <c r="H17" s="81">
        <v>12</v>
      </c>
      <c r="I17" s="82">
        <v>1009</v>
      </c>
      <c r="J17" s="79">
        <v>4</v>
      </c>
      <c r="K17" s="80">
        <v>5327</v>
      </c>
      <c r="L17" s="81">
        <v>4</v>
      </c>
      <c r="M17" s="82">
        <v>3380</v>
      </c>
      <c r="N17" s="79">
        <v>3</v>
      </c>
      <c r="O17" s="80">
        <v>4420</v>
      </c>
      <c r="P17" s="81">
        <v>10</v>
      </c>
      <c r="Q17" s="82">
        <v>1800</v>
      </c>
      <c r="R17" s="79">
        <v>7</v>
      </c>
      <c r="S17" s="80">
        <v>2815</v>
      </c>
      <c r="T17" s="116">
        <v>6</v>
      </c>
      <c r="U17" s="146">
        <v>44</v>
      </c>
      <c r="V17" s="88">
        <v>43026</v>
      </c>
      <c r="W17" s="163">
        <v>7</v>
      </c>
    </row>
    <row r="18" spans="1:23" ht="21" customHeight="1" x14ac:dyDescent="0.25">
      <c r="A18" s="118">
        <v>8</v>
      </c>
      <c r="B18" s="360" t="s">
        <v>147</v>
      </c>
      <c r="C18" s="91" t="s">
        <v>148</v>
      </c>
      <c r="D18" s="81">
        <v>9</v>
      </c>
      <c r="E18" s="82">
        <v>7045</v>
      </c>
      <c r="F18" s="79">
        <v>3</v>
      </c>
      <c r="G18" s="80">
        <v>13750</v>
      </c>
      <c r="H18" s="81">
        <v>7</v>
      </c>
      <c r="I18" s="82">
        <v>2779</v>
      </c>
      <c r="J18" s="79">
        <v>6</v>
      </c>
      <c r="K18" s="80">
        <v>4671</v>
      </c>
      <c r="L18" s="81">
        <v>9</v>
      </c>
      <c r="M18" s="82">
        <v>2415</v>
      </c>
      <c r="N18" s="79">
        <v>7</v>
      </c>
      <c r="O18" s="80">
        <v>3175</v>
      </c>
      <c r="P18" s="81">
        <v>7</v>
      </c>
      <c r="Q18" s="82">
        <v>2205</v>
      </c>
      <c r="R18" s="79">
        <v>9</v>
      </c>
      <c r="S18" s="80">
        <v>2400</v>
      </c>
      <c r="T18" s="116">
        <v>4.5</v>
      </c>
      <c r="U18" s="146">
        <v>52.5</v>
      </c>
      <c r="V18" s="88">
        <v>38440</v>
      </c>
      <c r="W18" s="163">
        <v>8</v>
      </c>
    </row>
    <row r="19" spans="1:23" ht="21" customHeight="1" x14ac:dyDescent="0.25">
      <c r="A19" s="118">
        <v>9</v>
      </c>
      <c r="B19" s="360" t="s">
        <v>151</v>
      </c>
      <c r="C19" s="91" t="s">
        <v>148</v>
      </c>
      <c r="D19" s="81">
        <v>10</v>
      </c>
      <c r="E19" s="82">
        <v>6955</v>
      </c>
      <c r="F19" s="79">
        <v>10</v>
      </c>
      <c r="G19" s="80">
        <v>3360</v>
      </c>
      <c r="H19" s="81">
        <v>10</v>
      </c>
      <c r="I19" s="82">
        <v>1580</v>
      </c>
      <c r="J19" s="79">
        <v>10</v>
      </c>
      <c r="K19" s="80">
        <v>2706</v>
      </c>
      <c r="L19" s="81">
        <v>3</v>
      </c>
      <c r="M19" s="82">
        <v>3560</v>
      </c>
      <c r="N19" s="79">
        <v>5</v>
      </c>
      <c r="O19" s="80">
        <v>3450</v>
      </c>
      <c r="P19" s="81">
        <v>8</v>
      </c>
      <c r="Q19" s="82">
        <v>2180</v>
      </c>
      <c r="R19" s="79">
        <v>4</v>
      </c>
      <c r="S19" s="80">
        <v>3600</v>
      </c>
      <c r="T19" s="116">
        <v>5</v>
      </c>
      <c r="U19" s="146">
        <v>55</v>
      </c>
      <c r="V19" s="88">
        <v>27391</v>
      </c>
      <c r="W19" s="163">
        <v>9</v>
      </c>
    </row>
    <row r="20" spans="1:23" ht="21" customHeight="1" x14ac:dyDescent="0.25">
      <c r="A20" s="119">
        <v>10</v>
      </c>
      <c r="B20" s="362" t="s">
        <v>82</v>
      </c>
      <c r="C20" s="91" t="s">
        <v>49</v>
      </c>
      <c r="D20" s="81">
        <v>11</v>
      </c>
      <c r="E20" s="82">
        <v>4375</v>
      </c>
      <c r="F20" s="79">
        <v>4</v>
      </c>
      <c r="G20" s="80">
        <v>9370</v>
      </c>
      <c r="H20" s="81">
        <v>11</v>
      </c>
      <c r="I20" s="82">
        <v>1513</v>
      </c>
      <c r="J20" s="79">
        <v>9</v>
      </c>
      <c r="K20" s="80">
        <v>3969</v>
      </c>
      <c r="L20" s="81">
        <v>10</v>
      </c>
      <c r="M20" s="82">
        <v>1990</v>
      </c>
      <c r="N20" s="79">
        <v>11</v>
      </c>
      <c r="O20" s="80">
        <v>2365</v>
      </c>
      <c r="P20" s="81">
        <v>6</v>
      </c>
      <c r="Q20" s="82">
        <v>2710</v>
      </c>
      <c r="R20" s="79">
        <v>3</v>
      </c>
      <c r="S20" s="80">
        <v>4435</v>
      </c>
      <c r="T20" s="116">
        <v>5.5</v>
      </c>
      <c r="U20" s="146">
        <v>59.5</v>
      </c>
      <c r="V20" s="88">
        <v>30727</v>
      </c>
      <c r="W20" s="163">
        <v>10</v>
      </c>
    </row>
    <row r="21" spans="1:23" ht="21" customHeight="1" x14ac:dyDescent="0.25">
      <c r="A21" s="118">
        <v>11</v>
      </c>
      <c r="B21" s="360" t="s">
        <v>152</v>
      </c>
      <c r="C21" s="91" t="s">
        <v>114</v>
      </c>
      <c r="D21" s="81">
        <v>12</v>
      </c>
      <c r="E21" s="82">
        <v>4040</v>
      </c>
      <c r="F21" s="79">
        <v>12</v>
      </c>
      <c r="G21" s="80">
        <v>755</v>
      </c>
      <c r="H21" s="81">
        <v>9</v>
      </c>
      <c r="I21" s="82">
        <v>2594</v>
      </c>
      <c r="J21" s="79">
        <v>8</v>
      </c>
      <c r="K21" s="80">
        <v>4270</v>
      </c>
      <c r="L21" s="81">
        <v>6</v>
      </c>
      <c r="M21" s="82">
        <v>2975</v>
      </c>
      <c r="N21" s="79">
        <v>8</v>
      </c>
      <c r="O21" s="80">
        <v>2840</v>
      </c>
      <c r="P21" s="81">
        <v>11</v>
      </c>
      <c r="Q21" s="82">
        <v>1770</v>
      </c>
      <c r="R21" s="79">
        <v>8</v>
      </c>
      <c r="S21" s="80">
        <v>2405</v>
      </c>
      <c r="T21" s="116">
        <v>6</v>
      </c>
      <c r="U21" s="146">
        <v>68</v>
      </c>
      <c r="V21" s="88">
        <v>21649</v>
      </c>
      <c r="W21" s="163">
        <v>11</v>
      </c>
    </row>
    <row r="22" spans="1:23" ht="21" customHeight="1" thickBot="1" x14ac:dyDescent="0.25">
      <c r="A22" s="234">
        <v>12</v>
      </c>
      <c r="B22" s="368" t="s">
        <v>88</v>
      </c>
      <c r="C22" s="366" t="s">
        <v>34</v>
      </c>
      <c r="D22" s="85">
        <v>7</v>
      </c>
      <c r="E22" s="86">
        <v>7540</v>
      </c>
      <c r="F22" s="83">
        <v>5</v>
      </c>
      <c r="G22" s="84">
        <v>6980</v>
      </c>
      <c r="H22" s="85">
        <v>9</v>
      </c>
      <c r="I22" s="86">
        <v>2516</v>
      </c>
      <c r="J22" s="83">
        <v>11</v>
      </c>
      <c r="K22" s="84">
        <v>1939</v>
      </c>
      <c r="L22" s="85">
        <v>11</v>
      </c>
      <c r="M22" s="86">
        <v>1950</v>
      </c>
      <c r="N22" s="83">
        <v>10</v>
      </c>
      <c r="O22" s="84">
        <v>2445</v>
      </c>
      <c r="P22" s="85">
        <v>13</v>
      </c>
      <c r="Q22" s="86">
        <v>0</v>
      </c>
      <c r="R22" s="83">
        <v>13</v>
      </c>
      <c r="S22" s="84">
        <v>0</v>
      </c>
      <c r="T22" s="235">
        <v>6.5</v>
      </c>
      <c r="U22" s="346">
        <v>72.5</v>
      </c>
      <c r="V22" s="357">
        <v>23370</v>
      </c>
      <c r="W22" s="358">
        <v>12</v>
      </c>
    </row>
  </sheetData>
  <mergeCells count="20"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  <mergeCell ref="D6:E6"/>
    <mergeCell ref="F6:G6"/>
    <mergeCell ref="H6:I6"/>
    <mergeCell ref="A6:A8"/>
    <mergeCell ref="B6:B8"/>
    <mergeCell ref="C6:C8"/>
    <mergeCell ref="D7:E7"/>
    <mergeCell ref="F7:G7"/>
    <mergeCell ref="H7:I7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36D8CB94-A756-427B-9C58-FBC72076F4B8}"/>
    <dataValidation type="textLength" errorStyle="warning" allowBlank="1" showInputMessage="1" showErrorMessage="1" errorTitle="PAZI !" error="Provjeri što unosiš, ODUSTANI !" sqref="B12:B21" xr:uid="{F0357E3F-4014-4DBD-9619-41E8BEE56DA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22" xr:uid="{E0570E1E-86AD-456A-BC63-EF8459BCEAC6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29"/>
  <sheetViews>
    <sheetView workbookViewId="0">
      <selection activeCell="Y3" sqref="Y3"/>
    </sheetView>
  </sheetViews>
  <sheetFormatPr defaultRowHeight="12.75" x14ac:dyDescent="0.2"/>
  <cols>
    <col min="1" max="1" width="4.5703125" customWidth="1"/>
    <col min="2" max="2" width="22.42578125" customWidth="1"/>
    <col min="3" max="3" width="24.42578125" customWidth="1"/>
    <col min="4" max="4" width="4.7109375" customWidth="1"/>
    <col min="6" max="6" width="4.85546875" customWidth="1"/>
    <col min="8" max="8" width="4.5703125" customWidth="1"/>
    <col min="9" max="9" width="8.42578125" customWidth="1"/>
    <col min="10" max="10" width="4.85546875" customWidth="1"/>
    <col min="11" max="11" width="8.71093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6.28515625" customWidth="1"/>
  </cols>
  <sheetData>
    <row r="1" spans="1:23" ht="27.75" customHeight="1" x14ac:dyDescent="0.3">
      <c r="C1" s="104"/>
      <c r="D1" s="104" t="s">
        <v>48</v>
      </c>
      <c r="E1" s="104"/>
      <c r="F1" s="104"/>
      <c r="G1" s="104"/>
      <c r="H1" s="104"/>
    </row>
    <row r="2" spans="1:23" ht="26.25" customHeight="1" x14ac:dyDescent="0.3">
      <c r="C2" s="104"/>
      <c r="D2" s="104" t="s">
        <v>153</v>
      </c>
      <c r="E2" s="104"/>
      <c r="F2" s="104"/>
      <c r="G2" s="104"/>
      <c r="H2" s="104"/>
    </row>
    <row r="3" spans="1:23" ht="27.75" customHeight="1" x14ac:dyDescent="0.3">
      <c r="C3" s="104"/>
      <c r="D3" s="104" t="s">
        <v>47</v>
      </c>
      <c r="E3" s="104"/>
      <c r="F3" s="104"/>
      <c r="G3" s="104"/>
      <c r="H3" s="104"/>
    </row>
    <row r="5" spans="1:23" ht="13.5" thickBot="1" x14ac:dyDescent="0.25"/>
    <row r="6" spans="1:23" ht="22.5" customHeight="1" thickTop="1" x14ac:dyDescent="0.2">
      <c r="A6" s="1314" t="s">
        <v>4</v>
      </c>
      <c r="B6" s="1316" t="s">
        <v>20</v>
      </c>
      <c r="C6" s="1318" t="s">
        <v>5</v>
      </c>
      <c r="D6" s="1330" t="s">
        <v>6</v>
      </c>
      <c r="E6" s="1331"/>
      <c r="F6" s="1332" t="s">
        <v>7</v>
      </c>
      <c r="G6" s="1333"/>
      <c r="H6" s="1330" t="s">
        <v>8</v>
      </c>
      <c r="I6" s="1331"/>
      <c r="J6" s="1332" t="s">
        <v>9</v>
      </c>
      <c r="K6" s="1333"/>
      <c r="L6" s="1330" t="s">
        <v>10</v>
      </c>
      <c r="M6" s="1331"/>
      <c r="N6" s="1332" t="s">
        <v>11</v>
      </c>
      <c r="O6" s="1333"/>
      <c r="P6" s="1330" t="s">
        <v>12</v>
      </c>
      <c r="Q6" s="1331"/>
      <c r="R6" s="1332" t="s">
        <v>13</v>
      </c>
      <c r="S6" s="1333"/>
      <c r="T6" s="236" t="s">
        <v>43</v>
      </c>
      <c r="U6" s="1330" t="s">
        <v>14</v>
      </c>
      <c r="V6" s="1334"/>
      <c r="W6" s="1333"/>
    </row>
    <row r="7" spans="1:23" ht="33.75" customHeight="1" x14ac:dyDescent="0.2">
      <c r="A7" s="1315"/>
      <c r="B7" s="1317"/>
      <c r="C7" s="1319"/>
      <c r="D7" s="1320" t="s">
        <v>140</v>
      </c>
      <c r="E7" s="1321"/>
      <c r="F7" s="1320" t="s">
        <v>141</v>
      </c>
      <c r="G7" s="1321"/>
      <c r="H7" s="1320" t="s">
        <v>523</v>
      </c>
      <c r="I7" s="1321"/>
      <c r="J7" s="1320" t="s">
        <v>524</v>
      </c>
      <c r="K7" s="1321"/>
      <c r="L7" s="1328" t="s">
        <v>525</v>
      </c>
      <c r="M7" s="1329"/>
      <c r="N7" s="1328" t="s">
        <v>526</v>
      </c>
      <c r="O7" s="1329"/>
      <c r="P7" s="1328" t="s">
        <v>527</v>
      </c>
      <c r="Q7" s="1329"/>
      <c r="R7" s="1328" t="s">
        <v>528</v>
      </c>
      <c r="S7" s="1329"/>
      <c r="T7" s="237">
        <v>-0.5</v>
      </c>
      <c r="U7" s="1335"/>
      <c r="V7" s="1336"/>
      <c r="W7" s="1337"/>
    </row>
    <row r="8" spans="1:23" ht="12.75" customHeight="1" x14ac:dyDescent="0.2">
      <c r="A8" s="1315"/>
      <c r="B8" s="1317"/>
      <c r="C8" s="1319"/>
      <c r="D8" s="140"/>
      <c r="E8" s="141"/>
      <c r="F8" s="140"/>
      <c r="G8" s="142"/>
      <c r="H8" s="105"/>
      <c r="I8" s="141"/>
      <c r="J8" s="140"/>
      <c r="K8" s="142"/>
      <c r="L8" s="105"/>
      <c r="M8" s="141"/>
      <c r="N8" s="140"/>
      <c r="O8" s="143"/>
      <c r="P8" s="105"/>
      <c r="Q8" s="143"/>
      <c r="R8" s="105"/>
      <c r="S8" s="142"/>
      <c r="T8" s="106"/>
      <c r="U8" s="105"/>
      <c r="V8" s="107"/>
      <c r="W8" s="108"/>
    </row>
    <row r="9" spans="1:23" ht="15" customHeight="1" x14ac:dyDescent="0.2">
      <c r="A9" s="109"/>
      <c r="B9" s="110"/>
      <c r="C9" s="111"/>
      <c r="D9" s="238" t="s">
        <v>15</v>
      </c>
      <c r="E9" s="239" t="s">
        <v>16</v>
      </c>
      <c r="F9" s="238" t="s">
        <v>15</v>
      </c>
      <c r="G9" s="240" t="s">
        <v>16</v>
      </c>
      <c r="H9" s="241" t="s">
        <v>15</v>
      </c>
      <c r="I9" s="239" t="s">
        <v>16</v>
      </c>
      <c r="J9" s="238" t="s">
        <v>15</v>
      </c>
      <c r="K9" s="240" t="s">
        <v>16</v>
      </c>
      <c r="L9" s="241" t="s">
        <v>15</v>
      </c>
      <c r="M9" s="239" t="s">
        <v>16</v>
      </c>
      <c r="N9" s="238" t="s">
        <v>15</v>
      </c>
      <c r="O9" s="242" t="s">
        <v>16</v>
      </c>
      <c r="P9" s="241" t="s">
        <v>15</v>
      </c>
      <c r="Q9" s="239" t="s">
        <v>16</v>
      </c>
      <c r="R9" s="238" t="s">
        <v>15</v>
      </c>
      <c r="S9" s="240" t="s">
        <v>16</v>
      </c>
      <c r="T9" s="243"/>
      <c r="U9" s="241" t="s">
        <v>15</v>
      </c>
      <c r="V9" s="244" t="s">
        <v>17</v>
      </c>
      <c r="W9" s="164" t="s">
        <v>18</v>
      </c>
    </row>
    <row r="10" spans="1:23" ht="9" customHeight="1" thickBot="1" x14ac:dyDescent="0.25">
      <c r="A10" s="113"/>
      <c r="B10" s="154"/>
      <c r="C10" s="114"/>
      <c r="D10" s="155"/>
      <c r="E10" s="156"/>
      <c r="F10" s="155"/>
      <c r="G10" s="157"/>
      <c r="H10" s="155"/>
      <c r="I10" s="156"/>
      <c r="J10" s="155"/>
      <c r="K10" s="157"/>
      <c r="L10" s="155"/>
      <c r="M10" s="156"/>
      <c r="N10" s="155"/>
      <c r="O10" s="157"/>
      <c r="P10" s="155"/>
      <c r="Q10" s="156"/>
      <c r="R10" s="155"/>
      <c r="S10" s="157"/>
      <c r="T10" s="158"/>
      <c r="U10" s="159"/>
      <c r="V10" s="160"/>
      <c r="W10" s="115"/>
    </row>
    <row r="11" spans="1:23" ht="21.75" customHeight="1" thickTop="1" x14ac:dyDescent="0.25">
      <c r="A11" s="119">
        <v>1</v>
      </c>
      <c r="B11" s="362" t="s">
        <v>93</v>
      </c>
      <c r="C11" s="161" t="s">
        <v>94</v>
      </c>
      <c r="D11" s="77">
        <v>1</v>
      </c>
      <c r="E11" s="78">
        <v>24080</v>
      </c>
      <c r="F11" s="75">
        <v>6</v>
      </c>
      <c r="G11" s="162">
        <v>2910</v>
      </c>
      <c r="H11" s="77">
        <v>1</v>
      </c>
      <c r="I11" s="78">
        <v>350</v>
      </c>
      <c r="J11" s="75">
        <v>4</v>
      </c>
      <c r="K11" s="76">
        <v>2463</v>
      </c>
      <c r="L11" s="77">
        <v>3</v>
      </c>
      <c r="M11" s="78">
        <v>4400</v>
      </c>
      <c r="N11" s="75">
        <v>1</v>
      </c>
      <c r="O11" s="76">
        <v>8700</v>
      </c>
      <c r="P11" s="77">
        <v>1</v>
      </c>
      <c r="Q11" s="78">
        <v>10260</v>
      </c>
      <c r="R11" s="75">
        <v>1</v>
      </c>
      <c r="S11" s="76">
        <v>10760</v>
      </c>
      <c r="T11" s="116">
        <v>3</v>
      </c>
      <c r="U11" s="146">
        <v>15</v>
      </c>
      <c r="V11" s="88">
        <v>63923</v>
      </c>
      <c r="W11" s="163">
        <v>1</v>
      </c>
    </row>
    <row r="12" spans="1:23" ht="21.75" customHeight="1" x14ac:dyDescent="0.25">
      <c r="A12" s="118">
        <v>2</v>
      </c>
      <c r="B12" s="360" t="s">
        <v>91</v>
      </c>
      <c r="C12" s="91" t="s">
        <v>154</v>
      </c>
      <c r="D12" s="81">
        <v>4</v>
      </c>
      <c r="E12" s="82">
        <v>11245</v>
      </c>
      <c r="F12" s="79">
        <v>1</v>
      </c>
      <c r="G12" s="80">
        <v>12175</v>
      </c>
      <c r="H12" s="81">
        <v>3</v>
      </c>
      <c r="I12" s="82">
        <v>725</v>
      </c>
      <c r="J12" s="79">
        <v>7</v>
      </c>
      <c r="K12" s="80">
        <v>1149</v>
      </c>
      <c r="L12" s="81">
        <v>1</v>
      </c>
      <c r="M12" s="82">
        <v>5020</v>
      </c>
      <c r="N12" s="79">
        <v>2</v>
      </c>
      <c r="O12" s="80">
        <v>4490</v>
      </c>
      <c r="P12" s="81">
        <v>6</v>
      </c>
      <c r="Q12" s="82">
        <v>5160</v>
      </c>
      <c r="R12" s="79">
        <v>2</v>
      </c>
      <c r="S12" s="80">
        <v>10100</v>
      </c>
      <c r="T12" s="116">
        <v>3.5</v>
      </c>
      <c r="U12" s="146">
        <v>22.5</v>
      </c>
      <c r="V12" s="88">
        <v>50064</v>
      </c>
      <c r="W12" s="163">
        <v>2</v>
      </c>
    </row>
    <row r="13" spans="1:23" ht="21.75" customHeight="1" x14ac:dyDescent="0.25">
      <c r="A13" s="118">
        <v>3</v>
      </c>
      <c r="B13" s="360" t="s">
        <v>102</v>
      </c>
      <c r="C13" s="91" t="s">
        <v>158</v>
      </c>
      <c r="D13" s="81">
        <v>2</v>
      </c>
      <c r="E13" s="82">
        <v>7590</v>
      </c>
      <c r="F13" s="79">
        <v>7</v>
      </c>
      <c r="G13" s="80">
        <v>2835</v>
      </c>
      <c r="H13" s="81">
        <v>4</v>
      </c>
      <c r="I13" s="82">
        <v>193</v>
      </c>
      <c r="J13" s="79">
        <v>2</v>
      </c>
      <c r="K13" s="80">
        <v>2877</v>
      </c>
      <c r="L13" s="81">
        <v>2</v>
      </c>
      <c r="M13" s="82">
        <v>6435</v>
      </c>
      <c r="N13" s="79">
        <v>3</v>
      </c>
      <c r="O13" s="80">
        <v>3870</v>
      </c>
      <c r="P13" s="81">
        <v>2</v>
      </c>
      <c r="Q13" s="82">
        <v>7500</v>
      </c>
      <c r="R13" s="79">
        <v>4</v>
      </c>
      <c r="S13" s="80">
        <v>8720</v>
      </c>
      <c r="T13" s="116">
        <v>3.5</v>
      </c>
      <c r="U13" s="146">
        <v>22.5</v>
      </c>
      <c r="V13" s="88">
        <v>40020</v>
      </c>
      <c r="W13" s="163">
        <v>3</v>
      </c>
    </row>
    <row r="14" spans="1:23" ht="21.75" customHeight="1" x14ac:dyDescent="0.25">
      <c r="A14" s="119">
        <v>4</v>
      </c>
      <c r="B14" s="360" t="s">
        <v>155</v>
      </c>
      <c r="C14" s="91" t="s">
        <v>156</v>
      </c>
      <c r="D14" s="81">
        <v>3</v>
      </c>
      <c r="E14" s="82">
        <v>12395</v>
      </c>
      <c r="F14" s="79">
        <v>2</v>
      </c>
      <c r="G14" s="80">
        <v>7200</v>
      </c>
      <c r="H14" s="81">
        <v>4</v>
      </c>
      <c r="I14" s="82">
        <v>405</v>
      </c>
      <c r="J14" s="79">
        <v>1</v>
      </c>
      <c r="K14" s="80">
        <v>2945</v>
      </c>
      <c r="L14" s="81">
        <v>5</v>
      </c>
      <c r="M14" s="82">
        <v>4375</v>
      </c>
      <c r="N14" s="79">
        <v>4</v>
      </c>
      <c r="O14" s="80">
        <v>3565</v>
      </c>
      <c r="P14" s="81">
        <v>4</v>
      </c>
      <c r="Q14" s="82">
        <v>6000</v>
      </c>
      <c r="R14" s="79">
        <v>5</v>
      </c>
      <c r="S14" s="80">
        <v>6360</v>
      </c>
      <c r="T14" s="116">
        <v>2.5</v>
      </c>
      <c r="U14" s="146">
        <v>25.5</v>
      </c>
      <c r="V14" s="88">
        <v>43245</v>
      </c>
      <c r="W14" s="163">
        <v>4</v>
      </c>
    </row>
    <row r="15" spans="1:23" ht="21.75" customHeight="1" x14ac:dyDescent="0.25">
      <c r="A15" s="118">
        <v>5</v>
      </c>
      <c r="B15" s="360" t="s">
        <v>100</v>
      </c>
      <c r="C15" s="91" t="s">
        <v>114</v>
      </c>
      <c r="D15" s="81">
        <v>6</v>
      </c>
      <c r="E15" s="82">
        <v>4200</v>
      </c>
      <c r="F15" s="79">
        <v>2</v>
      </c>
      <c r="G15" s="80">
        <v>13675</v>
      </c>
      <c r="H15" s="81">
        <v>3</v>
      </c>
      <c r="I15" s="82">
        <v>199</v>
      </c>
      <c r="J15" s="79">
        <v>6</v>
      </c>
      <c r="K15" s="80">
        <v>1583</v>
      </c>
      <c r="L15" s="81">
        <v>1</v>
      </c>
      <c r="M15" s="82">
        <v>6620</v>
      </c>
      <c r="N15" s="79">
        <v>6</v>
      </c>
      <c r="O15" s="80">
        <v>3155</v>
      </c>
      <c r="P15" s="81">
        <v>2</v>
      </c>
      <c r="Q15" s="82">
        <v>6615</v>
      </c>
      <c r="R15" s="79">
        <v>3</v>
      </c>
      <c r="S15" s="80">
        <v>8710</v>
      </c>
      <c r="T15" s="116">
        <v>3</v>
      </c>
      <c r="U15" s="146">
        <v>26</v>
      </c>
      <c r="V15" s="88">
        <v>44757</v>
      </c>
      <c r="W15" s="163">
        <v>5</v>
      </c>
    </row>
    <row r="16" spans="1:23" ht="21.75" customHeight="1" x14ac:dyDescent="0.25">
      <c r="A16" s="118">
        <v>6</v>
      </c>
      <c r="B16" s="360" t="s">
        <v>89</v>
      </c>
      <c r="C16" s="91" t="s">
        <v>902</v>
      </c>
      <c r="D16" s="81">
        <v>1</v>
      </c>
      <c r="E16" s="82">
        <v>13245</v>
      </c>
      <c r="F16" s="79">
        <v>4</v>
      </c>
      <c r="G16" s="80">
        <v>10635</v>
      </c>
      <c r="H16" s="81">
        <v>5</v>
      </c>
      <c r="I16" s="82">
        <v>390</v>
      </c>
      <c r="J16" s="79">
        <v>7</v>
      </c>
      <c r="K16" s="80">
        <v>1174</v>
      </c>
      <c r="L16" s="81">
        <v>4</v>
      </c>
      <c r="M16" s="82">
        <v>4395</v>
      </c>
      <c r="N16" s="79">
        <v>2</v>
      </c>
      <c r="O16" s="80">
        <v>5285</v>
      </c>
      <c r="P16" s="81">
        <v>4</v>
      </c>
      <c r="Q16" s="82">
        <v>4940</v>
      </c>
      <c r="R16" s="79">
        <v>3</v>
      </c>
      <c r="S16" s="80">
        <v>9370</v>
      </c>
      <c r="T16" s="116">
        <v>3.5</v>
      </c>
      <c r="U16" s="146">
        <v>26.5</v>
      </c>
      <c r="V16" s="88">
        <v>49434</v>
      </c>
      <c r="W16" s="163">
        <v>6</v>
      </c>
    </row>
    <row r="17" spans="1:23" ht="21.75" customHeight="1" x14ac:dyDescent="0.25">
      <c r="A17" s="119">
        <v>7</v>
      </c>
      <c r="B17" s="360" t="s">
        <v>104</v>
      </c>
      <c r="C17" s="91" t="s">
        <v>157</v>
      </c>
      <c r="D17" s="81">
        <v>5</v>
      </c>
      <c r="E17" s="82">
        <v>5130</v>
      </c>
      <c r="F17" s="79">
        <v>3</v>
      </c>
      <c r="G17" s="80">
        <v>12500</v>
      </c>
      <c r="H17" s="81">
        <v>6.5</v>
      </c>
      <c r="I17" s="82">
        <v>385</v>
      </c>
      <c r="J17" s="79">
        <v>2</v>
      </c>
      <c r="K17" s="80">
        <v>2557</v>
      </c>
      <c r="L17" s="81">
        <v>3</v>
      </c>
      <c r="M17" s="82">
        <v>5100</v>
      </c>
      <c r="N17" s="79">
        <v>3</v>
      </c>
      <c r="O17" s="80">
        <v>3875</v>
      </c>
      <c r="P17" s="81">
        <v>9</v>
      </c>
      <c r="Q17" s="82">
        <v>3720</v>
      </c>
      <c r="R17" s="79">
        <v>2</v>
      </c>
      <c r="S17" s="80">
        <v>9720</v>
      </c>
      <c r="T17" s="116">
        <v>4.5</v>
      </c>
      <c r="U17" s="146">
        <v>29</v>
      </c>
      <c r="V17" s="88">
        <v>42987</v>
      </c>
      <c r="W17" s="163">
        <v>7</v>
      </c>
    </row>
    <row r="18" spans="1:23" ht="21.75" customHeight="1" x14ac:dyDescent="0.25">
      <c r="A18" s="118">
        <v>8</v>
      </c>
      <c r="B18" s="360" t="s">
        <v>90</v>
      </c>
      <c r="C18" s="91" t="s">
        <v>904</v>
      </c>
      <c r="D18" s="81">
        <v>8</v>
      </c>
      <c r="E18" s="82">
        <v>2860</v>
      </c>
      <c r="F18" s="79">
        <v>4</v>
      </c>
      <c r="G18" s="80">
        <v>6060</v>
      </c>
      <c r="H18" s="81">
        <v>9</v>
      </c>
      <c r="I18" s="82">
        <v>90</v>
      </c>
      <c r="J18" s="79">
        <v>5</v>
      </c>
      <c r="K18" s="80">
        <v>1897</v>
      </c>
      <c r="L18" s="81">
        <v>2</v>
      </c>
      <c r="M18" s="82">
        <v>4710</v>
      </c>
      <c r="N18" s="79">
        <v>6</v>
      </c>
      <c r="O18" s="80">
        <v>3265</v>
      </c>
      <c r="P18" s="81">
        <v>1</v>
      </c>
      <c r="Q18" s="82">
        <v>9750</v>
      </c>
      <c r="R18" s="79">
        <v>1</v>
      </c>
      <c r="S18" s="80">
        <v>11350</v>
      </c>
      <c r="T18" s="116">
        <v>4.5</v>
      </c>
      <c r="U18" s="146">
        <v>31.5</v>
      </c>
      <c r="V18" s="88">
        <v>39982</v>
      </c>
      <c r="W18" s="163">
        <v>8</v>
      </c>
    </row>
    <row r="19" spans="1:23" ht="21.75" customHeight="1" x14ac:dyDescent="0.25">
      <c r="A19" s="118">
        <v>9</v>
      </c>
      <c r="B19" s="360" t="s">
        <v>98</v>
      </c>
      <c r="C19" s="91" t="s">
        <v>159</v>
      </c>
      <c r="D19" s="81">
        <v>4</v>
      </c>
      <c r="E19" s="82">
        <v>5220</v>
      </c>
      <c r="F19" s="79">
        <v>7</v>
      </c>
      <c r="G19" s="80">
        <v>3215</v>
      </c>
      <c r="H19" s="81">
        <v>7</v>
      </c>
      <c r="I19" s="82">
        <v>118</v>
      </c>
      <c r="J19" s="79">
        <v>3</v>
      </c>
      <c r="K19" s="80">
        <v>2630</v>
      </c>
      <c r="L19" s="81">
        <v>6</v>
      </c>
      <c r="M19" s="82">
        <v>4350</v>
      </c>
      <c r="N19" s="79">
        <v>1</v>
      </c>
      <c r="O19" s="80">
        <v>5215</v>
      </c>
      <c r="P19" s="81">
        <v>3</v>
      </c>
      <c r="Q19" s="82">
        <v>6075</v>
      </c>
      <c r="R19" s="79">
        <v>6</v>
      </c>
      <c r="S19" s="80">
        <v>5935</v>
      </c>
      <c r="T19" s="116">
        <v>3.5</v>
      </c>
      <c r="U19" s="146">
        <v>33.5</v>
      </c>
      <c r="V19" s="88">
        <v>32758</v>
      </c>
      <c r="W19" s="163">
        <v>9</v>
      </c>
    </row>
    <row r="20" spans="1:23" ht="21.75" customHeight="1" x14ac:dyDescent="0.25">
      <c r="A20" s="119">
        <v>10</v>
      </c>
      <c r="B20" s="360" t="s">
        <v>96</v>
      </c>
      <c r="C20" s="91" t="s">
        <v>94</v>
      </c>
      <c r="D20" s="81">
        <v>5</v>
      </c>
      <c r="E20" s="82">
        <v>9010</v>
      </c>
      <c r="F20" s="79">
        <v>1</v>
      </c>
      <c r="G20" s="80">
        <v>17785</v>
      </c>
      <c r="H20" s="81">
        <v>5</v>
      </c>
      <c r="I20" s="82">
        <v>149</v>
      </c>
      <c r="J20" s="79">
        <v>3</v>
      </c>
      <c r="K20" s="80">
        <v>2471</v>
      </c>
      <c r="L20" s="81">
        <v>9</v>
      </c>
      <c r="M20" s="82">
        <v>2365</v>
      </c>
      <c r="N20" s="79">
        <v>4</v>
      </c>
      <c r="O20" s="80">
        <v>3765</v>
      </c>
      <c r="P20" s="81">
        <v>10</v>
      </c>
      <c r="Q20" s="82">
        <v>3500</v>
      </c>
      <c r="R20" s="79">
        <v>8</v>
      </c>
      <c r="S20" s="80">
        <v>3500</v>
      </c>
      <c r="T20" s="116">
        <v>5</v>
      </c>
      <c r="U20" s="146">
        <v>40</v>
      </c>
      <c r="V20" s="88">
        <v>42545</v>
      </c>
      <c r="W20" s="163">
        <v>10</v>
      </c>
    </row>
    <row r="21" spans="1:23" ht="21.75" customHeight="1" x14ac:dyDescent="0.25">
      <c r="A21" s="118">
        <v>11</v>
      </c>
      <c r="B21" s="360" t="s">
        <v>106</v>
      </c>
      <c r="C21" s="91" t="s">
        <v>903</v>
      </c>
      <c r="D21" s="81">
        <v>3</v>
      </c>
      <c r="E21" s="82">
        <v>7170</v>
      </c>
      <c r="F21" s="79">
        <v>8</v>
      </c>
      <c r="G21" s="80">
        <v>1360</v>
      </c>
      <c r="H21" s="81">
        <v>6</v>
      </c>
      <c r="I21" s="82">
        <v>137</v>
      </c>
      <c r="J21" s="79">
        <v>1</v>
      </c>
      <c r="K21" s="80">
        <v>2650</v>
      </c>
      <c r="L21" s="81">
        <v>7</v>
      </c>
      <c r="M21" s="82">
        <v>2930</v>
      </c>
      <c r="N21" s="79">
        <v>8</v>
      </c>
      <c r="O21" s="80">
        <v>2705</v>
      </c>
      <c r="P21" s="81">
        <v>6</v>
      </c>
      <c r="Q21" s="82">
        <v>3385</v>
      </c>
      <c r="R21" s="79">
        <v>5</v>
      </c>
      <c r="S21" s="80">
        <v>8675</v>
      </c>
      <c r="T21" s="116">
        <v>4</v>
      </c>
      <c r="U21" s="146">
        <v>40</v>
      </c>
      <c r="V21" s="88">
        <v>29012</v>
      </c>
      <c r="W21" s="163">
        <v>11</v>
      </c>
    </row>
    <row r="22" spans="1:23" ht="21.75" customHeight="1" x14ac:dyDescent="0.25">
      <c r="A22" s="118">
        <v>12</v>
      </c>
      <c r="B22" s="360" t="s">
        <v>103</v>
      </c>
      <c r="C22" s="91" t="s">
        <v>76</v>
      </c>
      <c r="D22" s="81">
        <v>9</v>
      </c>
      <c r="E22" s="82">
        <v>2395</v>
      </c>
      <c r="F22" s="79">
        <v>3</v>
      </c>
      <c r="G22" s="80">
        <v>7040</v>
      </c>
      <c r="H22" s="81">
        <v>2</v>
      </c>
      <c r="I22" s="82">
        <v>927</v>
      </c>
      <c r="J22" s="79">
        <v>5</v>
      </c>
      <c r="K22" s="80">
        <v>1724</v>
      </c>
      <c r="L22" s="81">
        <v>8</v>
      </c>
      <c r="M22" s="82">
        <v>4095</v>
      </c>
      <c r="N22" s="79">
        <v>7</v>
      </c>
      <c r="O22" s="80">
        <v>3140</v>
      </c>
      <c r="P22" s="81">
        <v>5</v>
      </c>
      <c r="Q22" s="82">
        <v>4165</v>
      </c>
      <c r="R22" s="79">
        <v>10</v>
      </c>
      <c r="S22" s="80">
        <v>3075</v>
      </c>
      <c r="T22" s="116">
        <v>5</v>
      </c>
      <c r="U22" s="146">
        <v>44</v>
      </c>
      <c r="V22" s="88">
        <v>26561</v>
      </c>
      <c r="W22" s="163">
        <v>12</v>
      </c>
    </row>
    <row r="23" spans="1:23" ht="21.75" customHeight="1" x14ac:dyDescent="0.25">
      <c r="A23" s="119">
        <v>13</v>
      </c>
      <c r="B23" s="360" t="s">
        <v>97</v>
      </c>
      <c r="C23" s="91" t="s">
        <v>905</v>
      </c>
      <c r="D23" s="81">
        <v>2</v>
      </c>
      <c r="E23" s="82">
        <v>13715</v>
      </c>
      <c r="F23" s="79">
        <v>5</v>
      </c>
      <c r="G23" s="80">
        <v>3660</v>
      </c>
      <c r="H23" s="81">
        <v>6.5</v>
      </c>
      <c r="I23" s="82">
        <v>385</v>
      </c>
      <c r="J23" s="79">
        <v>8</v>
      </c>
      <c r="K23" s="80">
        <v>802</v>
      </c>
      <c r="L23" s="81">
        <v>5</v>
      </c>
      <c r="M23" s="82">
        <v>3775</v>
      </c>
      <c r="N23" s="79">
        <v>10</v>
      </c>
      <c r="O23" s="80">
        <v>2240</v>
      </c>
      <c r="P23" s="81">
        <v>7</v>
      </c>
      <c r="Q23" s="82">
        <v>4805</v>
      </c>
      <c r="R23" s="79">
        <v>6.5</v>
      </c>
      <c r="S23" s="80">
        <v>7500</v>
      </c>
      <c r="T23" s="116">
        <v>5</v>
      </c>
      <c r="U23" s="146">
        <v>45</v>
      </c>
      <c r="V23" s="88">
        <v>36882</v>
      </c>
      <c r="W23" s="163">
        <v>13</v>
      </c>
    </row>
    <row r="24" spans="1:23" ht="21.75" customHeight="1" x14ac:dyDescent="0.25">
      <c r="A24" s="118">
        <v>14</v>
      </c>
      <c r="B24" s="360" t="s">
        <v>160</v>
      </c>
      <c r="C24" s="91" t="s">
        <v>114</v>
      </c>
      <c r="D24" s="81">
        <v>9</v>
      </c>
      <c r="E24" s="82">
        <v>2085</v>
      </c>
      <c r="F24" s="79">
        <v>9</v>
      </c>
      <c r="G24" s="80">
        <v>1455</v>
      </c>
      <c r="H24" s="81">
        <v>1</v>
      </c>
      <c r="I24" s="82">
        <v>949</v>
      </c>
      <c r="J24" s="79">
        <v>4</v>
      </c>
      <c r="K24" s="80">
        <v>2460</v>
      </c>
      <c r="L24" s="81">
        <v>8</v>
      </c>
      <c r="M24" s="82">
        <v>2890</v>
      </c>
      <c r="N24" s="79">
        <v>5</v>
      </c>
      <c r="O24" s="80">
        <v>3755</v>
      </c>
      <c r="P24" s="81">
        <v>9</v>
      </c>
      <c r="Q24" s="82">
        <v>2230</v>
      </c>
      <c r="R24" s="79">
        <v>6.5</v>
      </c>
      <c r="S24" s="80">
        <v>7500</v>
      </c>
      <c r="T24" s="116">
        <v>4.5</v>
      </c>
      <c r="U24" s="146">
        <v>47</v>
      </c>
      <c r="V24" s="88">
        <v>23324</v>
      </c>
      <c r="W24" s="163">
        <v>14</v>
      </c>
    </row>
    <row r="25" spans="1:23" ht="21.75" customHeight="1" x14ac:dyDescent="0.25">
      <c r="A25" s="118">
        <v>15</v>
      </c>
      <c r="B25" s="360" t="s">
        <v>86</v>
      </c>
      <c r="C25" s="91" t="s">
        <v>144</v>
      </c>
      <c r="D25" s="81">
        <v>8</v>
      </c>
      <c r="E25" s="82">
        <v>2520</v>
      </c>
      <c r="F25" s="79">
        <v>5</v>
      </c>
      <c r="G25" s="80">
        <v>7220</v>
      </c>
      <c r="H25" s="81">
        <v>2</v>
      </c>
      <c r="I25" s="82">
        <v>338</v>
      </c>
      <c r="J25" s="79">
        <v>6</v>
      </c>
      <c r="K25" s="80">
        <v>1269</v>
      </c>
      <c r="L25" s="81">
        <v>6</v>
      </c>
      <c r="M25" s="82">
        <v>3340</v>
      </c>
      <c r="N25" s="79">
        <v>9</v>
      </c>
      <c r="O25" s="80">
        <v>2400</v>
      </c>
      <c r="P25" s="81">
        <v>8</v>
      </c>
      <c r="Q25" s="82">
        <v>4675</v>
      </c>
      <c r="R25" s="79">
        <v>9</v>
      </c>
      <c r="S25" s="80">
        <v>5295</v>
      </c>
      <c r="T25" s="116">
        <v>4.5</v>
      </c>
      <c r="U25" s="146">
        <v>48.5</v>
      </c>
      <c r="V25" s="88">
        <v>27057</v>
      </c>
      <c r="W25" s="163">
        <v>15</v>
      </c>
    </row>
    <row r="26" spans="1:23" ht="21.75" customHeight="1" x14ac:dyDescent="0.25">
      <c r="A26" s="119">
        <v>16</v>
      </c>
      <c r="B26" s="360" t="s">
        <v>161</v>
      </c>
      <c r="C26" s="91" t="s">
        <v>114</v>
      </c>
      <c r="D26" s="81">
        <v>10</v>
      </c>
      <c r="E26" s="82">
        <v>835</v>
      </c>
      <c r="F26" s="79">
        <v>9</v>
      </c>
      <c r="G26" s="80">
        <v>1220</v>
      </c>
      <c r="H26" s="81">
        <v>9</v>
      </c>
      <c r="I26" s="82">
        <v>2</v>
      </c>
      <c r="J26" s="79">
        <v>9</v>
      </c>
      <c r="K26" s="80">
        <v>758</v>
      </c>
      <c r="L26" s="81">
        <v>4</v>
      </c>
      <c r="M26" s="82">
        <v>4185</v>
      </c>
      <c r="N26" s="79">
        <v>5</v>
      </c>
      <c r="O26" s="80">
        <v>3440</v>
      </c>
      <c r="P26" s="81">
        <v>5</v>
      </c>
      <c r="Q26" s="82">
        <v>5535</v>
      </c>
      <c r="R26" s="79">
        <v>9</v>
      </c>
      <c r="S26" s="80">
        <v>1045</v>
      </c>
      <c r="T26" s="116">
        <v>5</v>
      </c>
      <c r="U26" s="146">
        <v>55</v>
      </c>
      <c r="V26" s="88">
        <v>17020</v>
      </c>
      <c r="W26" s="163">
        <v>16</v>
      </c>
    </row>
    <row r="27" spans="1:23" ht="21.75" customHeight="1" x14ac:dyDescent="0.2">
      <c r="A27" s="118">
        <v>17</v>
      </c>
      <c r="B27" s="361" t="s">
        <v>80</v>
      </c>
      <c r="C27" s="91" t="s">
        <v>902</v>
      </c>
      <c r="D27" s="81">
        <v>6</v>
      </c>
      <c r="E27" s="82">
        <v>7865</v>
      </c>
      <c r="F27" s="79">
        <v>6</v>
      </c>
      <c r="G27" s="80">
        <v>5875</v>
      </c>
      <c r="H27" s="81">
        <v>8</v>
      </c>
      <c r="I27" s="82">
        <v>110</v>
      </c>
      <c r="J27" s="79">
        <v>8</v>
      </c>
      <c r="K27" s="80">
        <v>1003</v>
      </c>
      <c r="L27" s="81">
        <v>10</v>
      </c>
      <c r="M27" s="82">
        <v>2970</v>
      </c>
      <c r="N27" s="79">
        <v>9</v>
      </c>
      <c r="O27" s="80">
        <v>2110</v>
      </c>
      <c r="P27" s="81">
        <v>7</v>
      </c>
      <c r="Q27" s="82">
        <v>2635</v>
      </c>
      <c r="R27" s="79">
        <v>7</v>
      </c>
      <c r="S27" s="80">
        <v>3610</v>
      </c>
      <c r="T27" s="116">
        <v>5</v>
      </c>
      <c r="U27" s="146">
        <v>56</v>
      </c>
      <c r="V27" s="88">
        <v>26178</v>
      </c>
      <c r="W27" s="163">
        <v>17</v>
      </c>
    </row>
    <row r="28" spans="1:23" ht="21.75" customHeight="1" x14ac:dyDescent="0.25">
      <c r="A28" s="118">
        <v>18</v>
      </c>
      <c r="B28" s="362" t="s">
        <v>87</v>
      </c>
      <c r="C28" s="91" t="s">
        <v>902</v>
      </c>
      <c r="D28" s="81">
        <v>7</v>
      </c>
      <c r="E28" s="82">
        <v>4810</v>
      </c>
      <c r="F28" s="79">
        <v>8</v>
      </c>
      <c r="G28" s="80">
        <v>1705</v>
      </c>
      <c r="H28" s="81">
        <v>8</v>
      </c>
      <c r="I28" s="82">
        <v>253</v>
      </c>
      <c r="J28" s="79">
        <v>9</v>
      </c>
      <c r="K28" s="80">
        <v>495</v>
      </c>
      <c r="L28" s="81">
        <v>9</v>
      </c>
      <c r="M28" s="82">
        <v>3765</v>
      </c>
      <c r="N28" s="79">
        <v>8</v>
      </c>
      <c r="O28" s="80">
        <v>2575</v>
      </c>
      <c r="P28" s="81">
        <v>8</v>
      </c>
      <c r="Q28" s="82">
        <v>2270</v>
      </c>
      <c r="R28" s="79">
        <v>4</v>
      </c>
      <c r="S28" s="80">
        <v>7295</v>
      </c>
      <c r="T28" s="116">
        <v>4.5</v>
      </c>
      <c r="U28" s="146">
        <v>56.5</v>
      </c>
      <c r="V28" s="88">
        <v>23168</v>
      </c>
      <c r="W28" s="163">
        <v>18</v>
      </c>
    </row>
    <row r="29" spans="1:23" ht="21.75" customHeight="1" thickBot="1" x14ac:dyDescent="0.3">
      <c r="A29" s="234">
        <v>19</v>
      </c>
      <c r="B29" s="365" t="s">
        <v>101</v>
      </c>
      <c r="C29" s="366" t="s">
        <v>144</v>
      </c>
      <c r="D29" s="85">
        <v>7</v>
      </c>
      <c r="E29" s="86">
        <v>3765</v>
      </c>
      <c r="F29" s="83">
        <v>10</v>
      </c>
      <c r="G29" s="84">
        <v>870</v>
      </c>
      <c r="H29" s="85">
        <v>11</v>
      </c>
      <c r="I29" s="86">
        <v>0</v>
      </c>
      <c r="J29" s="83">
        <v>10</v>
      </c>
      <c r="K29" s="84">
        <v>624</v>
      </c>
      <c r="L29" s="85">
        <v>7</v>
      </c>
      <c r="M29" s="86">
        <v>4295</v>
      </c>
      <c r="N29" s="83">
        <v>7</v>
      </c>
      <c r="O29" s="84">
        <v>2795</v>
      </c>
      <c r="P29" s="85">
        <v>3</v>
      </c>
      <c r="Q29" s="86">
        <v>6365</v>
      </c>
      <c r="R29" s="83">
        <v>8</v>
      </c>
      <c r="S29" s="84">
        <v>6295</v>
      </c>
      <c r="T29" s="235">
        <v>5.5</v>
      </c>
      <c r="U29" s="346">
        <v>57.5</v>
      </c>
      <c r="V29" s="357">
        <v>25009</v>
      </c>
      <c r="W29" s="358">
        <v>19</v>
      </c>
    </row>
  </sheetData>
  <mergeCells count="20"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  <mergeCell ref="D6:E6"/>
    <mergeCell ref="F6:G6"/>
    <mergeCell ref="H6:I6"/>
    <mergeCell ref="A6:A8"/>
    <mergeCell ref="B6:B8"/>
    <mergeCell ref="C6:C8"/>
    <mergeCell ref="D7:E7"/>
    <mergeCell ref="F7:G7"/>
    <mergeCell ref="H7:I7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012C7399-5A07-4351-8635-1F18494976C1}"/>
    <dataValidation type="textLength" errorStyle="warning" allowBlank="1" showInputMessage="1" showErrorMessage="1" errorTitle="PAZI !" error="Provjeri što unosiš, ODUSTANI !" sqref="B12:B28" xr:uid="{509D4942-9FEF-4225-B84F-B27258B54F0F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29" xr:uid="{4456843D-37C5-48F7-964E-142384E7A5D7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8"/>
  <sheetViews>
    <sheetView workbookViewId="0">
      <selection activeCell="E15" sqref="E15"/>
    </sheetView>
  </sheetViews>
  <sheetFormatPr defaultRowHeight="12.75" x14ac:dyDescent="0.2"/>
  <cols>
    <col min="1" max="1" width="4.7109375" customWidth="1"/>
    <col min="2" max="2" width="22.8554687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6.5703125" customWidth="1"/>
    <col min="22" max="22" width="9.42578125" customWidth="1"/>
  </cols>
  <sheetData>
    <row r="1" spans="1:23" ht="28.5" customHeight="1" x14ac:dyDescent="0.3">
      <c r="C1" s="104"/>
      <c r="D1" s="104" t="s">
        <v>48</v>
      </c>
      <c r="E1" s="104"/>
      <c r="F1" s="104"/>
      <c r="G1" s="104"/>
      <c r="H1" s="104"/>
    </row>
    <row r="2" spans="1:23" ht="27" customHeight="1" x14ac:dyDescent="0.3">
      <c r="C2" s="104"/>
      <c r="D2" s="104" t="s">
        <v>162</v>
      </c>
      <c r="E2" s="104"/>
      <c r="F2" s="104"/>
      <c r="G2" s="104"/>
      <c r="H2" s="104"/>
    </row>
    <row r="3" spans="1:23" ht="26.25" customHeight="1" x14ac:dyDescent="0.3">
      <c r="C3" s="104"/>
      <c r="D3" s="104" t="s">
        <v>47</v>
      </c>
      <c r="E3" s="104"/>
      <c r="F3" s="104"/>
      <c r="G3" s="104"/>
      <c r="H3" s="104"/>
    </row>
    <row r="4" spans="1:23" ht="13.5" thickBot="1" x14ac:dyDescent="0.25"/>
    <row r="5" spans="1:23" ht="27.75" customHeight="1" thickTop="1" x14ac:dyDescent="0.2">
      <c r="A5" s="1314" t="s">
        <v>4</v>
      </c>
      <c r="B5" s="1316" t="s">
        <v>20</v>
      </c>
      <c r="C5" s="1318" t="s">
        <v>5</v>
      </c>
      <c r="D5" s="1310" t="s">
        <v>6</v>
      </c>
      <c r="E5" s="1311"/>
      <c r="F5" s="1312" t="s">
        <v>7</v>
      </c>
      <c r="G5" s="1313"/>
      <c r="H5" s="1310" t="s">
        <v>8</v>
      </c>
      <c r="I5" s="1311"/>
      <c r="J5" s="1312" t="s">
        <v>9</v>
      </c>
      <c r="K5" s="1313"/>
      <c r="L5" s="1310" t="s">
        <v>10</v>
      </c>
      <c r="M5" s="1311"/>
      <c r="N5" s="1312" t="s">
        <v>11</v>
      </c>
      <c r="O5" s="1313"/>
      <c r="P5" s="1310" t="s">
        <v>12</v>
      </c>
      <c r="Q5" s="1311"/>
      <c r="R5" s="1312" t="s">
        <v>13</v>
      </c>
      <c r="S5" s="1313"/>
      <c r="T5" s="136" t="s">
        <v>43</v>
      </c>
      <c r="U5" s="1310" t="s">
        <v>14</v>
      </c>
      <c r="V5" s="1322"/>
      <c r="W5" s="1313"/>
    </row>
    <row r="6" spans="1:23" ht="31.5" customHeight="1" x14ac:dyDescent="0.2">
      <c r="A6" s="1315"/>
      <c r="B6" s="1317"/>
      <c r="C6" s="1319"/>
      <c r="D6" s="1320" t="s">
        <v>140</v>
      </c>
      <c r="E6" s="1321"/>
      <c r="F6" s="1320" t="s">
        <v>141</v>
      </c>
      <c r="G6" s="1321"/>
      <c r="H6" s="1320" t="s">
        <v>523</v>
      </c>
      <c r="I6" s="1321"/>
      <c r="J6" s="1326" t="s">
        <v>524</v>
      </c>
      <c r="K6" s="1327"/>
      <c r="L6" s="1328" t="s">
        <v>525</v>
      </c>
      <c r="M6" s="1329"/>
      <c r="N6" s="1328" t="s">
        <v>526</v>
      </c>
      <c r="O6" s="1329"/>
      <c r="P6" s="1328" t="s">
        <v>527</v>
      </c>
      <c r="Q6" s="1329"/>
      <c r="R6" s="1328" t="s">
        <v>528</v>
      </c>
      <c r="S6" s="1329"/>
      <c r="T6" s="145">
        <v>-0.5</v>
      </c>
      <c r="U6" s="1323"/>
      <c r="V6" s="1324"/>
      <c r="W6" s="1325"/>
    </row>
    <row r="7" spans="1:23" ht="12.75" customHeight="1" x14ac:dyDescent="0.2">
      <c r="A7" s="1315"/>
      <c r="B7" s="1317"/>
      <c r="C7" s="1319"/>
      <c r="D7" s="245"/>
      <c r="E7" s="246"/>
      <c r="F7" s="245"/>
      <c r="G7" s="247"/>
      <c r="H7" s="248"/>
      <c r="I7" s="246"/>
      <c r="J7" s="245"/>
      <c r="K7" s="247"/>
      <c r="L7" s="248"/>
      <c r="M7" s="246"/>
      <c r="N7" s="245"/>
      <c r="O7" s="249"/>
      <c r="P7" s="248"/>
      <c r="Q7" s="249"/>
      <c r="R7" s="248"/>
      <c r="S7" s="247"/>
      <c r="T7" s="250"/>
      <c r="U7" s="248"/>
      <c r="V7" s="251"/>
      <c r="W7" s="108"/>
    </row>
    <row r="8" spans="1:23" ht="15.75" x14ac:dyDescent="0.2">
      <c r="A8" s="109"/>
      <c r="B8" s="110"/>
      <c r="C8" s="111"/>
      <c r="D8" s="129" t="s">
        <v>15</v>
      </c>
      <c r="E8" s="130" t="s">
        <v>16</v>
      </c>
      <c r="F8" s="129" t="s">
        <v>15</v>
      </c>
      <c r="G8" s="131" t="s">
        <v>16</v>
      </c>
      <c r="H8" s="132" t="s">
        <v>15</v>
      </c>
      <c r="I8" s="130" t="s">
        <v>16</v>
      </c>
      <c r="J8" s="129" t="s">
        <v>15</v>
      </c>
      <c r="K8" s="131" t="s">
        <v>16</v>
      </c>
      <c r="L8" s="132" t="s">
        <v>15</v>
      </c>
      <c r="M8" s="130" t="s">
        <v>16</v>
      </c>
      <c r="N8" s="129" t="s">
        <v>15</v>
      </c>
      <c r="O8" s="133" t="s">
        <v>16</v>
      </c>
      <c r="P8" s="132" t="s">
        <v>15</v>
      </c>
      <c r="Q8" s="130" t="s">
        <v>16</v>
      </c>
      <c r="R8" s="129" t="s">
        <v>15</v>
      </c>
      <c r="S8" s="131" t="s">
        <v>16</v>
      </c>
      <c r="T8" s="252"/>
      <c r="U8" s="132" t="s">
        <v>15</v>
      </c>
      <c r="V8" s="137" t="s">
        <v>17</v>
      </c>
      <c r="W8" s="164" t="s">
        <v>18</v>
      </c>
    </row>
    <row r="9" spans="1:23" ht="4.5" customHeight="1" thickBot="1" x14ac:dyDescent="0.25">
      <c r="A9" s="113"/>
      <c r="B9" s="154"/>
      <c r="C9" s="114"/>
      <c r="D9" s="155"/>
      <c r="E9" s="156"/>
      <c r="F9" s="155"/>
      <c r="G9" s="157"/>
      <c r="H9" s="155"/>
      <c r="I9" s="156"/>
      <c r="J9" s="155"/>
      <c r="K9" s="157"/>
      <c r="L9" s="155"/>
      <c r="M9" s="156"/>
      <c r="N9" s="155"/>
      <c r="O9" s="157"/>
      <c r="P9" s="155"/>
      <c r="Q9" s="156"/>
      <c r="R9" s="155"/>
      <c r="S9" s="157"/>
      <c r="T9" s="158"/>
      <c r="U9" s="159"/>
      <c r="V9" s="160"/>
      <c r="W9" s="115"/>
    </row>
    <row r="10" spans="1:23" ht="21" customHeight="1" thickTop="1" x14ac:dyDescent="0.2">
      <c r="A10" s="119">
        <v>1</v>
      </c>
      <c r="B10" s="359" t="s">
        <v>108</v>
      </c>
      <c r="C10" s="161" t="s">
        <v>75</v>
      </c>
      <c r="D10" s="77">
        <v>1</v>
      </c>
      <c r="E10" s="78">
        <v>13470</v>
      </c>
      <c r="F10" s="75">
        <v>2</v>
      </c>
      <c r="G10" s="162">
        <v>11770</v>
      </c>
      <c r="H10" s="77">
        <v>4</v>
      </c>
      <c r="I10" s="78">
        <v>2179</v>
      </c>
      <c r="J10" s="75">
        <v>2</v>
      </c>
      <c r="K10" s="76">
        <v>4946</v>
      </c>
      <c r="L10" s="77">
        <v>1</v>
      </c>
      <c r="M10" s="78">
        <v>7565</v>
      </c>
      <c r="N10" s="75">
        <v>3.5</v>
      </c>
      <c r="O10" s="76">
        <v>3575</v>
      </c>
      <c r="P10" s="77">
        <v>3</v>
      </c>
      <c r="Q10" s="78">
        <v>7115</v>
      </c>
      <c r="R10" s="75">
        <v>1</v>
      </c>
      <c r="S10" s="76">
        <v>15150</v>
      </c>
      <c r="T10" s="116">
        <v>2</v>
      </c>
      <c r="U10" s="146">
        <v>15.5</v>
      </c>
      <c r="V10" s="88">
        <v>65770</v>
      </c>
      <c r="W10" s="163">
        <v>1</v>
      </c>
    </row>
    <row r="11" spans="1:23" ht="21" customHeight="1" x14ac:dyDescent="0.25">
      <c r="A11" s="118">
        <v>2</v>
      </c>
      <c r="B11" s="360" t="s">
        <v>110</v>
      </c>
      <c r="C11" s="161" t="s">
        <v>75</v>
      </c>
      <c r="D11" s="81">
        <v>7</v>
      </c>
      <c r="E11" s="82">
        <v>3550</v>
      </c>
      <c r="F11" s="79">
        <v>2</v>
      </c>
      <c r="G11" s="80">
        <v>13495</v>
      </c>
      <c r="H11" s="81">
        <v>3</v>
      </c>
      <c r="I11" s="82">
        <v>2926</v>
      </c>
      <c r="J11" s="79">
        <v>6</v>
      </c>
      <c r="K11" s="80">
        <v>1514</v>
      </c>
      <c r="L11" s="81">
        <v>1</v>
      </c>
      <c r="M11" s="82">
        <v>6495</v>
      </c>
      <c r="N11" s="79">
        <v>1</v>
      </c>
      <c r="O11" s="80">
        <v>10855</v>
      </c>
      <c r="P11" s="81">
        <v>1</v>
      </c>
      <c r="Q11" s="82">
        <v>8995</v>
      </c>
      <c r="R11" s="79">
        <v>2</v>
      </c>
      <c r="S11" s="80">
        <v>13290</v>
      </c>
      <c r="T11" s="116">
        <v>3.5</v>
      </c>
      <c r="U11" s="146">
        <v>19.5</v>
      </c>
      <c r="V11" s="88">
        <v>61120</v>
      </c>
      <c r="W11" s="163">
        <v>2</v>
      </c>
    </row>
    <row r="12" spans="1:23" ht="21" customHeight="1" x14ac:dyDescent="0.25">
      <c r="A12" s="118">
        <v>3</v>
      </c>
      <c r="B12" s="360" t="s">
        <v>116</v>
      </c>
      <c r="C12" s="161" t="s">
        <v>24</v>
      </c>
      <c r="D12" s="81">
        <v>2</v>
      </c>
      <c r="E12" s="82">
        <v>6825</v>
      </c>
      <c r="F12" s="79">
        <v>1</v>
      </c>
      <c r="G12" s="80">
        <v>12735</v>
      </c>
      <c r="H12" s="81">
        <v>2</v>
      </c>
      <c r="I12" s="82">
        <v>4904</v>
      </c>
      <c r="J12" s="79">
        <v>1</v>
      </c>
      <c r="K12" s="80">
        <v>7956</v>
      </c>
      <c r="L12" s="81">
        <v>6</v>
      </c>
      <c r="M12" s="82">
        <v>3685</v>
      </c>
      <c r="N12" s="79">
        <v>4</v>
      </c>
      <c r="O12" s="80">
        <v>3660</v>
      </c>
      <c r="P12" s="81">
        <v>5</v>
      </c>
      <c r="Q12" s="82">
        <v>5995</v>
      </c>
      <c r="R12" s="79">
        <v>3</v>
      </c>
      <c r="S12" s="80">
        <v>9235</v>
      </c>
      <c r="T12" s="116">
        <v>3</v>
      </c>
      <c r="U12" s="146">
        <v>21</v>
      </c>
      <c r="V12" s="88">
        <v>54995</v>
      </c>
      <c r="W12" s="163">
        <v>3</v>
      </c>
    </row>
    <row r="13" spans="1:23" ht="21" customHeight="1" x14ac:dyDescent="0.2">
      <c r="A13" s="119">
        <v>4</v>
      </c>
      <c r="B13" s="361" t="s">
        <v>92</v>
      </c>
      <c r="C13" s="91" t="s">
        <v>84</v>
      </c>
      <c r="D13" s="81">
        <v>1</v>
      </c>
      <c r="E13" s="82">
        <v>8180</v>
      </c>
      <c r="F13" s="79">
        <v>9</v>
      </c>
      <c r="G13" s="80">
        <v>4010</v>
      </c>
      <c r="H13" s="81">
        <v>4</v>
      </c>
      <c r="I13" s="82">
        <v>972</v>
      </c>
      <c r="J13" s="79">
        <v>1</v>
      </c>
      <c r="K13" s="80">
        <v>4011</v>
      </c>
      <c r="L13" s="81">
        <v>4</v>
      </c>
      <c r="M13" s="82">
        <v>4445</v>
      </c>
      <c r="N13" s="79">
        <v>2</v>
      </c>
      <c r="O13" s="80">
        <v>3875</v>
      </c>
      <c r="P13" s="81">
        <v>4</v>
      </c>
      <c r="Q13" s="82">
        <v>6125</v>
      </c>
      <c r="R13" s="79">
        <v>1</v>
      </c>
      <c r="S13" s="80">
        <v>14530</v>
      </c>
      <c r="T13" s="116">
        <v>4.5</v>
      </c>
      <c r="U13" s="146">
        <v>21.5</v>
      </c>
      <c r="V13" s="88">
        <v>46148</v>
      </c>
      <c r="W13" s="163">
        <v>4</v>
      </c>
    </row>
    <row r="14" spans="1:23" ht="21" customHeight="1" x14ac:dyDescent="0.2">
      <c r="A14" s="118">
        <v>5</v>
      </c>
      <c r="B14" s="361" t="s">
        <v>111</v>
      </c>
      <c r="C14" s="91" t="s">
        <v>76</v>
      </c>
      <c r="D14" s="81">
        <v>3</v>
      </c>
      <c r="E14" s="82">
        <v>7675</v>
      </c>
      <c r="F14" s="79">
        <v>3</v>
      </c>
      <c r="G14" s="80">
        <v>9150</v>
      </c>
      <c r="H14" s="81">
        <v>1</v>
      </c>
      <c r="I14" s="82">
        <v>5904</v>
      </c>
      <c r="J14" s="79">
        <v>7</v>
      </c>
      <c r="K14" s="80">
        <v>1606</v>
      </c>
      <c r="L14" s="81">
        <v>2</v>
      </c>
      <c r="M14" s="82">
        <v>5695</v>
      </c>
      <c r="N14" s="79">
        <v>1</v>
      </c>
      <c r="O14" s="80">
        <v>4425</v>
      </c>
      <c r="P14" s="81">
        <v>2</v>
      </c>
      <c r="Q14" s="82">
        <v>8625</v>
      </c>
      <c r="R14" s="79">
        <v>7</v>
      </c>
      <c r="S14" s="80">
        <v>7405</v>
      </c>
      <c r="T14" s="116">
        <v>3.5</v>
      </c>
      <c r="U14" s="146">
        <v>22.5</v>
      </c>
      <c r="V14" s="88">
        <v>50485</v>
      </c>
      <c r="W14" s="163">
        <v>5</v>
      </c>
    </row>
    <row r="15" spans="1:23" ht="21" customHeight="1" x14ac:dyDescent="0.25">
      <c r="A15" s="118">
        <v>6</v>
      </c>
      <c r="B15" s="360" t="s">
        <v>119</v>
      </c>
      <c r="C15" s="91" t="s">
        <v>24</v>
      </c>
      <c r="D15" s="81">
        <v>2</v>
      </c>
      <c r="E15" s="82">
        <v>9290</v>
      </c>
      <c r="F15" s="79">
        <v>4</v>
      </c>
      <c r="G15" s="80">
        <v>8840</v>
      </c>
      <c r="H15" s="81">
        <v>7</v>
      </c>
      <c r="I15" s="82">
        <v>829</v>
      </c>
      <c r="J15" s="79">
        <v>2</v>
      </c>
      <c r="K15" s="80">
        <v>3735</v>
      </c>
      <c r="L15" s="81">
        <v>7</v>
      </c>
      <c r="M15" s="82">
        <v>3295</v>
      </c>
      <c r="N15" s="79">
        <v>5</v>
      </c>
      <c r="O15" s="80">
        <v>3630</v>
      </c>
      <c r="P15" s="81">
        <v>1</v>
      </c>
      <c r="Q15" s="82">
        <v>9275</v>
      </c>
      <c r="R15" s="79">
        <v>3</v>
      </c>
      <c r="S15" s="80">
        <v>12530</v>
      </c>
      <c r="T15" s="116">
        <v>3.5</v>
      </c>
      <c r="U15" s="146">
        <v>27.5</v>
      </c>
      <c r="V15" s="88">
        <v>51424</v>
      </c>
      <c r="W15" s="163">
        <v>6</v>
      </c>
    </row>
    <row r="16" spans="1:23" ht="21" customHeight="1" x14ac:dyDescent="0.25">
      <c r="A16" s="119">
        <v>7</v>
      </c>
      <c r="B16" s="360" t="s">
        <v>105</v>
      </c>
      <c r="C16" s="91" t="s">
        <v>149</v>
      </c>
      <c r="D16" s="81">
        <v>7</v>
      </c>
      <c r="E16" s="82">
        <v>4240</v>
      </c>
      <c r="F16" s="79">
        <v>1</v>
      </c>
      <c r="G16" s="80">
        <v>18050</v>
      </c>
      <c r="H16" s="81">
        <v>9</v>
      </c>
      <c r="I16" s="82">
        <v>174</v>
      </c>
      <c r="J16" s="79">
        <v>4</v>
      </c>
      <c r="K16" s="80">
        <v>2357</v>
      </c>
      <c r="L16" s="81">
        <v>2</v>
      </c>
      <c r="M16" s="82">
        <v>7140</v>
      </c>
      <c r="N16" s="79">
        <v>3.5</v>
      </c>
      <c r="O16" s="80">
        <v>3575</v>
      </c>
      <c r="P16" s="81">
        <v>7</v>
      </c>
      <c r="Q16" s="82">
        <v>4515</v>
      </c>
      <c r="R16" s="79">
        <v>4</v>
      </c>
      <c r="S16" s="80">
        <v>11340</v>
      </c>
      <c r="T16" s="116">
        <v>4.5</v>
      </c>
      <c r="U16" s="146">
        <v>33</v>
      </c>
      <c r="V16" s="88">
        <v>51391</v>
      </c>
      <c r="W16" s="163">
        <v>7</v>
      </c>
    </row>
    <row r="17" spans="1:23" ht="21" customHeight="1" x14ac:dyDescent="0.25">
      <c r="A17" s="118">
        <v>8</v>
      </c>
      <c r="B17" s="360" t="s">
        <v>117</v>
      </c>
      <c r="C17" s="161" t="s">
        <v>75</v>
      </c>
      <c r="D17" s="81">
        <v>4</v>
      </c>
      <c r="E17" s="82">
        <v>3830</v>
      </c>
      <c r="F17" s="79">
        <v>5</v>
      </c>
      <c r="G17" s="80">
        <v>6795</v>
      </c>
      <c r="H17" s="81">
        <v>7</v>
      </c>
      <c r="I17" s="82">
        <v>371</v>
      </c>
      <c r="J17" s="79">
        <v>4</v>
      </c>
      <c r="K17" s="80">
        <v>2455</v>
      </c>
      <c r="L17" s="81">
        <v>3</v>
      </c>
      <c r="M17" s="82">
        <v>5165</v>
      </c>
      <c r="N17" s="79">
        <v>6</v>
      </c>
      <c r="O17" s="80">
        <v>3600</v>
      </c>
      <c r="P17" s="81">
        <v>6</v>
      </c>
      <c r="Q17" s="82">
        <v>5795</v>
      </c>
      <c r="R17" s="79">
        <v>5</v>
      </c>
      <c r="S17" s="80">
        <v>9845</v>
      </c>
      <c r="T17" s="116">
        <v>3.5</v>
      </c>
      <c r="U17" s="146">
        <v>36.5</v>
      </c>
      <c r="V17" s="88">
        <v>37856</v>
      </c>
      <c r="W17" s="163">
        <v>8</v>
      </c>
    </row>
    <row r="18" spans="1:23" ht="21" customHeight="1" x14ac:dyDescent="0.25">
      <c r="A18" s="118">
        <v>9</v>
      </c>
      <c r="B18" s="362" t="s">
        <v>112</v>
      </c>
      <c r="C18" s="91" t="s">
        <v>35</v>
      </c>
      <c r="D18" s="81">
        <v>9</v>
      </c>
      <c r="E18" s="82">
        <v>2500</v>
      </c>
      <c r="F18" s="79">
        <v>8</v>
      </c>
      <c r="G18" s="80">
        <v>1435</v>
      </c>
      <c r="H18" s="81">
        <v>5</v>
      </c>
      <c r="I18" s="82">
        <v>1491</v>
      </c>
      <c r="J18" s="79">
        <v>6</v>
      </c>
      <c r="K18" s="80">
        <v>1740</v>
      </c>
      <c r="L18" s="81">
        <v>3</v>
      </c>
      <c r="M18" s="82">
        <v>4460</v>
      </c>
      <c r="N18" s="79">
        <v>2</v>
      </c>
      <c r="O18" s="80">
        <v>4935</v>
      </c>
      <c r="P18" s="81">
        <v>3</v>
      </c>
      <c r="Q18" s="82">
        <v>7205</v>
      </c>
      <c r="R18" s="79">
        <v>5</v>
      </c>
      <c r="S18" s="80">
        <v>5705</v>
      </c>
      <c r="T18" s="116">
        <v>4.5</v>
      </c>
      <c r="U18" s="146">
        <v>36.5</v>
      </c>
      <c r="V18" s="88">
        <v>29471</v>
      </c>
      <c r="W18" s="163">
        <v>9</v>
      </c>
    </row>
    <row r="19" spans="1:23" ht="21" customHeight="1" x14ac:dyDescent="0.25">
      <c r="A19" s="119">
        <v>10</v>
      </c>
      <c r="B19" s="363" t="s">
        <v>166</v>
      </c>
      <c r="C19" s="91" t="s">
        <v>84</v>
      </c>
      <c r="D19" s="81">
        <v>8</v>
      </c>
      <c r="E19" s="82">
        <v>2880</v>
      </c>
      <c r="F19" s="79">
        <v>4</v>
      </c>
      <c r="G19" s="80">
        <v>6455</v>
      </c>
      <c r="H19" s="81">
        <v>3</v>
      </c>
      <c r="I19" s="82">
        <v>1663</v>
      </c>
      <c r="J19" s="79">
        <v>8</v>
      </c>
      <c r="K19" s="80">
        <v>1534</v>
      </c>
      <c r="L19" s="81">
        <v>8</v>
      </c>
      <c r="M19" s="82">
        <v>3290</v>
      </c>
      <c r="N19" s="79">
        <v>7</v>
      </c>
      <c r="O19" s="80">
        <v>3485</v>
      </c>
      <c r="P19" s="81">
        <v>2</v>
      </c>
      <c r="Q19" s="82">
        <v>8075</v>
      </c>
      <c r="R19" s="79">
        <v>2</v>
      </c>
      <c r="S19" s="80">
        <v>13500</v>
      </c>
      <c r="T19" s="116">
        <v>4</v>
      </c>
      <c r="U19" s="146">
        <v>38</v>
      </c>
      <c r="V19" s="88">
        <v>40882</v>
      </c>
      <c r="W19" s="163">
        <v>10</v>
      </c>
    </row>
    <row r="20" spans="1:23" ht="21" customHeight="1" x14ac:dyDescent="0.25">
      <c r="A20" s="118">
        <v>11</v>
      </c>
      <c r="B20" s="360" t="s">
        <v>115</v>
      </c>
      <c r="C20" s="91" t="s">
        <v>1164</v>
      </c>
      <c r="D20" s="81">
        <v>8</v>
      </c>
      <c r="E20" s="82">
        <v>1730</v>
      </c>
      <c r="F20" s="79">
        <v>6</v>
      </c>
      <c r="G20" s="80">
        <v>2930</v>
      </c>
      <c r="H20" s="81">
        <v>1</v>
      </c>
      <c r="I20" s="82">
        <v>2022</v>
      </c>
      <c r="J20" s="79">
        <v>3</v>
      </c>
      <c r="K20" s="80">
        <v>3926</v>
      </c>
      <c r="L20" s="81">
        <v>8</v>
      </c>
      <c r="M20" s="82">
        <v>3075</v>
      </c>
      <c r="N20" s="79">
        <v>9</v>
      </c>
      <c r="O20" s="80">
        <v>2255</v>
      </c>
      <c r="P20" s="81">
        <v>5</v>
      </c>
      <c r="Q20" s="82">
        <v>6435</v>
      </c>
      <c r="R20" s="79">
        <v>4</v>
      </c>
      <c r="S20" s="80">
        <v>8455</v>
      </c>
      <c r="T20" s="116">
        <v>4.5</v>
      </c>
      <c r="U20" s="146">
        <v>39.5</v>
      </c>
      <c r="V20" s="88">
        <v>30828</v>
      </c>
      <c r="W20" s="163">
        <v>11</v>
      </c>
    </row>
    <row r="21" spans="1:23" ht="21" customHeight="1" x14ac:dyDescent="0.25">
      <c r="A21" s="118">
        <v>12</v>
      </c>
      <c r="B21" s="360" t="s">
        <v>118</v>
      </c>
      <c r="C21" s="91" t="s">
        <v>77</v>
      </c>
      <c r="D21" s="81">
        <v>10</v>
      </c>
      <c r="E21" s="82">
        <v>1975</v>
      </c>
      <c r="F21" s="79">
        <v>10</v>
      </c>
      <c r="G21" s="80">
        <v>1635</v>
      </c>
      <c r="H21" s="81">
        <v>2</v>
      </c>
      <c r="I21" s="82">
        <v>1931</v>
      </c>
      <c r="J21" s="79">
        <v>3</v>
      </c>
      <c r="K21" s="80">
        <v>3541</v>
      </c>
      <c r="L21" s="81">
        <v>5</v>
      </c>
      <c r="M21" s="82">
        <v>5000</v>
      </c>
      <c r="N21" s="79">
        <v>3</v>
      </c>
      <c r="O21" s="80">
        <v>4565</v>
      </c>
      <c r="P21" s="81">
        <v>6</v>
      </c>
      <c r="Q21" s="82">
        <v>5485</v>
      </c>
      <c r="R21" s="79">
        <v>8</v>
      </c>
      <c r="S21" s="80">
        <v>5775</v>
      </c>
      <c r="T21" s="116">
        <v>5</v>
      </c>
      <c r="U21" s="146">
        <v>42</v>
      </c>
      <c r="V21" s="88">
        <v>29907</v>
      </c>
      <c r="W21" s="163">
        <v>12</v>
      </c>
    </row>
    <row r="22" spans="1:23" ht="21" customHeight="1" x14ac:dyDescent="0.25">
      <c r="A22" s="119">
        <v>13</v>
      </c>
      <c r="B22" s="360" t="s">
        <v>113</v>
      </c>
      <c r="C22" s="91" t="s">
        <v>906</v>
      </c>
      <c r="D22" s="81">
        <v>6</v>
      </c>
      <c r="E22" s="82">
        <v>3690</v>
      </c>
      <c r="F22" s="79">
        <v>8</v>
      </c>
      <c r="G22" s="80">
        <v>4265</v>
      </c>
      <c r="H22" s="81">
        <v>6</v>
      </c>
      <c r="I22" s="82">
        <v>1411</v>
      </c>
      <c r="J22" s="79">
        <v>5</v>
      </c>
      <c r="K22" s="80">
        <v>1819</v>
      </c>
      <c r="L22" s="81">
        <v>5</v>
      </c>
      <c r="M22" s="82">
        <v>4035</v>
      </c>
      <c r="N22" s="79">
        <v>6</v>
      </c>
      <c r="O22" s="80">
        <v>3165</v>
      </c>
      <c r="P22" s="81">
        <v>7</v>
      </c>
      <c r="Q22" s="82">
        <v>4895</v>
      </c>
      <c r="R22" s="79">
        <v>7</v>
      </c>
      <c r="S22" s="80">
        <v>4605</v>
      </c>
      <c r="T22" s="116">
        <v>4</v>
      </c>
      <c r="U22" s="146">
        <v>46</v>
      </c>
      <c r="V22" s="88">
        <v>27885</v>
      </c>
      <c r="W22" s="163">
        <v>13</v>
      </c>
    </row>
    <row r="23" spans="1:23" ht="21" customHeight="1" x14ac:dyDescent="0.25">
      <c r="A23" s="118">
        <v>14</v>
      </c>
      <c r="B23" s="362" t="s">
        <v>107</v>
      </c>
      <c r="C23" s="91" t="s">
        <v>907</v>
      </c>
      <c r="D23" s="81">
        <v>9</v>
      </c>
      <c r="E23" s="82">
        <v>1260</v>
      </c>
      <c r="F23" s="79">
        <v>5</v>
      </c>
      <c r="G23" s="80">
        <v>4370</v>
      </c>
      <c r="H23" s="81">
        <v>5</v>
      </c>
      <c r="I23" s="82">
        <v>682</v>
      </c>
      <c r="J23" s="79">
        <v>5</v>
      </c>
      <c r="K23" s="80">
        <v>2130</v>
      </c>
      <c r="L23" s="81">
        <v>7</v>
      </c>
      <c r="M23" s="82">
        <v>3600</v>
      </c>
      <c r="N23" s="79">
        <v>8</v>
      </c>
      <c r="O23" s="80">
        <v>3060</v>
      </c>
      <c r="P23" s="81">
        <v>8</v>
      </c>
      <c r="Q23" s="82">
        <v>4275</v>
      </c>
      <c r="R23" s="79">
        <v>6</v>
      </c>
      <c r="S23" s="80">
        <v>9625</v>
      </c>
      <c r="T23" s="116">
        <v>4.5</v>
      </c>
      <c r="U23" s="146">
        <v>48.5</v>
      </c>
      <c r="V23" s="88">
        <v>29002</v>
      </c>
      <c r="W23" s="163">
        <v>14</v>
      </c>
    </row>
    <row r="24" spans="1:23" ht="21" customHeight="1" x14ac:dyDescent="0.25">
      <c r="A24" s="118">
        <v>15</v>
      </c>
      <c r="B24" s="364" t="s">
        <v>99</v>
      </c>
      <c r="C24" s="91" t="s">
        <v>75</v>
      </c>
      <c r="D24" s="81">
        <v>6</v>
      </c>
      <c r="E24" s="82">
        <v>6200</v>
      </c>
      <c r="F24" s="79">
        <v>9</v>
      </c>
      <c r="G24" s="80">
        <v>1370</v>
      </c>
      <c r="H24" s="81">
        <v>8</v>
      </c>
      <c r="I24" s="82">
        <v>508</v>
      </c>
      <c r="J24" s="79">
        <v>9</v>
      </c>
      <c r="K24" s="80">
        <v>764</v>
      </c>
      <c r="L24" s="81">
        <v>9</v>
      </c>
      <c r="M24" s="82">
        <v>3230</v>
      </c>
      <c r="N24" s="79">
        <v>7</v>
      </c>
      <c r="O24" s="80">
        <v>3155</v>
      </c>
      <c r="P24" s="81">
        <v>4</v>
      </c>
      <c r="Q24" s="82">
        <v>6445</v>
      </c>
      <c r="R24" s="79">
        <v>6</v>
      </c>
      <c r="S24" s="80">
        <v>5005</v>
      </c>
      <c r="T24" s="116">
        <v>4.5</v>
      </c>
      <c r="U24" s="146">
        <v>53.5</v>
      </c>
      <c r="V24" s="88">
        <v>26677</v>
      </c>
      <c r="W24" s="163">
        <v>15</v>
      </c>
    </row>
    <row r="25" spans="1:23" ht="21" customHeight="1" x14ac:dyDescent="0.2">
      <c r="A25" s="119">
        <v>16</v>
      </c>
      <c r="B25" s="90" t="s">
        <v>164</v>
      </c>
      <c r="C25" s="91" t="s">
        <v>165</v>
      </c>
      <c r="D25" s="81">
        <v>4</v>
      </c>
      <c r="E25" s="82">
        <v>6540</v>
      </c>
      <c r="F25" s="79">
        <v>6</v>
      </c>
      <c r="G25" s="80">
        <v>5260</v>
      </c>
      <c r="H25" s="81">
        <v>8</v>
      </c>
      <c r="I25" s="82">
        <v>235</v>
      </c>
      <c r="J25" s="79">
        <v>8</v>
      </c>
      <c r="K25" s="80">
        <v>1001</v>
      </c>
      <c r="L25" s="81">
        <v>9</v>
      </c>
      <c r="M25" s="82">
        <v>2780</v>
      </c>
      <c r="N25" s="79">
        <v>8</v>
      </c>
      <c r="O25" s="80">
        <v>3370</v>
      </c>
      <c r="P25" s="81">
        <v>8</v>
      </c>
      <c r="Q25" s="82">
        <v>2455</v>
      </c>
      <c r="R25" s="79">
        <v>8</v>
      </c>
      <c r="S25" s="80">
        <v>3835</v>
      </c>
      <c r="T25" s="116">
        <v>4.5</v>
      </c>
      <c r="U25" s="146">
        <v>54.5</v>
      </c>
      <c r="V25" s="88">
        <v>25476</v>
      </c>
      <c r="W25" s="163">
        <v>16</v>
      </c>
    </row>
    <row r="26" spans="1:23" ht="21" customHeight="1" x14ac:dyDescent="0.2">
      <c r="A26" s="118">
        <v>17</v>
      </c>
      <c r="B26" s="90" t="s">
        <v>163</v>
      </c>
      <c r="C26" s="91" t="s">
        <v>903</v>
      </c>
      <c r="D26" s="81">
        <v>3</v>
      </c>
      <c r="E26" s="82">
        <v>4375</v>
      </c>
      <c r="F26" s="79">
        <v>7</v>
      </c>
      <c r="G26" s="80">
        <v>1920</v>
      </c>
      <c r="H26" s="81">
        <v>10</v>
      </c>
      <c r="I26" s="82">
        <v>33</v>
      </c>
      <c r="J26" s="79">
        <v>9</v>
      </c>
      <c r="K26" s="80">
        <v>1068</v>
      </c>
      <c r="L26" s="81">
        <v>4</v>
      </c>
      <c r="M26" s="82">
        <v>5025</v>
      </c>
      <c r="N26" s="79">
        <v>5</v>
      </c>
      <c r="O26" s="80">
        <v>3220</v>
      </c>
      <c r="P26" s="81">
        <v>11</v>
      </c>
      <c r="Q26" s="82">
        <v>0</v>
      </c>
      <c r="R26" s="79">
        <v>11</v>
      </c>
      <c r="S26" s="80">
        <v>0</v>
      </c>
      <c r="T26" s="116">
        <v>5.5</v>
      </c>
      <c r="U26" s="146">
        <v>54.5</v>
      </c>
      <c r="V26" s="88">
        <v>15641</v>
      </c>
      <c r="W26" s="163">
        <v>17</v>
      </c>
    </row>
    <row r="27" spans="1:23" ht="21" customHeight="1" x14ac:dyDescent="0.25">
      <c r="A27" s="118">
        <v>18</v>
      </c>
      <c r="B27" s="364" t="s">
        <v>95</v>
      </c>
      <c r="C27" s="91" t="s">
        <v>34</v>
      </c>
      <c r="D27" s="81">
        <v>5</v>
      </c>
      <c r="E27" s="82">
        <v>3700</v>
      </c>
      <c r="F27" s="79">
        <v>3</v>
      </c>
      <c r="G27" s="80">
        <v>6560</v>
      </c>
      <c r="H27" s="81">
        <v>9</v>
      </c>
      <c r="I27" s="82">
        <v>438</v>
      </c>
      <c r="J27" s="79">
        <v>7</v>
      </c>
      <c r="K27" s="80">
        <v>1099</v>
      </c>
      <c r="L27" s="81">
        <v>6</v>
      </c>
      <c r="M27" s="82">
        <v>4515</v>
      </c>
      <c r="N27" s="79">
        <v>9</v>
      </c>
      <c r="O27" s="80">
        <v>2325</v>
      </c>
      <c r="P27" s="81">
        <v>11</v>
      </c>
      <c r="Q27" s="82">
        <v>0</v>
      </c>
      <c r="R27" s="79">
        <v>11</v>
      </c>
      <c r="S27" s="80">
        <v>0</v>
      </c>
      <c r="T27" s="116">
        <v>5.5</v>
      </c>
      <c r="U27" s="146">
        <v>55.5</v>
      </c>
      <c r="V27" s="88">
        <v>18637</v>
      </c>
      <c r="W27" s="163">
        <v>18</v>
      </c>
    </row>
    <row r="28" spans="1:23" ht="21" customHeight="1" thickBot="1" x14ac:dyDescent="0.3">
      <c r="A28" s="234">
        <v>19</v>
      </c>
      <c r="B28" s="365" t="s">
        <v>109</v>
      </c>
      <c r="C28" s="366" t="s">
        <v>76</v>
      </c>
      <c r="D28" s="85">
        <v>5</v>
      </c>
      <c r="E28" s="86">
        <v>6470</v>
      </c>
      <c r="F28" s="83">
        <v>7</v>
      </c>
      <c r="G28" s="84">
        <v>5175</v>
      </c>
      <c r="H28" s="85">
        <v>6</v>
      </c>
      <c r="I28" s="86">
        <v>399</v>
      </c>
      <c r="J28" s="83">
        <v>10</v>
      </c>
      <c r="K28" s="84">
        <v>1020</v>
      </c>
      <c r="L28" s="85">
        <v>11</v>
      </c>
      <c r="M28" s="86">
        <v>0</v>
      </c>
      <c r="N28" s="83">
        <v>11</v>
      </c>
      <c r="O28" s="84">
        <v>0</v>
      </c>
      <c r="P28" s="85">
        <v>11</v>
      </c>
      <c r="Q28" s="86">
        <v>0</v>
      </c>
      <c r="R28" s="83">
        <v>11</v>
      </c>
      <c r="S28" s="84">
        <v>0</v>
      </c>
      <c r="T28" s="235">
        <v>5.5</v>
      </c>
      <c r="U28" s="346">
        <v>66.5</v>
      </c>
      <c r="V28" s="357">
        <v>13064</v>
      </c>
      <c r="W28" s="358">
        <v>19</v>
      </c>
    </row>
  </sheetData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FB3B0F1B-78D1-494B-8444-4158C88D2B98}"/>
    <dataValidation type="textLength" errorStyle="warning" allowBlank="1" showInputMessage="1" showErrorMessage="1" errorTitle="PAZI !" error="Provjeri što unosiš, ODUSTANI !" sqref="B11:B23" xr:uid="{023DD732-68FE-417E-913C-2BEBDDA9C58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8" xr:uid="{8C155A09-C7D2-4E58-A97F-FE66E375272B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8"/>
  <sheetViews>
    <sheetView workbookViewId="0">
      <selection activeCell="X4" sqref="X4"/>
    </sheetView>
  </sheetViews>
  <sheetFormatPr defaultRowHeight="12.75" x14ac:dyDescent="0.2"/>
  <cols>
    <col min="1" max="1" width="4.7109375" customWidth="1"/>
    <col min="2" max="2" width="25" customWidth="1"/>
    <col min="3" max="3" width="4.28515625" customWidth="1"/>
    <col min="4" max="4" width="6.5703125" customWidth="1"/>
    <col min="5" max="5" width="4.140625" customWidth="1"/>
    <col min="6" max="6" width="6.42578125" customWidth="1"/>
    <col min="7" max="7" width="4.28515625" customWidth="1"/>
    <col min="8" max="8" width="5.85546875" customWidth="1"/>
    <col min="9" max="9" width="4.140625" customWidth="1"/>
    <col min="10" max="10" width="6.28515625" customWidth="1"/>
    <col min="11" max="11" width="4.285156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42578125" customWidth="1"/>
    <col min="17" max="17" width="4.140625" customWidth="1"/>
    <col min="18" max="18" width="6.28515625" customWidth="1"/>
    <col min="19" max="19" width="4.85546875" customWidth="1"/>
    <col min="20" max="20" width="8.42578125" customWidth="1"/>
    <col min="21" max="21" width="6" customWidth="1"/>
  </cols>
  <sheetData>
    <row r="1" spans="1:21" x14ac:dyDescent="0.2">
      <c r="N1" s="171"/>
    </row>
    <row r="2" spans="1:21" ht="23.25" x14ac:dyDescent="0.35">
      <c r="B2" t="s">
        <v>66</v>
      </c>
      <c r="C2" s="170"/>
      <c r="D2" s="171"/>
      <c r="E2" s="170"/>
      <c r="F2" s="176" t="s">
        <v>65</v>
      </c>
      <c r="G2" s="174"/>
      <c r="H2" s="176"/>
      <c r="I2" s="174"/>
      <c r="J2" s="172"/>
      <c r="K2" s="174"/>
      <c r="L2" s="175"/>
      <c r="M2" s="170"/>
      <c r="N2" s="171"/>
    </row>
    <row r="3" spans="1:21" ht="23.25" x14ac:dyDescent="0.35">
      <c r="B3" t="s">
        <v>68</v>
      </c>
      <c r="C3" s="174"/>
      <c r="D3" s="175"/>
      <c r="E3" s="174"/>
      <c r="F3" s="179" t="s">
        <v>167</v>
      </c>
      <c r="G3" s="177"/>
      <c r="H3" s="175"/>
      <c r="I3" s="174"/>
      <c r="J3" s="172"/>
      <c r="K3" s="174"/>
      <c r="L3" s="175"/>
      <c r="M3" s="170"/>
      <c r="N3" s="171"/>
    </row>
    <row r="4" spans="1:21" ht="23.25" x14ac:dyDescent="0.35">
      <c r="C4" s="174" t="s">
        <v>67</v>
      </c>
      <c r="D4" s="175"/>
      <c r="E4" s="174"/>
      <c r="F4" s="175"/>
      <c r="G4" s="178" t="s">
        <v>70</v>
      </c>
      <c r="H4" s="175"/>
      <c r="I4" s="174"/>
      <c r="J4" s="172"/>
      <c r="K4" s="174"/>
      <c r="L4" s="175"/>
      <c r="M4" s="170"/>
    </row>
    <row r="5" spans="1:21" ht="13.5" thickBot="1" x14ac:dyDescent="0.25"/>
    <row r="6" spans="1:21" ht="21.75" customHeight="1" thickTop="1" x14ac:dyDescent="0.2">
      <c r="A6" s="1338" t="s">
        <v>4</v>
      </c>
      <c r="B6" s="1341" t="s">
        <v>5</v>
      </c>
      <c r="C6" s="1344" t="s">
        <v>6</v>
      </c>
      <c r="D6" s="1345"/>
      <c r="E6" s="1346" t="s">
        <v>7</v>
      </c>
      <c r="F6" s="1347"/>
      <c r="G6" s="1344" t="s">
        <v>8</v>
      </c>
      <c r="H6" s="1345"/>
      <c r="I6" s="1346" t="s">
        <v>9</v>
      </c>
      <c r="J6" s="1347"/>
      <c r="K6" s="1344" t="s">
        <v>10</v>
      </c>
      <c r="L6" s="1345"/>
      <c r="M6" s="1346" t="s">
        <v>11</v>
      </c>
      <c r="N6" s="1347"/>
      <c r="O6" s="1344" t="s">
        <v>12</v>
      </c>
      <c r="P6" s="1345"/>
      <c r="Q6" s="1356" t="s">
        <v>13</v>
      </c>
      <c r="R6" s="1357"/>
      <c r="S6" s="1346" t="s">
        <v>14</v>
      </c>
      <c r="T6" s="1348"/>
      <c r="U6" s="1345"/>
    </row>
    <row r="7" spans="1:21" ht="30.75" customHeight="1" x14ac:dyDescent="0.2">
      <c r="A7" s="1339"/>
      <c r="B7" s="1342"/>
      <c r="C7" s="1352" t="s">
        <v>515</v>
      </c>
      <c r="D7" s="1353"/>
      <c r="E7" s="1352" t="s">
        <v>516</v>
      </c>
      <c r="F7" s="1353"/>
      <c r="G7" s="1352" t="s">
        <v>517</v>
      </c>
      <c r="H7" s="1353"/>
      <c r="I7" s="1354" t="s">
        <v>518</v>
      </c>
      <c r="J7" s="1355"/>
      <c r="K7" s="1352" t="s">
        <v>519</v>
      </c>
      <c r="L7" s="1353"/>
      <c r="M7" s="1352" t="s">
        <v>520</v>
      </c>
      <c r="N7" s="1353"/>
      <c r="O7" s="1352" t="s">
        <v>521</v>
      </c>
      <c r="P7" s="1353"/>
      <c r="Q7" s="1352" t="s">
        <v>522</v>
      </c>
      <c r="R7" s="1353"/>
      <c r="S7" s="1349"/>
      <c r="T7" s="1350"/>
      <c r="U7" s="1351"/>
    </row>
    <row r="8" spans="1:21" ht="3" customHeight="1" x14ac:dyDescent="0.2">
      <c r="A8" s="1340"/>
      <c r="B8" s="1343"/>
      <c r="C8" s="758"/>
      <c r="D8" s="759"/>
      <c r="E8" s="760"/>
      <c r="F8" s="761"/>
      <c r="G8" s="762"/>
      <c r="H8" s="763"/>
      <c r="I8" s="760"/>
      <c r="J8" s="761"/>
      <c r="K8" s="762"/>
      <c r="L8" s="763"/>
      <c r="M8" s="760"/>
      <c r="N8" s="761"/>
      <c r="O8" s="762"/>
      <c r="P8" s="763"/>
      <c r="Q8" s="760"/>
      <c r="R8" s="763"/>
      <c r="S8" s="762"/>
      <c r="T8" s="764"/>
      <c r="U8" s="765"/>
    </row>
    <row r="9" spans="1:21" ht="15.75" x14ac:dyDescent="0.2">
      <c r="A9" s="766"/>
      <c r="B9" s="767"/>
      <c r="C9" s="758" t="s">
        <v>15</v>
      </c>
      <c r="D9" s="759" t="s">
        <v>16</v>
      </c>
      <c r="E9" s="768" t="s">
        <v>15</v>
      </c>
      <c r="F9" s="769" t="s">
        <v>16</v>
      </c>
      <c r="G9" s="758" t="s">
        <v>15</v>
      </c>
      <c r="H9" s="759" t="s">
        <v>16</v>
      </c>
      <c r="I9" s="768" t="s">
        <v>15</v>
      </c>
      <c r="J9" s="769" t="s">
        <v>16</v>
      </c>
      <c r="K9" s="758" t="s">
        <v>15</v>
      </c>
      <c r="L9" s="759" t="s">
        <v>16</v>
      </c>
      <c r="M9" s="768" t="s">
        <v>15</v>
      </c>
      <c r="N9" s="769" t="s">
        <v>16</v>
      </c>
      <c r="O9" s="758" t="s">
        <v>15</v>
      </c>
      <c r="P9" s="759" t="s">
        <v>16</v>
      </c>
      <c r="Q9" s="768" t="s">
        <v>15</v>
      </c>
      <c r="R9" s="759" t="s">
        <v>16</v>
      </c>
      <c r="S9" s="758" t="s">
        <v>15</v>
      </c>
      <c r="T9" s="770" t="s">
        <v>17</v>
      </c>
      <c r="U9" s="771" t="s">
        <v>18</v>
      </c>
    </row>
    <row r="10" spans="1:21" ht="3" customHeight="1" thickBot="1" x14ac:dyDescent="0.25">
      <c r="A10" s="772"/>
      <c r="B10" s="773"/>
      <c r="C10" s="774"/>
      <c r="D10" s="775"/>
      <c r="E10" s="774"/>
      <c r="F10" s="776"/>
      <c r="G10" s="774"/>
      <c r="H10" s="775"/>
      <c r="I10" s="774"/>
      <c r="J10" s="776"/>
      <c r="K10" s="774"/>
      <c r="L10" s="775"/>
      <c r="M10" s="774"/>
      <c r="N10" s="776"/>
      <c r="O10" s="774"/>
      <c r="P10" s="775"/>
      <c r="Q10" s="774"/>
      <c r="R10" s="775"/>
      <c r="S10" s="774"/>
      <c r="T10" s="777"/>
      <c r="U10" s="778"/>
    </row>
    <row r="11" spans="1:21" ht="30.75" customHeight="1" thickTop="1" x14ac:dyDescent="0.2">
      <c r="A11" s="779">
        <v>1</v>
      </c>
      <c r="B11" s="780" t="s">
        <v>513</v>
      </c>
      <c r="C11" s="781">
        <v>2</v>
      </c>
      <c r="D11" s="782">
        <v>9334</v>
      </c>
      <c r="E11" s="783">
        <v>1</v>
      </c>
      <c r="F11" s="784">
        <v>11077</v>
      </c>
      <c r="G11" s="781">
        <v>3</v>
      </c>
      <c r="H11" s="782">
        <v>14210</v>
      </c>
      <c r="I11" s="783">
        <v>2</v>
      </c>
      <c r="J11" s="784">
        <v>18503</v>
      </c>
      <c r="K11" s="781">
        <v>2</v>
      </c>
      <c r="L11" s="782">
        <v>8264</v>
      </c>
      <c r="M11" s="783">
        <v>2</v>
      </c>
      <c r="N11" s="784">
        <v>16326</v>
      </c>
      <c r="O11" s="781">
        <v>6</v>
      </c>
      <c r="P11" s="782">
        <v>12163</v>
      </c>
      <c r="Q11" s="783">
        <v>3</v>
      </c>
      <c r="R11" s="784">
        <v>12291</v>
      </c>
      <c r="S11" s="785">
        <f t="shared" ref="S11:T18" si="0">C11+E11+G11+I11+K11+M11+O11+Q11</f>
        <v>21</v>
      </c>
      <c r="T11" s="786">
        <f t="shared" si="0"/>
        <v>102168</v>
      </c>
      <c r="U11" s="787">
        <v>1</v>
      </c>
    </row>
    <row r="12" spans="1:21" ht="30.75" customHeight="1" x14ac:dyDescent="0.2">
      <c r="A12" s="788">
        <v>2</v>
      </c>
      <c r="B12" s="789" t="s">
        <v>420</v>
      </c>
      <c r="C12" s="790">
        <v>5</v>
      </c>
      <c r="D12" s="791">
        <v>6298</v>
      </c>
      <c r="E12" s="792">
        <v>3</v>
      </c>
      <c r="F12" s="793">
        <v>10140</v>
      </c>
      <c r="G12" s="790">
        <v>6</v>
      </c>
      <c r="H12" s="791">
        <v>10544</v>
      </c>
      <c r="I12" s="792">
        <v>4</v>
      </c>
      <c r="J12" s="793">
        <v>13359</v>
      </c>
      <c r="K12" s="790">
        <v>4</v>
      </c>
      <c r="L12" s="791">
        <v>7366</v>
      </c>
      <c r="M12" s="792">
        <v>1</v>
      </c>
      <c r="N12" s="793">
        <v>11766</v>
      </c>
      <c r="O12" s="790">
        <v>1</v>
      </c>
      <c r="P12" s="791">
        <v>39725</v>
      </c>
      <c r="Q12" s="792">
        <v>1</v>
      </c>
      <c r="R12" s="793">
        <v>13282</v>
      </c>
      <c r="S12" s="785">
        <f t="shared" si="0"/>
        <v>25</v>
      </c>
      <c r="T12" s="786">
        <f t="shared" si="0"/>
        <v>112480</v>
      </c>
      <c r="U12" s="787">
        <v>2</v>
      </c>
    </row>
    <row r="13" spans="1:21" ht="32.25" customHeight="1" x14ac:dyDescent="0.2">
      <c r="A13" s="788">
        <v>3</v>
      </c>
      <c r="B13" s="789" t="s">
        <v>514</v>
      </c>
      <c r="C13" s="790">
        <v>3</v>
      </c>
      <c r="D13" s="791">
        <v>9529</v>
      </c>
      <c r="E13" s="792">
        <v>2</v>
      </c>
      <c r="F13" s="793">
        <v>10817</v>
      </c>
      <c r="G13" s="790">
        <v>2</v>
      </c>
      <c r="H13" s="791">
        <v>13379</v>
      </c>
      <c r="I13" s="792">
        <v>3</v>
      </c>
      <c r="J13" s="793">
        <v>16998</v>
      </c>
      <c r="K13" s="790">
        <v>1</v>
      </c>
      <c r="L13" s="791">
        <v>9302</v>
      </c>
      <c r="M13" s="792">
        <v>3</v>
      </c>
      <c r="N13" s="793">
        <v>9652</v>
      </c>
      <c r="O13" s="790">
        <v>5</v>
      </c>
      <c r="P13" s="791">
        <v>17248</v>
      </c>
      <c r="Q13" s="792">
        <v>7</v>
      </c>
      <c r="R13" s="793">
        <v>7021</v>
      </c>
      <c r="S13" s="785">
        <f t="shared" si="0"/>
        <v>26</v>
      </c>
      <c r="T13" s="786">
        <f t="shared" si="0"/>
        <v>93946</v>
      </c>
      <c r="U13" s="787">
        <v>3</v>
      </c>
    </row>
    <row r="14" spans="1:21" ht="31.5" customHeight="1" x14ac:dyDescent="0.2">
      <c r="A14" s="788">
        <v>4</v>
      </c>
      <c r="B14" s="789" t="s">
        <v>77</v>
      </c>
      <c r="C14" s="790">
        <v>1</v>
      </c>
      <c r="D14" s="791">
        <v>10498</v>
      </c>
      <c r="E14" s="792">
        <v>6</v>
      </c>
      <c r="F14" s="793">
        <v>6487</v>
      </c>
      <c r="G14" s="790">
        <v>1</v>
      </c>
      <c r="H14" s="791">
        <v>15035</v>
      </c>
      <c r="I14" s="792">
        <v>5</v>
      </c>
      <c r="J14" s="793">
        <v>13334</v>
      </c>
      <c r="K14" s="790">
        <v>5</v>
      </c>
      <c r="L14" s="791">
        <v>6224</v>
      </c>
      <c r="M14" s="792">
        <v>6</v>
      </c>
      <c r="N14" s="793">
        <v>8043</v>
      </c>
      <c r="O14" s="790">
        <v>2</v>
      </c>
      <c r="P14" s="791">
        <v>20490</v>
      </c>
      <c r="Q14" s="792">
        <v>2</v>
      </c>
      <c r="R14" s="793">
        <v>11725</v>
      </c>
      <c r="S14" s="785">
        <f t="shared" si="0"/>
        <v>28</v>
      </c>
      <c r="T14" s="786">
        <f t="shared" si="0"/>
        <v>91836</v>
      </c>
      <c r="U14" s="787">
        <v>4</v>
      </c>
    </row>
    <row r="15" spans="1:21" ht="32.25" customHeight="1" x14ac:dyDescent="0.2">
      <c r="A15" s="788">
        <v>5</v>
      </c>
      <c r="B15" s="789" t="s">
        <v>459</v>
      </c>
      <c r="C15" s="790">
        <v>7</v>
      </c>
      <c r="D15" s="791">
        <v>4694</v>
      </c>
      <c r="E15" s="792">
        <v>4</v>
      </c>
      <c r="F15" s="793">
        <v>10398</v>
      </c>
      <c r="G15" s="790">
        <v>4</v>
      </c>
      <c r="H15" s="791">
        <v>13269</v>
      </c>
      <c r="I15" s="792">
        <v>1</v>
      </c>
      <c r="J15" s="793">
        <v>28406</v>
      </c>
      <c r="K15" s="790">
        <v>6</v>
      </c>
      <c r="L15" s="791">
        <v>6138</v>
      </c>
      <c r="M15" s="792">
        <v>4</v>
      </c>
      <c r="N15" s="793">
        <v>8469</v>
      </c>
      <c r="O15" s="790">
        <v>4</v>
      </c>
      <c r="P15" s="791">
        <v>14288</v>
      </c>
      <c r="Q15" s="792">
        <v>6</v>
      </c>
      <c r="R15" s="793">
        <v>7081</v>
      </c>
      <c r="S15" s="785">
        <f t="shared" si="0"/>
        <v>36</v>
      </c>
      <c r="T15" s="786">
        <f t="shared" si="0"/>
        <v>92743</v>
      </c>
      <c r="U15" s="787">
        <v>5</v>
      </c>
    </row>
    <row r="16" spans="1:21" ht="32.25" customHeight="1" x14ac:dyDescent="0.2">
      <c r="A16" s="788">
        <v>6</v>
      </c>
      <c r="B16" s="789" t="s">
        <v>486</v>
      </c>
      <c r="C16" s="790">
        <v>4</v>
      </c>
      <c r="D16" s="791">
        <v>8170</v>
      </c>
      <c r="E16" s="792">
        <v>5</v>
      </c>
      <c r="F16" s="793">
        <v>9631</v>
      </c>
      <c r="G16" s="790">
        <v>5</v>
      </c>
      <c r="H16" s="791">
        <v>13376</v>
      </c>
      <c r="I16" s="792">
        <v>6</v>
      </c>
      <c r="J16" s="793">
        <v>12392</v>
      </c>
      <c r="K16" s="790">
        <v>8</v>
      </c>
      <c r="L16" s="791">
        <v>5518</v>
      </c>
      <c r="M16" s="792">
        <v>5</v>
      </c>
      <c r="N16" s="793">
        <v>7184</v>
      </c>
      <c r="O16" s="790">
        <v>3</v>
      </c>
      <c r="P16" s="791">
        <v>14348</v>
      </c>
      <c r="Q16" s="792">
        <v>5</v>
      </c>
      <c r="R16" s="793">
        <v>7667</v>
      </c>
      <c r="S16" s="785">
        <f t="shared" si="0"/>
        <v>41</v>
      </c>
      <c r="T16" s="786">
        <f t="shared" si="0"/>
        <v>78286</v>
      </c>
      <c r="U16" s="787">
        <v>6</v>
      </c>
    </row>
    <row r="17" spans="1:21" ht="31.5" customHeight="1" x14ac:dyDescent="0.2">
      <c r="A17" s="788">
        <v>7</v>
      </c>
      <c r="B17" s="789" t="s">
        <v>501</v>
      </c>
      <c r="C17" s="790">
        <v>6</v>
      </c>
      <c r="D17" s="791">
        <v>4159</v>
      </c>
      <c r="E17" s="792">
        <v>7</v>
      </c>
      <c r="F17" s="793">
        <v>5933</v>
      </c>
      <c r="G17" s="790">
        <v>8</v>
      </c>
      <c r="H17" s="791">
        <v>7673</v>
      </c>
      <c r="I17" s="792">
        <v>8</v>
      </c>
      <c r="J17" s="793">
        <v>5898</v>
      </c>
      <c r="K17" s="790">
        <v>3</v>
      </c>
      <c r="L17" s="791">
        <v>7913</v>
      </c>
      <c r="M17" s="792">
        <v>7</v>
      </c>
      <c r="N17" s="793">
        <v>6169</v>
      </c>
      <c r="O17" s="790">
        <v>8</v>
      </c>
      <c r="P17" s="791">
        <v>5811</v>
      </c>
      <c r="Q17" s="792">
        <v>4</v>
      </c>
      <c r="R17" s="793">
        <v>9331</v>
      </c>
      <c r="S17" s="785">
        <f t="shared" si="0"/>
        <v>51</v>
      </c>
      <c r="T17" s="786">
        <f t="shared" si="0"/>
        <v>52887</v>
      </c>
      <c r="U17" s="787">
        <v>7</v>
      </c>
    </row>
    <row r="18" spans="1:21" ht="31.5" customHeight="1" thickBot="1" x14ac:dyDescent="0.25">
      <c r="A18" s="794">
        <v>8</v>
      </c>
      <c r="B18" s="795" t="s">
        <v>483</v>
      </c>
      <c r="C18" s="796">
        <v>8</v>
      </c>
      <c r="D18" s="797">
        <v>1832</v>
      </c>
      <c r="E18" s="798">
        <v>8</v>
      </c>
      <c r="F18" s="799">
        <v>4973</v>
      </c>
      <c r="G18" s="796">
        <v>7</v>
      </c>
      <c r="H18" s="797">
        <v>9699</v>
      </c>
      <c r="I18" s="798">
        <v>7</v>
      </c>
      <c r="J18" s="799">
        <v>8214</v>
      </c>
      <c r="K18" s="796">
        <v>7</v>
      </c>
      <c r="L18" s="797">
        <v>3733</v>
      </c>
      <c r="M18" s="798">
        <v>8</v>
      </c>
      <c r="N18" s="799">
        <v>4629</v>
      </c>
      <c r="O18" s="796">
        <v>7</v>
      </c>
      <c r="P18" s="797">
        <v>5937</v>
      </c>
      <c r="Q18" s="798">
        <v>8</v>
      </c>
      <c r="R18" s="799">
        <v>2486</v>
      </c>
      <c r="S18" s="968">
        <f t="shared" si="0"/>
        <v>60</v>
      </c>
      <c r="T18" s="969">
        <f t="shared" si="0"/>
        <v>41503</v>
      </c>
      <c r="U18" s="800">
        <v>8</v>
      </c>
    </row>
  </sheetData>
  <sortState xmlns:xlrd2="http://schemas.microsoft.com/office/spreadsheetml/2017/richdata2" ref="B11:T18">
    <sortCondition ref="S11:S18"/>
    <sortCondition descending="1" ref="T11:T18"/>
  </sortState>
  <mergeCells count="19">
    <mergeCell ref="S6:U7"/>
    <mergeCell ref="C7:D7"/>
    <mergeCell ref="E7:F7"/>
    <mergeCell ref="G7:H7"/>
    <mergeCell ref="I7:J7"/>
    <mergeCell ref="K7:L7"/>
    <mergeCell ref="I6:J6"/>
    <mergeCell ref="M7:N7"/>
    <mergeCell ref="O7:P7"/>
    <mergeCell ref="Q7:R7"/>
    <mergeCell ref="K6:L6"/>
    <mergeCell ref="M6:N6"/>
    <mergeCell ref="O6:P6"/>
    <mergeCell ref="Q6:R6"/>
    <mergeCell ref="A6:A8"/>
    <mergeCell ref="B6:B8"/>
    <mergeCell ref="C6:D6"/>
    <mergeCell ref="E6:F6"/>
    <mergeCell ref="G6:H6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38"/>
  <sheetViews>
    <sheetView topLeftCell="A4" workbookViewId="0">
      <selection activeCell="A37" sqref="A37:V37"/>
    </sheetView>
  </sheetViews>
  <sheetFormatPr defaultRowHeight="12.75" x14ac:dyDescent="0.2"/>
  <cols>
    <col min="1" max="1" width="4.140625" customWidth="1"/>
    <col min="2" max="2" width="16" customWidth="1"/>
    <col min="3" max="3" width="17" customWidth="1"/>
    <col min="4" max="4" width="3.7109375" customWidth="1"/>
    <col min="5" max="5" width="5.7109375" customWidth="1"/>
    <col min="6" max="6" width="4" customWidth="1"/>
    <col min="7" max="7" width="5.42578125" customWidth="1"/>
    <col min="8" max="8" width="4" customWidth="1"/>
    <col min="9" max="9" width="5.7109375" customWidth="1"/>
    <col min="10" max="10" width="4.140625" customWidth="1"/>
    <col min="11" max="11" width="5.7109375" customWidth="1"/>
    <col min="12" max="12" width="4.28515625" customWidth="1"/>
    <col min="13" max="13" width="5.7109375" customWidth="1"/>
    <col min="14" max="14" width="4" customWidth="1"/>
    <col min="15" max="15" width="5.7109375" customWidth="1"/>
    <col min="16" max="16" width="4" customWidth="1"/>
    <col min="17" max="17" width="5.28515625" customWidth="1"/>
    <col min="18" max="18" width="3.85546875" customWidth="1"/>
    <col min="19" max="20" width="5.5703125" customWidth="1"/>
    <col min="21" max="21" width="8.140625" customWidth="1"/>
    <col min="22" max="22" width="6" customWidth="1"/>
  </cols>
  <sheetData>
    <row r="1" spans="1:22" x14ac:dyDescent="0.2">
      <c r="O1" s="171"/>
    </row>
    <row r="2" spans="1:22" ht="21.75" customHeight="1" x14ac:dyDescent="0.35">
      <c r="A2" s="169"/>
      <c r="B2" s="1360"/>
      <c r="C2" s="1360"/>
      <c r="D2" s="170"/>
      <c r="E2" s="171"/>
      <c r="F2" s="170"/>
      <c r="G2" s="176" t="s">
        <v>64</v>
      </c>
      <c r="H2" s="174"/>
      <c r="I2" s="176"/>
      <c r="J2" s="174"/>
      <c r="K2" s="172"/>
      <c r="L2" s="174"/>
      <c r="M2" s="175"/>
      <c r="N2" s="170"/>
      <c r="O2" s="171"/>
    </row>
    <row r="3" spans="1:22" ht="21" customHeight="1" x14ac:dyDescent="0.35">
      <c r="A3" s="169"/>
      <c r="B3" s="1361"/>
      <c r="C3" s="1361"/>
      <c r="D3" s="174"/>
      <c r="E3" s="175"/>
      <c r="F3" s="174"/>
      <c r="G3" s="179" t="s">
        <v>168</v>
      </c>
      <c r="H3" s="177"/>
      <c r="I3" s="175"/>
      <c r="J3" s="174"/>
      <c r="K3" s="172"/>
      <c r="L3" s="174"/>
      <c r="M3" s="175"/>
      <c r="N3" s="170"/>
      <c r="O3" s="171"/>
    </row>
    <row r="4" spans="1:22" ht="21.75" customHeight="1" x14ac:dyDescent="0.35">
      <c r="A4" s="169"/>
      <c r="B4" s="173"/>
      <c r="C4" s="170" t="s">
        <v>71</v>
      </c>
      <c r="D4" s="174"/>
      <c r="E4" s="175"/>
      <c r="F4" s="174"/>
      <c r="G4" s="175"/>
      <c r="H4" s="178" t="s">
        <v>45</v>
      </c>
      <c r="I4" s="175"/>
      <c r="J4" s="174"/>
      <c r="K4" s="172"/>
      <c r="L4" s="174"/>
      <c r="M4" s="175"/>
      <c r="N4" s="170"/>
    </row>
    <row r="5" spans="1:22" x14ac:dyDescent="0.2">
      <c r="C5" t="s">
        <v>72</v>
      </c>
    </row>
    <row r="6" spans="1:22" ht="13.5" thickBot="1" x14ac:dyDescent="0.25"/>
    <row r="7" spans="1:22" ht="18.75" thickTop="1" x14ac:dyDescent="0.2">
      <c r="A7" s="1362" t="s">
        <v>4</v>
      </c>
      <c r="B7" s="1364" t="s">
        <v>20</v>
      </c>
      <c r="C7" s="1366" t="s">
        <v>5</v>
      </c>
      <c r="D7" s="1358" t="s">
        <v>6</v>
      </c>
      <c r="E7" s="1359"/>
      <c r="F7" s="1368" t="s">
        <v>7</v>
      </c>
      <c r="G7" s="1369"/>
      <c r="H7" s="1358" t="s">
        <v>8</v>
      </c>
      <c r="I7" s="1359"/>
      <c r="J7" s="1368" t="s">
        <v>9</v>
      </c>
      <c r="K7" s="1369"/>
      <c r="L7" s="1358" t="s">
        <v>10</v>
      </c>
      <c r="M7" s="1359"/>
      <c r="N7" s="1368" t="s">
        <v>11</v>
      </c>
      <c r="O7" s="1369"/>
      <c r="P7" s="1358" t="s">
        <v>12</v>
      </c>
      <c r="Q7" s="1359"/>
      <c r="R7" s="1368" t="s">
        <v>13</v>
      </c>
      <c r="S7" s="1369"/>
      <c r="T7" s="1346" t="s">
        <v>14</v>
      </c>
      <c r="U7" s="1348"/>
      <c r="V7" s="1345"/>
    </row>
    <row r="8" spans="1:22" ht="32.25" customHeight="1" x14ac:dyDescent="0.2">
      <c r="A8" s="1363"/>
      <c r="B8" s="1365"/>
      <c r="C8" s="1367"/>
      <c r="D8" s="1352" t="s">
        <v>515</v>
      </c>
      <c r="E8" s="1353"/>
      <c r="F8" s="1354" t="s">
        <v>516</v>
      </c>
      <c r="G8" s="1355"/>
      <c r="H8" s="1352" t="s">
        <v>517</v>
      </c>
      <c r="I8" s="1353"/>
      <c r="J8" s="1354" t="s">
        <v>518</v>
      </c>
      <c r="K8" s="1355"/>
      <c r="L8" s="1352" t="s">
        <v>519</v>
      </c>
      <c r="M8" s="1353"/>
      <c r="N8" s="1354" t="s">
        <v>520</v>
      </c>
      <c r="O8" s="1355"/>
      <c r="P8" s="1352" t="s">
        <v>521</v>
      </c>
      <c r="Q8" s="1353"/>
      <c r="R8" s="1354" t="s">
        <v>522</v>
      </c>
      <c r="S8" s="1353"/>
      <c r="T8" s="1349"/>
      <c r="U8" s="1350"/>
      <c r="V8" s="1351"/>
    </row>
    <row r="9" spans="1:22" ht="0.75" customHeight="1" x14ac:dyDescent="0.2">
      <c r="A9" s="1363"/>
      <c r="B9" s="1365"/>
      <c r="C9" s="1367"/>
      <c r="D9" s="801"/>
      <c r="E9" s="802"/>
      <c r="F9" s="801"/>
      <c r="G9" s="803"/>
      <c r="H9" s="804"/>
      <c r="I9" s="802"/>
      <c r="J9" s="801"/>
      <c r="K9" s="803"/>
      <c r="L9" s="804"/>
      <c r="M9" s="802"/>
      <c r="N9" s="801"/>
      <c r="O9" s="805"/>
      <c r="P9" s="804"/>
      <c r="Q9" s="802"/>
      <c r="R9" s="801"/>
      <c r="S9" s="803"/>
      <c r="T9" s="804"/>
      <c r="U9" s="806"/>
      <c r="V9" s="807"/>
    </row>
    <row r="10" spans="1:22" ht="20.25" customHeight="1" x14ac:dyDescent="0.2">
      <c r="A10" s="766"/>
      <c r="B10" s="808"/>
      <c r="C10" s="809"/>
      <c r="D10" s="810" t="s">
        <v>15</v>
      </c>
      <c r="E10" s="811" t="s">
        <v>16</v>
      </c>
      <c r="F10" s="810" t="s">
        <v>15</v>
      </c>
      <c r="G10" s="812" t="s">
        <v>16</v>
      </c>
      <c r="H10" s="813" t="s">
        <v>15</v>
      </c>
      <c r="I10" s="811" t="s">
        <v>16</v>
      </c>
      <c r="J10" s="810" t="s">
        <v>15</v>
      </c>
      <c r="K10" s="812" t="s">
        <v>16</v>
      </c>
      <c r="L10" s="813" t="s">
        <v>15</v>
      </c>
      <c r="M10" s="811" t="s">
        <v>16</v>
      </c>
      <c r="N10" s="810" t="s">
        <v>15</v>
      </c>
      <c r="O10" s="814" t="s">
        <v>16</v>
      </c>
      <c r="P10" s="813" t="s">
        <v>15</v>
      </c>
      <c r="Q10" s="811" t="s">
        <v>16</v>
      </c>
      <c r="R10" s="810" t="s">
        <v>15</v>
      </c>
      <c r="S10" s="812" t="s">
        <v>16</v>
      </c>
      <c r="T10" s="813" t="s">
        <v>15</v>
      </c>
      <c r="U10" s="815" t="s">
        <v>17</v>
      </c>
      <c r="V10" s="816" t="s">
        <v>18</v>
      </c>
    </row>
    <row r="11" spans="1:22" ht="1.5" customHeight="1" thickBot="1" x14ac:dyDescent="0.25">
      <c r="A11" s="772"/>
      <c r="B11" s="817"/>
      <c r="C11" s="818"/>
      <c r="D11" s="774"/>
      <c r="E11" s="819"/>
      <c r="F11" s="774"/>
      <c r="G11" s="820"/>
      <c r="H11" s="774"/>
      <c r="I11" s="819"/>
      <c r="J11" s="774"/>
      <c r="K11" s="820"/>
      <c r="L11" s="774"/>
      <c r="M11" s="819"/>
      <c r="N11" s="774"/>
      <c r="O11" s="820"/>
      <c r="P11" s="774"/>
      <c r="Q11" s="819"/>
      <c r="R11" s="774"/>
      <c r="S11" s="820"/>
      <c r="T11" s="774"/>
      <c r="U11" s="821"/>
      <c r="V11" s="778"/>
    </row>
    <row r="12" spans="1:22" ht="16.5" thickTop="1" x14ac:dyDescent="0.2">
      <c r="A12" s="779">
        <v>1</v>
      </c>
      <c r="B12" s="822" t="s">
        <v>653</v>
      </c>
      <c r="C12" s="823" t="s">
        <v>513</v>
      </c>
      <c r="D12" s="783">
        <v>1</v>
      </c>
      <c r="E12" s="784">
        <v>3110</v>
      </c>
      <c r="F12" s="781">
        <v>2</v>
      </c>
      <c r="G12" s="824">
        <v>4037</v>
      </c>
      <c r="H12" s="783">
        <v>5</v>
      </c>
      <c r="I12" s="784">
        <v>4888</v>
      </c>
      <c r="J12" s="781">
        <v>1</v>
      </c>
      <c r="K12" s="782">
        <v>4796</v>
      </c>
      <c r="L12" s="783">
        <v>1</v>
      </c>
      <c r="M12" s="784">
        <v>2565</v>
      </c>
      <c r="N12" s="781">
        <v>1</v>
      </c>
      <c r="O12" s="782">
        <v>6221</v>
      </c>
      <c r="P12" s="783">
        <v>2</v>
      </c>
      <c r="Q12" s="784">
        <v>6937</v>
      </c>
      <c r="R12" s="781">
        <v>1</v>
      </c>
      <c r="S12" s="782">
        <v>7656</v>
      </c>
      <c r="T12" s="825">
        <f t="shared" ref="T12:T36" si="0">D12+F12+H12+J12+L12+N12+P12+R12</f>
        <v>14</v>
      </c>
      <c r="U12" s="786">
        <f t="shared" ref="U12:U36" si="1">E12+G12+I12+K12+M12+O12+Q12+S12</f>
        <v>40210</v>
      </c>
      <c r="V12" s="826">
        <v>1</v>
      </c>
    </row>
    <row r="13" spans="1:22" ht="15.75" x14ac:dyDescent="0.2">
      <c r="A13" s="779">
        <v>2</v>
      </c>
      <c r="B13" s="827" t="s">
        <v>654</v>
      </c>
      <c r="C13" s="823" t="s">
        <v>514</v>
      </c>
      <c r="D13" s="792">
        <v>1</v>
      </c>
      <c r="E13" s="793">
        <v>5709</v>
      </c>
      <c r="F13" s="790">
        <v>2</v>
      </c>
      <c r="G13" s="791">
        <v>3422</v>
      </c>
      <c r="H13" s="792">
        <v>3</v>
      </c>
      <c r="I13" s="793">
        <v>3361</v>
      </c>
      <c r="J13" s="790">
        <v>3</v>
      </c>
      <c r="K13" s="791">
        <v>3720</v>
      </c>
      <c r="L13" s="792">
        <v>2</v>
      </c>
      <c r="M13" s="793">
        <v>3095</v>
      </c>
      <c r="N13" s="790">
        <v>3</v>
      </c>
      <c r="O13" s="791">
        <v>3416</v>
      </c>
      <c r="P13" s="792">
        <v>1</v>
      </c>
      <c r="Q13" s="793">
        <v>11633</v>
      </c>
      <c r="R13" s="790">
        <v>5</v>
      </c>
      <c r="S13" s="791">
        <v>1592</v>
      </c>
      <c r="T13" s="825">
        <f t="shared" si="0"/>
        <v>20</v>
      </c>
      <c r="U13" s="786">
        <f t="shared" si="1"/>
        <v>35948</v>
      </c>
      <c r="V13" s="826">
        <v>2</v>
      </c>
    </row>
    <row r="14" spans="1:22" ht="15.75" x14ac:dyDescent="0.2">
      <c r="A14" s="779">
        <v>3</v>
      </c>
      <c r="B14" s="827" t="s">
        <v>649</v>
      </c>
      <c r="C14" s="823" t="s">
        <v>77</v>
      </c>
      <c r="D14" s="792">
        <v>1</v>
      </c>
      <c r="E14" s="793">
        <v>4010</v>
      </c>
      <c r="F14" s="790">
        <v>8</v>
      </c>
      <c r="G14" s="791">
        <v>2357</v>
      </c>
      <c r="H14" s="792">
        <v>1</v>
      </c>
      <c r="I14" s="793">
        <v>6388</v>
      </c>
      <c r="J14" s="790">
        <v>2</v>
      </c>
      <c r="K14" s="791">
        <v>7447</v>
      </c>
      <c r="L14" s="792">
        <v>1</v>
      </c>
      <c r="M14" s="793">
        <v>5114</v>
      </c>
      <c r="N14" s="790">
        <v>7</v>
      </c>
      <c r="O14" s="791">
        <v>371</v>
      </c>
      <c r="P14" s="792">
        <v>2</v>
      </c>
      <c r="Q14" s="793">
        <v>11816</v>
      </c>
      <c r="R14" s="790">
        <v>2</v>
      </c>
      <c r="S14" s="791">
        <v>5205</v>
      </c>
      <c r="T14" s="825">
        <f t="shared" si="0"/>
        <v>24</v>
      </c>
      <c r="U14" s="786">
        <f t="shared" si="1"/>
        <v>42708</v>
      </c>
      <c r="V14" s="826">
        <v>3</v>
      </c>
    </row>
    <row r="15" spans="1:22" ht="15.75" x14ac:dyDescent="0.2">
      <c r="A15" s="779">
        <v>4</v>
      </c>
      <c r="B15" s="827" t="s">
        <v>665</v>
      </c>
      <c r="C15" s="823" t="s">
        <v>459</v>
      </c>
      <c r="D15" s="792">
        <v>6</v>
      </c>
      <c r="E15" s="793">
        <v>2328</v>
      </c>
      <c r="F15" s="790">
        <v>4</v>
      </c>
      <c r="G15" s="791">
        <v>3271</v>
      </c>
      <c r="H15" s="792">
        <v>2</v>
      </c>
      <c r="I15" s="793">
        <v>4562</v>
      </c>
      <c r="J15" s="790">
        <v>1</v>
      </c>
      <c r="K15" s="791">
        <v>15865</v>
      </c>
      <c r="L15" s="792">
        <v>2</v>
      </c>
      <c r="M15" s="793">
        <v>3815</v>
      </c>
      <c r="N15" s="790">
        <v>4</v>
      </c>
      <c r="O15" s="791">
        <v>2962</v>
      </c>
      <c r="P15" s="792">
        <v>1</v>
      </c>
      <c r="Q15" s="793">
        <v>9078</v>
      </c>
      <c r="R15" s="790">
        <v>6</v>
      </c>
      <c r="S15" s="791">
        <v>1073</v>
      </c>
      <c r="T15" s="825">
        <f t="shared" si="0"/>
        <v>26</v>
      </c>
      <c r="U15" s="786">
        <f t="shared" si="1"/>
        <v>42954</v>
      </c>
      <c r="V15" s="826">
        <v>4</v>
      </c>
    </row>
    <row r="16" spans="1:22" ht="15.75" x14ac:dyDescent="0.2">
      <c r="A16" s="779">
        <v>5</v>
      </c>
      <c r="B16" s="827" t="s">
        <v>659</v>
      </c>
      <c r="C16" s="823" t="s">
        <v>420</v>
      </c>
      <c r="D16" s="792">
        <v>5</v>
      </c>
      <c r="E16" s="793">
        <v>2902</v>
      </c>
      <c r="F16" s="790">
        <v>2</v>
      </c>
      <c r="G16" s="791">
        <v>3689</v>
      </c>
      <c r="H16" s="792">
        <v>6</v>
      </c>
      <c r="I16" s="793">
        <v>2687</v>
      </c>
      <c r="J16" s="790">
        <v>2</v>
      </c>
      <c r="K16" s="791">
        <v>4571</v>
      </c>
      <c r="L16" s="792">
        <v>6</v>
      </c>
      <c r="M16" s="793">
        <v>2914</v>
      </c>
      <c r="N16" s="790">
        <v>3</v>
      </c>
      <c r="O16" s="791">
        <v>4741</v>
      </c>
      <c r="P16" s="792">
        <v>1</v>
      </c>
      <c r="Q16" s="793">
        <v>26307</v>
      </c>
      <c r="R16" s="790">
        <v>2</v>
      </c>
      <c r="S16" s="791">
        <v>5551</v>
      </c>
      <c r="T16" s="825">
        <f t="shared" si="0"/>
        <v>27</v>
      </c>
      <c r="U16" s="786">
        <f t="shared" si="1"/>
        <v>53362</v>
      </c>
      <c r="V16" s="826">
        <v>5</v>
      </c>
    </row>
    <row r="17" spans="1:22" ht="15.75" x14ac:dyDescent="0.2">
      <c r="A17" s="779">
        <v>6</v>
      </c>
      <c r="B17" s="827" t="s">
        <v>651</v>
      </c>
      <c r="C17" s="823" t="s">
        <v>513</v>
      </c>
      <c r="D17" s="792">
        <v>4</v>
      </c>
      <c r="E17" s="793">
        <v>3358</v>
      </c>
      <c r="F17" s="790">
        <v>1</v>
      </c>
      <c r="G17" s="791">
        <v>3358</v>
      </c>
      <c r="H17" s="792">
        <v>1</v>
      </c>
      <c r="I17" s="793">
        <v>6016</v>
      </c>
      <c r="J17" s="790">
        <v>2</v>
      </c>
      <c r="K17" s="791">
        <v>10707</v>
      </c>
      <c r="L17" s="792">
        <v>3</v>
      </c>
      <c r="M17" s="793">
        <v>3485</v>
      </c>
      <c r="N17" s="790">
        <v>5</v>
      </c>
      <c r="O17" s="791">
        <v>3045</v>
      </c>
      <c r="P17" s="792">
        <v>7</v>
      </c>
      <c r="Q17" s="793">
        <v>1811</v>
      </c>
      <c r="R17" s="790">
        <v>6</v>
      </c>
      <c r="S17" s="791">
        <v>1416</v>
      </c>
      <c r="T17" s="825">
        <f t="shared" si="0"/>
        <v>29</v>
      </c>
      <c r="U17" s="786">
        <f t="shared" si="1"/>
        <v>33196</v>
      </c>
      <c r="V17" s="826">
        <v>6</v>
      </c>
    </row>
    <row r="18" spans="1:22" ht="15.75" x14ac:dyDescent="0.2">
      <c r="A18" s="779">
        <v>7</v>
      </c>
      <c r="B18" s="827" t="s">
        <v>667</v>
      </c>
      <c r="C18" s="823" t="s">
        <v>459</v>
      </c>
      <c r="D18" s="792">
        <v>6</v>
      </c>
      <c r="E18" s="793">
        <v>1173</v>
      </c>
      <c r="F18" s="790">
        <v>1</v>
      </c>
      <c r="G18" s="791">
        <v>4078</v>
      </c>
      <c r="H18" s="792">
        <v>2</v>
      </c>
      <c r="I18" s="793">
        <v>6002</v>
      </c>
      <c r="J18" s="790">
        <v>1</v>
      </c>
      <c r="K18" s="791">
        <v>9442</v>
      </c>
      <c r="L18" s="792">
        <v>5</v>
      </c>
      <c r="M18" s="793">
        <v>975</v>
      </c>
      <c r="N18" s="790">
        <v>4</v>
      </c>
      <c r="O18" s="791">
        <v>3380</v>
      </c>
      <c r="P18" s="792">
        <v>8</v>
      </c>
      <c r="Q18" s="793">
        <v>1032</v>
      </c>
      <c r="R18" s="790">
        <v>2</v>
      </c>
      <c r="S18" s="791">
        <v>4837</v>
      </c>
      <c r="T18" s="825">
        <f t="shared" si="0"/>
        <v>29</v>
      </c>
      <c r="U18" s="786">
        <f t="shared" si="1"/>
        <v>30919</v>
      </c>
      <c r="V18" s="826">
        <v>7</v>
      </c>
    </row>
    <row r="19" spans="1:22" ht="15.75" x14ac:dyDescent="0.2">
      <c r="A19" s="779">
        <v>8</v>
      </c>
      <c r="B19" s="827" t="s">
        <v>658</v>
      </c>
      <c r="C19" s="823" t="s">
        <v>486</v>
      </c>
      <c r="D19" s="792">
        <v>5</v>
      </c>
      <c r="E19" s="793">
        <v>1731</v>
      </c>
      <c r="F19" s="790">
        <v>5</v>
      </c>
      <c r="G19" s="791">
        <v>2631</v>
      </c>
      <c r="H19" s="792">
        <v>1</v>
      </c>
      <c r="I19" s="793">
        <v>5486</v>
      </c>
      <c r="J19" s="790">
        <v>4</v>
      </c>
      <c r="K19" s="791">
        <v>5411</v>
      </c>
      <c r="L19" s="792">
        <v>4</v>
      </c>
      <c r="M19" s="793">
        <v>3337</v>
      </c>
      <c r="N19" s="790">
        <v>1</v>
      </c>
      <c r="O19" s="791">
        <v>3895</v>
      </c>
      <c r="P19" s="792">
        <v>5</v>
      </c>
      <c r="Q19" s="793">
        <v>2823</v>
      </c>
      <c r="R19" s="790">
        <v>4</v>
      </c>
      <c r="S19" s="791">
        <v>2324</v>
      </c>
      <c r="T19" s="825">
        <f t="shared" si="0"/>
        <v>29</v>
      </c>
      <c r="U19" s="786">
        <f t="shared" si="1"/>
        <v>27638</v>
      </c>
      <c r="V19" s="826">
        <v>8</v>
      </c>
    </row>
    <row r="20" spans="1:22" ht="15.75" x14ac:dyDescent="0.2">
      <c r="A20" s="779">
        <v>9</v>
      </c>
      <c r="B20" s="827" t="s">
        <v>661</v>
      </c>
      <c r="C20" s="823" t="s">
        <v>420</v>
      </c>
      <c r="D20" s="792">
        <v>6</v>
      </c>
      <c r="E20" s="793">
        <v>1441</v>
      </c>
      <c r="F20" s="790">
        <v>4</v>
      </c>
      <c r="G20" s="791">
        <v>2926</v>
      </c>
      <c r="H20" s="792">
        <v>4</v>
      </c>
      <c r="I20" s="793">
        <v>4892</v>
      </c>
      <c r="J20" s="790">
        <v>5</v>
      </c>
      <c r="K20" s="791">
        <v>4293</v>
      </c>
      <c r="L20" s="792">
        <v>3</v>
      </c>
      <c r="M20" s="793">
        <v>1934</v>
      </c>
      <c r="N20" s="790">
        <v>2</v>
      </c>
      <c r="O20" s="791">
        <v>3237</v>
      </c>
      <c r="P20" s="792">
        <v>2</v>
      </c>
      <c r="Q20" s="793">
        <v>10164</v>
      </c>
      <c r="R20" s="790">
        <v>4</v>
      </c>
      <c r="S20" s="791">
        <v>2070</v>
      </c>
      <c r="T20" s="825">
        <f t="shared" si="0"/>
        <v>30</v>
      </c>
      <c r="U20" s="786">
        <f t="shared" si="1"/>
        <v>30957</v>
      </c>
      <c r="V20" s="826">
        <v>9</v>
      </c>
    </row>
    <row r="21" spans="1:22" ht="15.75" x14ac:dyDescent="0.2">
      <c r="A21" s="779">
        <v>10</v>
      </c>
      <c r="B21" s="827" t="s">
        <v>660</v>
      </c>
      <c r="C21" s="823" t="s">
        <v>420</v>
      </c>
      <c r="D21" s="792">
        <v>5</v>
      </c>
      <c r="E21" s="793">
        <v>1995</v>
      </c>
      <c r="F21" s="790">
        <v>4</v>
      </c>
      <c r="G21" s="791">
        <v>3525</v>
      </c>
      <c r="H21" s="792">
        <v>6</v>
      </c>
      <c r="I21" s="793">
        <v>2965</v>
      </c>
      <c r="J21" s="790">
        <v>4</v>
      </c>
      <c r="K21" s="791">
        <v>4495</v>
      </c>
      <c r="L21" s="792">
        <v>4</v>
      </c>
      <c r="M21" s="793">
        <v>2518</v>
      </c>
      <c r="N21" s="790">
        <v>2</v>
      </c>
      <c r="O21" s="791">
        <v>3788</v>
      </c>
      <c r="P21" s="792">
        <v>5</v>
      </c>
      <c r="Q21" s="793">
        <v>3254</v>
      </c>
      <c r="R21" s="790">
        <v>1</v>
      </c>
      <c r="S21" s="791">
        <v>5661</v>
      </c>
      <c r="T21" s="825">
        <f t="shared" si="0"/>
        <v>31</v>
      </c>
      <c r="U21" s="786">
        <f t="shared" si="1"/>
        <v>28201</v>
      </c>
      <c r="V21" s="826">
        <v>10</v>
      </c>
    </row>
    <row r="22" spans="1:22" ht="15.75" x14ac:dyDescent="0.2">
      <c r="A22" s="779">
        <v>11</v>
      </c>
      <c r="B22" s="827" t="s">
        <v>648</v>
      </c>
      <c r="C22" s="823" t="s">
        <v>77</v>
      </c>
      <c r="D22" s="792">
        <v>2</v>
      </c>
      <c r="E22" s="793">
        <v>4025</v>
      </c>
      <c r="F22" s="790">
        <v>6</v>
      </c>
      <c r="G22" s="791">
        <v>2353</v>
      </c>
      <c r="H22" s="792">
        <v>2</v>
      </c>
      <c r="I22" s="793">
        <v>5912</v>
      </c>
      <c r="J22" s="790">
        <v>6</v>
      </c>
      <c r="K22" s="791">
        <v>2555</v>
      </c>
      <c r="L22" s="792">
        <v>7</v>
      </c>
      <c r="M22" s="793">
        <v>115</v>
      </c>
      <c r="N22" s="790">
        <v>1</v>
      </c>
      <c r="O22" s="791">
        <v>7672</v>
      </c>
      <c r="P22" s="792">
        <v>3</v>
      </c>
      <c r="Q22" s="793">
        <v>3893</v>
      </c>
      <c r="R22" s="790">
        <v>5</v>
      </c>
      <c r="S22" s="791">
        <v>1883</v>
      </c>
      <c r="T22" s="825">
        <f t="shared" si="0"/>
        <v>32</v>
      </c>
      <c r="U22" s="786">
        <f t="shared" si="1"/>
        <v>28408</v>
      </c>
      <c r="V22" s="826">
        <v>11</v>
      </c>
    </row>
    <row r="23" spans="1:22" ht="15.75" x14ac:dyDescent="0.2">
      <c r="A23" s="779">
        <v>12</v>
      </c>
      <c r="B23" s="827" t="s">
        <v>652</v>
      </c>
      <c r="C23" s="823" t="s">
        <v>513</v>
      </c>
      <c r="D23" s="792">
        <v>2</v>
      </c>
      <c r="E23" s="793">
        <v>2866</v>
      </c>
      <c r="F23" s="790">
        <v>3</v>
      </c>
      <c r="G23" s="791">
        <v>2830</v>
      </c>
      <c r="H23" s="792">
        <v>4</v>
      </c>
      <c r="I23" s="793">
        <v>3306</v>
      </c>
      <c r="J23" s="790">
        <v>6</v>
      </c>
      <c r="K23" s="791">
        <v>3000</v>
      </c>
      <c r="L23" s="792">
        <v>6</v>
      </c>
      <c r="M23" s="793">
        <v>2214</v>
      </c>
      <c r="N23" s="790">
        <v>2</v>
      </c>
      <c r="O23" s="791">
        <v>7060</v>
      </c>
      <c r="P23" s="792">
        <v>5</v>
      </c>
      <c r="Q23" s="793">
        <v>3415</v>
      </c>
      <c r="R23" s="790">
        <v>4</v>
      </c>
      <c r="S23" s="791">
        <v>3219</v>
      </c>
      <c r="T23" s="825">
        <f t="shared" si="0"/>
        <v>32</v>
      </c>
      <c r="U23" s="786">
        <f t="shared" si="1"/>
        <v>27910</v>
      </c>
      <c r="V23" s="826">
        <v>12</v>
      </c>
    </row>
    <row r="24" spans="1:22" ht="15.75" x14ac:dyDescent="0.2">
      <c r="A24" s="779">
        <v>13</v>
      </c>
      <c r="B24" s="827" t="s">
        <v>655</v>
      </c>
      <c r="C24" s="823" t="s">
        <v>514</v>
      </c>
      <c r="D24" s="792">
        <v>4</v>
      </c>
      <c r="E24" s="793">
        <v>2088</v>
      </c>
      <c r="F24" s="790">
        <v>3</v>
      </c>
      <c r="G24" s="791">
        <v>3437</v>
      </c>
      <c r="H24" s="792">
        <v>3</v>
      </c>
      <c r="I24" s="793">
        <v>4263</v>
      </c>
      <c r="J24" s="790">
        <v>3</v>
      </c>
      <c r="K24" s="791">
        <v>5480</v>
      </c>
      <c r="L24" s="792">
        <v>6</v>
      </c>
      <c r="M24" s="793">
        <v>693</v>
      </c>
      <c r="N24" s="790">
        <v>4</v>
      </c>
      <c r="O24" s="791">
        <v>3412</v>
      </c>
      <c r="P24" s="792">
        <v>6</v>
      </c>
      <c r="Q24" s="793">
        <v>2883</v>
      </c>
      <c r="R24" s="790">
        <v>3</v>
      </c>
      <c r="S24" s="791">
        <v>4676</v>
      </c>
      <c r="T24" s="825">
        <f t="shared" si="0"/>
        <v>32</v>
      </c>
      <c r="U24" s="786">
        <f t="shared" si="1"/>
        <v>26932</v>
      </c>
      <c r="V24" s="826">
        <v>13</v>
      </c>
    </row>
    <row r="25" spans="1:22" ht="15.75" x14ac:dyDescent="0.2">
      <c r="A25" s="779">
        <v>14</v>
      </c>
      <c r="B25" s="827" t="s">
        <v>656</v>
      </c>
      <c r="C25" s="823" t="s">
        <v>514</v>
      </c>
      <c r="D25" s="792">
        <v>4</v>
      </c>
      <c r="E25" s="793">
        <v>1732</v>
      </c>
      <c r="F25" s="790">
        <v>3</v>
      </c>
      <c r="G25" s="791">
        <v>3958</v>
      </c>
      <c r="H25" s="792">
        <v>3</v>
      </c>
      <c r="I25" s="793">
        <v>5755</v>
      </c>
      <c r="J25" s="790">
        <v>3</v>
      </c>
      <c r="K25" s="791">
        <v>7798</v>
      </c>
      <c r="L25" s="792">
        <v>1</v>
      </c>
      <c r="M25" s="793">
        <v>5514</v>
      </c>
      <c r="N25" s="790">
        <v>5</v>
      </c>
      <c r="O25" s="791">
        <v>2824</v>
      </c>
      <c r="P25" s="792">
        <v>7</v>
      </c>
      <c r="Q25" s="793">
        <v>2732</v>
      </c>
      <c r="R25" s="790">
        <v>8</v>
      </c>
      <c r="S25" s="791">
        <v>753</v>
      </c>
      <c r="T25" s="825">
        <f t="shared" si="0"/>
        <v>34</v>
      </c>
      <c r="U25" s="786">
        <f t="shared" si="1"/>
        <v>31066</v>
      </c>
      <c r="V25" s="826">
        <v>14</v>
      </c>
    </row>
    <row r="26" spans="1:22" ht="15.75" x14ac:dyDescent="0.2">
      <c r="A26" s="779">
        <v>15</v>
      </c>
      <c r="B26" s="827" t="s">
        <v>899</v>
      </c>
      <c r="C26" s="823" t="s">
        <v>486</v>
      </c>
      <c r="D26" s="792">
        <v>3</v>
      </c>
      <c r="E26" s="793">
        <v>2645</v>
      </c>
      <c r="F26" s="790">
        <v>1</v>
      </c>
      <c r="G26" s="791">
        <v>4589</v>
      </c>
      <c r="H26" s="792">
        <v>6</v>
      </c>
      <c r="I26" s="793">
        <v>4766</v>
      </c>
      <c r="J26" s="790">
        <v>5</v>
      </c>
      <c r="K26" s="791">
        <v>3833</v>
      </c>
      <c r="L26" s="792">
        <v>9</v>
      </c>
      <c r="M26" s="793"/>
      <c r="N26" s="790">
        <v>9</v>
      </c>
      <c r="O26" s="791">
        <v>0</v>
      </c>
      <c r="P26" s="792">
        <v>4</v>
      </c>
      <c r="Q26" s="793">
        <v>3583</v>
      </c>
      <c r="R26" s="790">
        <v>3</v>
      </c>
      <c r="S26" s="791">
        <v>3993</v>
      </c>
      <c r="T26" s="825">
        <f t="shared" si="0"/>
        <v>40</v>
      </c>
      <c r="U26" s="786">
        <f t="shared" si="1"/>
        <v>23409</v>
      </c>
      <c r="V26" s="826">
        <v>15</v>
      </c>
    </row>
    <row r="27" spans="1:22" ht="15.75" x14ac:dyDescent="0.2">
      <c r="A27" s="779">
        <v>16</v>
      </c>
      <c r="B27" s="827" t="s">
        <v>657</v>
      </c>
      <c r="C27" s="823" t="s">
        <v>486</v>
      </c>
      <c r="D27" s="792">
        <v>3</v>
      </c>
      <c r="E27" s="793">
        <v>3793</v>
      </c>
      <c r="F27" s="790">
        <v>5</v>
      </c>
      <c r="G27" s="791">
        <v>2411</v>
      </c>
      <c r="H27" s="792">
        <v>5</v>
      </c>
      <c r="I27" s="793">
        <v>3124</v>
      </c>
      <c r="J27" s="790">
        <v>6</v>
      </c>
      <c r="K27" s="791">
        <v>3148</v>
      </c>
      <c r="L27" s="792">
        <v>7</v>
      </c>
      <c r="M27" s="793">
        <v>2181</v>
      </c>
      <c r="N27" s="790">
        <v>5</v>
      </c>
      <c r="O27" s="791">
        <v>3289</v>
      </c>
      <c r="P27" s="792">
        <v>4</v>
      </c>
      <c r="Q27" s="793">
        <v>7942</v>
      </c>
      <c r="R27" s="790">
        <v>6</v>
      </c>
      <c r="S27" s="791">
        <v>1350</v>
      </c>
      <c r="T27" s="825">
        <f t="shared" si="0"/>
        <v>41</v>
      </c>
      <c r="U27" s="786">
        <f t="shared" si="1"/>
        <v>27238</v>
      </c>
      <c r="V27" s="826">
        <v>16</v>
      </c>
    </row>
    <row r="28" spans="1:22" ht="15.75" x14ac:dyDescent="0.2">
      <c r="A28" s="779">
        <v>17</v>
      </c>
      <c r="B28" s="827" t="s">
        <v>650</v>
      </c>
      <c r="C28" s="823" t="s">
        <v>77</v>
      </c>
      <c r="D28" s="792">
        <v>2</v>
      </c>
      <c r="E28" s="793">
        <v>2463</v>
      </c>
      <c r="F28" s="790">
        <v>7</v>
      </c>
      <c r="G28" s="791">
        <v>1777</v>
      </c>
      <c r="H28" s="792">
        <v>5</v>
      </c>
      <c r="I28" s="793">
        <v>2735</v>
      </c>
      <c r="J28" s="790">
        <v>5</v>
      </c>
      <c r="K28" s="791">
        <v>3332</v>
      </c>
      <c r="L28" s="792">
        <v>7</v>
      </c>
      <c r="M28" s="793">
        <v>995</v>
      </c>
      <c r="N28" s="790">
        <v>9</v>
      </c>
      <c r="O28" s="791"/>
      <c r="P28" s="792">
        <v>3</v>
      </c>
      <c r="Q28" s="793">
        <v>4781</v>
      </c>
      <c r="R28" s="790">
        <v>3</v>
      </c>
      <c r="S28" s="791">
        <v>4637</v>
      </c>
      <c r="T28" s="825">
        <f t="shared" si="0"/>
        <v>41</v>
      </c>
      <c r="U28" s="786">
        <f t="shared" si="1"/>
        <v>20720</v>
      </c>
      <c r="V28" s="826">
        <v>17</v>
      </c>
    </row>
    <row r="29" spans="1:22" ht="15.75" x14ac:dyDescent="0.2">
      <c r="A29" s="779">
        <v>18</v>
      </c>
      <c r="B29" s="827" t="s">
        <v>669</v>
      </c>
      <c r="C29" s="823" t="s">
        <v>483</v>
      </c>
      <c r="D29" s="792">
        <v>7</v>
      </c>
      <c r="E29" s="793">
        <v>1064</v>
      </c>
      <c r="F29" s="790">
        <v>5</v>
      </c>
      <c r="G29" s="791">
        <v>3154</v>
      </c>
      <c r="H29" s="792">
        <v>4</v>
      </c>
      <c r="I29" s="793">
        <v>3598</v>
      </c>
      <c r="J29" s="790">
        <v>7</v>
      </c>
      <c r="K29" s="791">
        <v>1941</v>
      </c>
      <c r="L29" s="792">
        <v>4</v>
      </c>
      <c r="M29" s="793">
        <v>1283</v>
      </c>
      <c r="N29" s="790">
        <v>6</v>
      </c>
      <c r="O29" s="791">
        <v>2905</v>
      </c>
      <c r="P29" s="792">
        <v>6</v>
      </c>
      <c r="Q29" s="793">
        <v>3048</v>
      </c>
      <c r="R29" s="790">
        <v>7</v>
      </c>
      <c r="S29" s="791">
        <v>1224</v>
      </c>
      <c r="T29" s="825">
        <f t="shared" si="0"/>
        <v>46</v>
      </c>
      <c r="U29" s="786">
        <f t="shared" si="1"/>
        <v>18217</v>
      </c>
      <c r="V29" s="826">
        <v>18</v>
      </c>
    </row>
    <row r="30" spans="1:22" ht="15.75" x14ac:dyDescent="0.2">
      <c r="A30" s="779">
        <v>19</v>
      </c>
      <c r="B30" s="827" t="s">
        <v>663</v>
      </c>
      <c r="C30" s="823" t="s">
        <v>501</v>
      </c>
      <c r="D30" s="792">
        <v>8</v>
      </c>
      <c r="E30" s="793">
        <v>825</v>
      </c>
      <c r="F30" s="790">
        <v>6</v>
      </c>
      <c r="G30" s="791">
        <v>2014</v>
      </c>
      <c r="H30" s="792">
        <v>8</v>
      </c>
      <c r="I30" s="793">
        <v>2576</v>
      </c>
      <c r="J30" s="790">
        <v>8</v>
      </c>
      <c r="K30" s="791">
        <v>2696</v>
      </c>
      <c r="L30" s="792">
        <v>3</v>
      </c>
      <c r="M30" s="793">
        <v>2724</v>
      </c>
      <c r="N30" s="790">
        <v>6</v>
      </c>
      <c r="O30" s="791">
        <v>1770</v>
      </c>
      <c r="P30" s="792">
        <v>7</v>
      </c>
      <c r="Q30" s="793">
        <v>1187</v>
      </c>
      <c r="R30" s="790">
        <v>1</v>
      </c>
      <c r="S30" s="791">
        <v>7044</v>
      </c>
      <c r="T30" s="825">
        <f t="shared" si="0"/>
        <v>47</v>
      </c>
      <c r="U30" s="786">
        <f t="shared" si="1"/>
        <v>20836</v>
      </c>
      <c r="V30" s="826">
        <v>19</v>
      </c>
    </row>
    <row r="31" spans="1:22" ht="15.75" x14ac:dyDescent="0.2">
      <c r="A31" s="779">
        <v>20</v>
      </c>
      <c r="B31" s="827" t="s">
        <v>662</v>
      </c>
      <c r="C31" s="823" t="s">
        <v>501</v>
      </c>
      <c r="D31" s="792">
        <v>7</v>
      </c>
      <c r="E31" s="793">
        <v>1580</v>
      </c>
      <c r="F31" s="790">
        <v>7</v>
      </c>
      <c r="G31" s="791">
        <v>2593</v>
      </c>
      <c r="H31" s="792">
        <v>8</v>
      </c>
      <c r="I31" s="793">
        <v>3081</v>
      </c>
      <c r="J31" s="790">
        <v>8</v>
      </c>
      <c r="K31" s="791">
        <v>1496</v>
      </c>
      <c r="L31" s="792">
        <v>5</v>
      </c>
      <c r="M31" s="793">
        <v>3140</v>
      </c>
      <c r="N31" s="790">
        <v>3</v>
      </c>
      <c r="O31" s="791">
        <v>3142</v>
      </c>
      <c r="P31" s="792">
        <v>6</v>
      </c>
      <c r="Q31" s="793">
        <v>2330</v>
      </c>
      <c r="R31" s="790">
        <v>5</v>
      </c>
      <c r="S31" s="791">
        <v>1472</v>
      </c>
      <c r="T31" s="825">
        <f t="shared" si="0"/>
        <v>49</v>
      </c>
      <c r="U31" s="786">
        <f t="shared" si="1"/>
        <v>18834</v>
      </c>
      <c r="V31" s="826">
        <v>20</v>
      </c>
    </row>
    <row r="32" spans="1:22" ht="15.75" x14ac:dyDescent="0.2">
      <c r="A32" s="779">
        <v>21</v>
      </c>
      <c r="B32" s="827" t="s">
        <v>671</v>
      </c>
      <c r="C32" s="823" t="s">
        <v>483</v>
      </c>
      <c r="D32" s="792">
        <v>8</v>
      </c>
      <c r="E32" s="793">
        <v>768</v>
      </c>
      <c r="F32" s="790">
        <v>7</v>
      </c>
      <c r="G32" s="791">
        <v>1819</v>
      </c>
      <c r="H32" s="792">
        <v>7</v>
      </c>
      <c r="I32" s="793">
        <v>4056</v>
      </c>
      <c r="J32" s="790">
        <v>7</v>
      </c>
      <c r="K32" s="791">
        <v>2882</v>
      </c>
      <c r="L32" s="792">
        <v>5</v>
      </c>
      <c r="M32" s="793">
        <v>2450</v>
      </c>
      <c r="N32" s="790">
        <v>6</v>
      </c>
      <c r="O32" s="791">
        <v>1724</v>
      </c>
      <c r="P32" s="792">
        <v>4</v>
      </c>
      <c r="Q32" s="793">
        <v>2889</v>
      </c>
      <c r="R32" s="790">
        <v>7</v>
      </c>
      <c r="S32" s="791">
        <v>1262</v>
      </c>
      <c r="T32" s="825">
        <f t="shared" si="0"/>
        <v>51</v>
      </c>
      <c r="U32" s="786">
        <f t="shared" si="1"/>
        <v>17850</v>
      </c>
      <c r="V32" s="826">
        <v>21</v>
      </c>
    </row>
    <row r="33" spans="1:22" ht="15.75" x14ac:dyDescent="0.2">
      <c r="A33" s="788">
        <v>22</v>
      </c>
      <c r="B33" s="827" t="s">
        <v>668</v>
      </c>
      <c r="C33" s="823" t="s">
        <v>459</v>
      </c>
      <c r="D33" s="792">
        <v>7</v>
      </c>
      <c r="E33" s="793">
        <v>1193</v>
      </c>
      <c r="F33" s="790">
        <v>6</v>
      </c>
      <c r="G33" s="791">
        <v>3049</v>
      </c>
      <c r="H33" s="792">
        <v>7</v>
      </c>
      <c r="I33" s="793">
        <v>2705</v>
      </c>
      <c r="J33" s="790">
        <v>7</v>
      </c>
      <c r="K33" s="791">
        <v>3099</v>
      </c>
      <c r="L33" s="792">
        <v>8</v>
      </c>
      <c r="M33" s="793">
        <v>1348</v>
      </c>
      <c r="N33" s="790">
        <v>7</v>
      </c>
      <c r="O33" s="791">
        <v>2127</v>
      </c>
      <c r="P33" s="792">
        <v>4</v>
      </c>
      <c r="Q33" s="793">
        <v>4178</v>
      </c>
      <c r="R33" s="790">
        <v>8</v>
      </c>
      <c r="S33" s="791">
        <v>1171</v>
      </c>
      <c r="T33" s="825">
        <f t="shared" si="0"/>
        <v>54</v>
      </c>
      <c r="U33" s="786">
        <f t="shared" si="1"/>
        <v>18870</v>
      </c>
      <c r="V33" s="826">
        <v>22</v>
      </c>
    </row>
    <row r="34" spans="1:22" ht="15.75" x14ac:dyDescent="0.2">
      <c r="A34" s="788">
        <v>23</v>
      </c>
      <c r="B34" s="827" t="s">
        <v>664</v>
      </c>
      <c r="C34" s="823" t="s">
        <v>501</v>
      </c>
      <c r="D34" s="792">
        <v>3</v>
      </c>
      <c r="E34" s="793">
        <v>1774</v>
      </c>
      <c r="F34" s="790">
        <v>9</v>
      </c>
      <c r="G34" s="791">
        <v>0</v>
      </c>
      <c r="H34" s="792">
        <v>8</v>
      </c>
      <c r="I34" s="793">
        <v>2016</v>
      </c>
      <c r="J34" s="790">
        <v>8</v>
      </c>
      <c r="K34" s="791">
        <v>1706</v>
      </c>
      <c r="L34" s="792">
        <v>9</v>
      </c>
      <c r="M34" s="793">
        <v>0</v>
      </c>
      <c r="N34" s="790">
        <v>9</v>
      </c>
      <c r="O34" s="791"/>
      <c r="P34" s="792">
        <v>8</v>
      </c>
      <c r="Q34" s="793">
        <v>2294</v>
      </c>
      <c r="R34" s="790">
        <v>7</v>
      </c>
      <c r="S34" s="791">
        <v>815</v>
      </c>
      <c r="T34" s="825">
        <f t="shared" si="0"/>
        <v>61</v>
      </c>
      <c r="U34" s="786">
        <f t="shared" si="1"/>
        <v>8605</v>
      </c>
      <c r="V34" s="826">
        <v>23</v>
      </c>
    </row>
    <row r="35" spans="1:22" ht="15.75" x14ac:dyDescent="0.2">
      <c r="A35" s="788">
        <v>24</v>
      </c>
      <c r="B35" s="827" t="s">
        <v>672</v>
      </c>
      <c r="C35" s="823" t="s">
        <v>501</v>
      </c>
      <c r="D35" s="792">
        <v>9</v>
      </c>
      <c r="E35" s="793">
        <v>0</v>
      </c>
      <c r="F35" s="790">
        <v>8</v>
      </c>
      <c r="G35" s="791">
        <v>1326</v>
      </c>
      <c r="H35" s="792">
        <v>9</v>
      </c>
      <c r="I35" s="793">
        <v>0</v>
      </c>
      <c r="J35" s="790">
        <v>9</v>
      </c>
      <c r="K35" s="791">
        <v>0</v>
      </c>
      <c r="L35" s="792">
        <v>2</v>
      </c>
      <c r="M35" s="793">
        <v>2049</v>
      </c>
      <c r="N35" s="790">
        <v>8</v>
      </c>
      <c r="O35" s="791">
        <v>1257</v>
      </c>
      <c r="P35" s="792">
        <v>9</v>
      </c>
      <c r="Q35" s="793">
        <v>0</v>
      </c>
      <c r="R35" s="790">
        <v>9</v>
      </c>
      <c r="S35" s="791">
        <v>0</v>
      </c>
      <c r="T35" s="825">
        <f t="shared" si="0"/>
        <v>63</v>
      </c>
      <c r="U35" s="786">
        <f t="shared" si="1"/>
        <v>4632</v>
      </c>
      <c r="V35" s="826">
        <v>24</v>
      </c>
    </row>
    <row r="36" spans="1:22" ht="15.75" x14ac:dyDescent="0.2">
      <c r="A36" s="788">
        <v>25</v>
      </c>
      <c r="B36" s="827" t="s">
        <v>900</v>
      </c>
      <c r="C36" s="823" t="s">
        <v>483</v>
      </c>
      <c r="D36" s="792">
        <v>9</v>
      </c>
      <c r="E36" s="793">
        <v>0</v>
      </c>
      <c r="F36" s="790">
        <v>9</v>
      </c>
      <c r="G36" s="791">
        <v>0</v>
      </c>
      <c r="H36" s="792">
        <v>7</v>
      </c>
      <c r="I36" s="793">
        <v>2045</v>
      </c>
      <c r="J36" s="790">
        <v>4</v>
      </c>
      <c r="K36" s="791">
        <v>3391</v>
      </c>
      <c r="L36" s="792">
        <v>9</v>
      </c>
      <c r="M36" s="793">
        <v>0</v>
      </c>
      <c r="N36" s="790">
        <v>9</v>
      </c>
      <c r="O36" s="791">
        <v>0</v>
      </c>
      <c r="P36" s="792">
        <v>9</v>
      </c>
      <c r="Q36" s="793">
        <v>0</v>
      </c>
      <c r="R36" s="790">
        <v>9</v>
      </c>
      <c r="S36" s="791"/>
      <c r="T36" s="825">
        <f t="shared" si="0"/>
        <v>65</v>
      </c>
      <c r="U36" s="786">
        <f t="shared" si="1"/>
        <v>5436</v>
      </c>
      <c r="V36" s="826">
        <v>25</v>
      </c>
    </row>
    <row r="37" spans="1:22" ht="16.5" thickBot="1" x14ac:dyDescent="0.25">
      <c r="A37" s="788"/>
      <c r="B37" s="828"/>
      <c r="C37" s="829"/>
      <c r="D37" s="830"/>
      <c r="E37" s="831"/>
      <c r="F37" s="832"/>
      <c r="G37" s="833"/>
      <c r="H37" s="830"/>
      <c r="I37" s="831"/>
      <c r="J37" s="832"/>
      <c r="K37" s="833"/>
      <c r="L37" s="830"/>
      <c r="M37" s="831"/>
      <c r="N37" s="832"/>
      <c r="O37" s="833"/>
      <c r="P37" s="830"/>
      <c r="Q37" s="831"/>
      <c r="R37" s="832"/>
      <c r="S37" s="833"/>
      <c r="T37" s="834" t="str">
        <f>IF(ISNUMBER(D37)=TRUE,SUM(D37,F37,H37,J37,L37,N37,P37,R37),"")</f>
        <v/>
      </c>
      <c r="U37" s="833"/>
      <c r="V37" s="829"/>
    </row>
    <row r="38" spans="1:22" ht="13.5" thickTop="1" x14ac:dyDescent="0.2"/>
  </sheetData>
  <sortState xmlns:xlrd2="http://schemas.microsoft.com/office/spreadsheetml/2017/richdata2" ref="B12:U36">
    <sortCondition ref="T12:T36"/>
    <sortCondition descending="1" ref="U12:U36"/>
  </sortState>
  <mergeCells count="22">
    <mergeCell ref="N7:O7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  <mergeCell ref="L7:M7"/>
    <mergeCell ref="B2:C2"/>
    <mergeCell ref="B3:C3"/>
    <mergeCell ref="A7:A9"/>
    <mergeCell ref="B7:B9"/>
    <mergeCell ref="C7:C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37" xr:uid="{BE06A66C-8509-4473-82AE-5A67C8EB9980}">
      <formula1>IF(ISNUMBER(D12)=TRUE,SUM(D12,F12,H12,J12,L12,N12,P12,R12),"")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27"/>
  <sheetViews>
    <sheetView workbookViewId="0">
      <selection activeCell="Z3" sqref="Z3"/>
    </sheetView>
  </sheetViews>
  <sheetFormatPr defaultRowHeight="12.75" x14ac:dyDescent="0.2"/>
  <cols>
    <col min="1" max="1" width="4.5703125" customWidth="1"/>
    <col min="2" max="2" width="20.5703125" customWidth="1"/>
    <col min="3" max="3" width="27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104"/>
      <c r="H1" s="104" t="s">
        <v>44</v>
      </c>
      <c r="I1" s="104"/>
      <c r="J1" s="104"/>
      <c r="K1" s="104"/>
      <c r="L1" s="104"/>
      <c r="M1" s="104"/>
    </row>
    <row r="2" spans="1:23" ht="24.75" customHeight="1" x14ac:dyDescent="0.3">
      <c r="G2" s="104"/>
      <c r="H2" s="104" t="s">
        <v>169</v>
      </c>
      <c r="I2" s="104"/>
      <c r="J2" s="104"/>
      <c r="K2" s="104"/>
      <c r="L2" s="104"/>
      <c r="M2" s="104"/>
    </row>
    <row r="3" spans="1:23" ht="24.75" customHeight="1" x14ac:dyDescent="0.3">
      <c r="G3" s="104"/>
      <c r="H3" s="104" t="s">
        <v>45</v>
      </c>
      <c r="I3" s="104"/>
      <c r="J3" s="104"/>
      <c r="K3" s="104"/>
      <c r="L3" s="104"/>
      <c r="M3" s="104"/>
    </row>
    <row r="5" spans="1:23" ht="13.5" thickBot="1" x14ac:dyDescent="0.25"/>
    <row r="6" spans="1:23" ht="18.75" customHeight="1" thickTop="1" x14ac:dyDescent="0.2">
      <c r="A6" s="1314" t="s">
        <v>4</v>
      </c>
      <c r="B6" s="1316" t="s">
        <v>20</v>
      </c>
      <c r="C6" s="1318" t="s">
        <v>5</v>
      </c>
      <c r="D6" s="1310" t="s">
        <v>6</v>
      </c>
      <c r="E6" s="1311"/>
      <c r="F6" s="1312" t="s">
        <v>7</v>
      </c>
      <c r="G6" s="1313"/>
      <c r="H6" s="1310" t="s">
        <v>8</v>
      </c>
      <c r="I6" s="1311"/>
      <c r="J6" s="1312" t="s">
        <v>9</v>
      </c>
      <c r="K6" s="1313"/>
      <c r="L6" s="1310" t="s">
        <v>10</v>
      </c>
      <c r="M6" s="1311"/>
      <c r="N6" s="1312" t="s">
        <v>11</v>
      </c>
      <c r="O6" s="1313"/>
      <c r="P6" s="1310" t="s">
        <v>12</v>
      </c>
      <c r="Q6" s="1311"/>
      <c r="R6" s="1312" t="s">
        <v>13</v>
      </c>
      <c r="S6" s="1313"/>
      <c r="T6" s="136" t="s">
        <v>43</v>
      </c>
      <c r="U6" s="1370" t="s">
        <v>14</v>
      </c>
      <c r="V6" s="1371"/>
      <c r="W6" s="1372"/>
    </row>
    <row r="7" spans="1:23" ht="32.25" customHeight="1" x14ac:dyDescent="0.2">
      <c r="A7" s="1315"/>
      <c r="B7" s="1317"/>
      <c r="C7" s="1319"/>
      <c r="D7" s="1328" t="s">
        <v>272</v>
      </c>
      <c r="E7" s="1329"/>
      <c r="F7" s="1328" t="s">
        <v>273</v>
      </c>
      <c r="G7" s="1329"/>
      <c r="H7" s="1320" t="s">
        <v>529</v>
      </c>
      <c r="I7" s="1321"/>
      <c r="J7" s="1320" t="s">
        <v>530</v>
      </c>
      <c r="K7" s="1321"/>
      <c r="L7" s="1320" t="s">
        <v>531</v>
      </c>
      <c r="M7" s="1321"/>
      <c r="N7" s="1320" t="s">
        <v>532</v>
      </c>
      <c r="O7" s="1321"/>
      <c r="P7" s="1326" t="s">
        <v>533</v>
      </c>
      <c r="Q7" s="1321"/>
      <c r="R7" s="1326" t="s">
        <v>534</v>
      </c>
      <c r="S7" s="1321"/>
      <c r="T7" s="330">
        <v>-0.5</v>
      </c>
      <c r="U7" s="1373"/>
      <c r="V7" s="1374"/>
      <c r="W7" s="1375"/>
    </row>
    <row r="8" spans="1:23" ht="0.75" customHeight="1" x14ac:dyDescent="0.2">
      <c r="A8" s="1315"/>
      <c r="B8" s="1317"/>
      <c r="C8" s="1319"/>
      <c r="D8" s="140"/>
      <c r="E8" s="141"/>
      <c r="F8" s="140"/>
      <c r="G8" s="142"/>
      <c r="H8" s="105"/>
      <c r="I8" s="141"/>
      <c r="J8" s="140"/>
      <c r="K8" s="142"/>
      <c r="L8" s="105"/>
      <c r="M8" s="141"/>
      <c r="N8" s="140"/>
      <c r="O8" s="143"/>
      <c r="P8" s="105"/>
      <c r="Q8" s="143"/>
      <c r="R8" s="105"/>
      <c r="S8" s="142"/>
      <c r="T8" s="106"/>
      <c r="U8" s="105"/>
      <c r="V8" s="107"/>
      <c r="W8" s="108"/>
    </row>
    <row r="9" spans="1:23" ht="15.75" x14ac:dyDescent="0.2">
      <c r="A9" s="109"/>
      <c r="B9" s="110"/>
      <c r="C9" s="111"/>
      <c r="D9" s="147" t="s">
        <v>15</v>
      </c>
      <c r="E9" s="148" t="s">
        <v>16</v>
      </c>
      <c r="F9" s="147" t="s">
        <v>15</v>
      </c>
      <c r="G9" s="149" t="s">
        <v>16</v>
      </c>
      <c r="H9" s="150" t="s">
        <v>15</v>
      </c>
      <c r="I9" s="148" t="s">
        <v>16</v>
      </c>
      <c r="J9" s="147" t="s">
        <v>15</v>
      </c>
      <c r="K9" s="149" t="s">
        <v>16</v>
      </c>
      <c r="L9" s="150" t="s">
        <v>15</v>
      </c>
      <c r="M9" s="148" t="s">
        <v>16</v>
      </c>
      <c r="N9" s="147" t="s">
        <v>15</v>
      </c>
      <c r="O9" s="151" t="s">
        <v>16</v>
      </c>
      <c r="P9" s="150" t="s">
        <v>15</v>
      </c>
      <c r="Q9" s="148" t="s">
        <v>16</v>
      </c>
      <c r="R9" s="147" t="s">
        <v>15</v>
      </c>
      <c r="S9" s="149" t="s">
        <v>16</v>
      </c>
      <c r="T9" s="152"/>
      <c r="U9" s="150" t="s">
        <v>15</v>
      </c>
      <c r="V9" s="153" t="s">
        <v>17</v>
      </c>
      <c r="W9" s="112" t="s">
        <v>18</v>
      </c>
    </row>
    <row r="10" spans="1:23" ht="3.75" customHeight="1" thickBot="1" x14ac:dyDescent="0.25">
      <c r="A10" s="113"/>
      <c r="B10" s="154"/>
      <c r="C10" s="114"/>
      <c r="D10" s="155"/>
      <c r="E10" s="156"/>
      <c r="F10" s="155"/>
      <c r="G10" s="157"/>
      <c r="H10" s="155"/>
      <c r="I10" s="156"/>
      <c r="J10" s="155"/>
      <c r="K10" s="157"/>
      <c r="L10" s="155"/>
      <c r="M10" s="156"/>
      <c r="N10" s="155"/>
      <c r="O10" s="157"/>
      <c r="P10" s="155"/>
      <c r="Q10" s="156"/>
      <c r="R10" s="155"/>
      <c r="S10" s="157"/>
      <c r="T10" s="158"/>
      <c r="U10" s="159"/>
      <c r="V10" s="160"/>
      <c r="W10" s="115"/>
    </row>
    <row r="11" spans="1:23" ht="17.25" thickTop="1" x14ac:dyDescent="0.2">
      <c r="A11" s="119">
        <v>1</v>
      </c>
      <c r="B11" s="353" t="s">
        <v>275</v>
      </c>
      <c r="C11" s="350" t="s">
        <v>964</v>
      </c>
      <c r="D11" s="331">
        <v>1</v>
      </c>
      <c r="E11" s="332">
        <v>13830</v>
      </c>
      <c r="F11" s="333">
        <v>3</v>
      </c>
      <c r="G11" s="334">
        <v>13540</v>
      </c>
      <c r="H11" s="77">
        <v>2</v>
      </c>
      <c r="I11" s="78">
        <v>5610</v>
      </c>
      <c r="J11" s="75">
        <v>1</v>
      </c>
      <c r="K11" s="76">
        <v>7105</v>
      </c>
      <c r="L11" s="77">
        <v>3</v>
      </c>
      <c r="M11" s="78">
        <v>2745</v>
      </c>
      <c r="N11" s="75">
        <v>3</v>
      </c>
      <c r="O11" s="76">
        <v>3469</v>
      </c>
      <c r="P11" s="77">
        <v>1</v>
      </c>
      <c r="Q11" s="78">
        <v>16540</v>
      </c>
      <c r="R11" s="75">
        <v>1</v>
      </c>
      <c r="S11" s="76">
        <v>11100</v>
      </c>
      <c r="T11" s="116">
        <v>1.5</v>
      </c>
      <c r="U11" s="146">
        <v>13.5</v>
      </c>
      <c r="V11" s="88">
        <v>73939</v>
      </c>
      <c r="W11" s="163">
        <v>1</v>
      </c>
    </row>
    <row r="12" spans="1:23" ht="16.5" x14ac:dyDescent="0.2">
      <c r="A12" s="118">
        <v>2</v>
      </c>
      <c r="B12" s="354" t="s">
        <v>280</v>
      </c>
      <c r="C12" s="351" t="s">
        <v>35</v>
      </c>
      <c r="D12" s="335">
        <v>2</v>
      </c>
      <c r="E12" s="336">
        <v>11075</v>
      </c>
      <c r="F12" s="337">
        <v>6</v>
      </c>
      <c r="G12" s="338">
        <v>7835</v>
      </c>
      <c r="H12" s="81">
        <v>4</v>
      </c>
      <c r="I12" s="82">
        <v>3875</v>
      </c>
      <c r="J12" s="79">
        <v>2</v>
      </c>
      <c r="K12" s="80">
        <v>10540</v>
      </c>
      <c r="L12" s="81">
        <v>1</v>
      </c>
      <c r="M12" s="82">
        <v>3361</v>
      </c>
      <c r="N12" s="79">
        <v>2</v>
      </c>
      <c r="O12" s="80">
        <v>4187</v>
      </c>
      <c r="P12" s="81">
        <v>1</v>
      </c>
      <c r="Q12" s="82">
        <v>18910</v>
      </c>
      <c r="R12" s="79">
        <v>2</v>
      </c>
      <c r="S12" s="80">
        <v>6430</v>
      </c>
      <c r="T12" s="116">
        <v>3</v>
      </c>
      <c r="U12" s="146">
        <v>17</v>
      </c>
      <c r="V12" s="88">
        <v>66213</v>
      </c>
      <c r="W12" s="163">
        <v>2</v>
      </c>
    </row>
    <row r="13" spans="1:23" ht="16.5" x14ac:dyDescent="0.2">
      <c r="A13" s="118">
        <v>3</v>
      </c>
      <c r="B13" s="354" t="s">
        <v>277</v>
      </c>
      <c r="C13" s="351" t="s">
        <v>957</v>
      </c>
      <c r="D13" s="335">
        <v>4</v>
      </c>
      <c r="E13" s="336">
        <v>10650</v>
      </c>
      <c r="F13" s="337">
        <v>2</v>
      </c>
      <c r="G13" s="338">
        <v>11835</v>
      </c>
      <c r="H13" s="81">
        <v>1</v>
      </c>
      <c r="I13" s="82">
        <v>2905</v>
      </c>
      <c r="J13" s="79">
        <v>7</v>
      </c>
      <c r="K13" s="80">
        <v>4615</v>
      </c>
      <c r="L13" s="81">
        <v>7</v>
      </c>
      <c r="M13" s="82">
        <v>1473</v>
      </c>
      <c r="N13" s="79">
        <v>4</v>
      </c>
      <c r="O13" s="80">
        <v>3379</v>
      </c>
      <c r="P13" s="81">
        <v>3</v>
      </c>
      <c r="Q13" s="82">
        <v>3800</v>
      </c>
      <c r="R13" s="79">
        <v>2</v>
      </c>
      <c r="S13" s="80">
        <v>10680</v>
      </c>
      <c r="T13" s="116">
        <v>3.5</v>
      </c>
      <c r="U13" s="146">
        <v>26.5</v>
      </c>
      <c r="V13" s="88">
        <v>49337</v>
      </c>
      <c r="W13" s="163">
        <v>3</v>
      </c>
    </row>
    <row r="14" spans="1:23" ht="16.5" x14ac:dyDescent="0.2">
      <c r="A14" s="119">
        <v>4</v>
      </c>
      <c r="B14" s="354" t="s">
        <v>276</v>
      </c>
      <c r="C14" s="351" t="s">
        <v>962</v>
      </c>
      <c r="D14" s="335">
        <v>6</v>
      </c>
      <c r="E14" s="336">
        <v>10240</v>
      </c>
      <c r="F14" s="337">
        <v>1</v>
      </c>
      <c r="G14" s="338">
        <v>14510</v>
      </c>
      <c r="H14" s="81">
        <v>4</v>
      </c>
      <c r="I14" s="82">
        <v>2350</v>
      </c>
      <c r="J14" s="79">
        <v>5</v>
      </c>
      <c r="K14" s="80">
        <v>6450</v>
      </c>
      <c r="L14" s="81">
        <v>1</v>
      </c>
      <c r="M14" s="82">
        <v>3812</v>
      </c>
      <c r="N14" s="79">
        <v>2</v>
      </c>
      <c r="O14" s="80">
        <v>4113</v>
      </c>
      <c r="P14" s="81">
        <v>7</v>
      </c>
      <c r="Q14" s="82">
        <v>565</v>
      </c>
      <c r="R14" s="79">
        <v>4</v>
      </c>
      <c r="S14" s="80">
        <v>5400</v>
      </c>
      <c r="T14" s="116">
        <v>3.5</v>
      </c>
      <c r="U14" s="146">
        <v>26.5</v>
      </c>
      <c r="V14" s="88">
        <v>47440</v>
      </c>
      <c r="W14" s="163">
        <v>4</v>
      </c>
    </row>
    <row r="15" spans="1:23" ht="16.5" x14ac:dyDescent="0.2">
      <c r="A15" s="118">
        <v>5</v>
      </c>
      <c r="B15" s="354" t="s">
        <v>279</v>
      </c>
      <c r="C15" s="351" t="s">
        <v>964</v>
      </c>
      <c r="D15" s="335">
        <v>3</v>
      </c>
      <c r="E15" s="336">
        <v>10885</v>
      </c>
      <c r="F15" s="337">
        <v>3</v>
      </c>
      <c r="G15" s="338">
        <v>10465</v>
      </c>
      <c r="H15" s="81">
        <v>6</v>
      </c>
      <c r="I15" s="82">
        <v>3695</v>
      </c>
      <c r="J15" s="79">
        <v>1</v>
      </c>
      <c r="K15" s="80">
        <v>14500</v>
      </c>
      <c r="L15" s="81">
        <v>6</v>
      </c>
      <c r="M15" s="82">
        <v>1653</v>
      </c>
      <c r="N15" s="79">
        <v>3</v>
      </c>
      <c r="O15" s="80">
        <v>3852</v>
      </c>
      <c r="P15" s="81">
        <v>5</v>
      </c>
      <c r="Q15" s="82">
        <v>1350</v>
      </c>
      <c r="R15" s="79">
        <v>5</v>
      </c>
      <c r="S15" s="80">
        <v>5200</v>
      </c>
      <c r="T15" s="116">
        <v>3</v>
      </c>
      <c r="U15" s="146">
        <v>29</v>
      </c>
      <c r="V15" s="88">
        <v>51600</v>
      </c>
      <c r="W15" s="163">
        <v>5</v>
      </c>
    </row>
    <row r="16" spans="1:23" ht="16.5" x14ac:dyDescent="0.2">
      <c r="A16" s="118">
        <v>6</v>
      </c>
      <c r="B16" s="354" t="s">
        <v>286</v>
      </c>
      <c r="C16" s="351" t="s">
        <v>966</v>
      </c>
      <c r="D16" s="335">
        <v>6</v>
      </c>
      <c r="E16" s="336">
        <v>6390</v>
      </c>
      <c r="F16" s="337">
        <v>5</v>
      </c>
      <c r="G16" s="338">
        <v>8355</v>
      </c>
      <c r="H16" s="81">
        <v>6</v>
      </c>
      <c r="I16" s="82">
        <v>1610</v>
      </c>
      <c r="J16" s="79">
        <v>2</v>
      </c>
      <c r="K16" s="80">
        <v>6965</v>
      </c>
      <c r="L16" s="81">
        <v>2</v>
      </c>
      <c r="M16" s="82">
        <v>2733</v>
      </c>
      <c r="N16" s="79">
        <v>4.5</v>
      </c>
      <c r="O16" s="80">
        <v>3003</v>
      </c>
      <c r="P16" s="81">
        <v>2</v>
      </c>
      <c r="Q16" s="82">
        <v>9580</v>
      </c>
      <c r="R16" s="79">
        <v>8</v>
      </c>
      <c r="S16" s="80">
        <v>140</v>
      </c>
      <c r="T16" s="116">
        <v>4</v>
      </c>
      <c r="U16" s="146">
        <v>31.5</v>
      </c>
      <c r="V16" s="88">
        <v>38776</v>
      </c>
      <c r="W16" s="163">
        <v>6</v>
      </c>
    </row>
    <row r="17" spans="1:23" ht="16.5" x14ac:dyDescent="0.2">
      <c r="A17" s="119">
        <v>7</v>
      </c>
      <c r="B17" s="354" t="s">
        <v>278</v>
      </c>
      <c r="C17" s="351" t="s">
        <v>967</v>
      </c>
      <c r="D17" s="335">
        <v>7</v>
      </c>
      <c r="E17" s="336">
        <v>9705</v>
      </c>
      <c r="F17" s="337">
        <v>1</v>
      </c>
      <c r="G17" s="338">
        <v>14345</v>
      </c>
      <c r="H17" s="81">
        <v>7</v>
      </c>
      <c r="I17" s="82">
        <v>1580</v>
      </c>
      <c r="J17" s="79">
        <v>3</v>
      </c>
      <c r="K17" s="80">
        <v>6510</v>
      </c>
      <c r="L17" s="81">
        <v>8</v>
      </c>
      <c r="M17" s="82">
        <v>1328</v>
      </c>
      <c r="N17" s="79">
        <v>1</v>
      </c>
      <c r="O17" s="80">
        <v>4511</v>
      </c>
      <c r="P17" s="81">
        <v>4</v>
      </c>
      <c r="Q17" s="82">
        <v>3035</v>
      </c>
      <c r="R17" s="79">
        <v>5</v>
      </c>
      <c r="S17" s="80">
        <v>2850</v>
      </c>
      <c r="T17" s="116">
        <v>4</v>
      </c>
      <c r="U17" s="146">
        <v>32</v>
      </c>
      <c r="V17" s="88">
        <v>43864</v>
      </c>
      <c r="W17" s="163">
        <v>7</v>
      </c>
    </row>
    <row r="18" spans="1:23" ht="16.5" x14ac:dyDescent="0.2">
      <c r="A18" s="118">
        <v>8</v>
      </c>
      <c r="B18" s="354" t="s">
        <v>287</v>
      </c>
      <c r="C18" s="351" t="s">
        <v>965</v>
      </c>
      <c r="D18" s="335">
        <v>5</v>
      </c>
      <c r="E18" s="336">
        <v>10390</v>
      </c>
      <c r="F18" s="337">
        <v>8</v>
      </c>
      <c r="G18" s="338">
        <v>7550</v>
      </c>
      <c r="H18" s="81">
        <v>2</v>
      </c>
      <c r="I18" s="82">
        <v>2630</v>
      </c>
      <c r="J18" s="79">
        <v>6</v>
      </c>
      <c r="K18" s="80">
        <v>5470</v>
      </c>
      <c r="L18" s="81">
        <v>2</v>
      </c>
      <c r="M18" s="82">
        <v>3345</v>
      </c>
      <c r="N18" s="79">
        <v>1</v>
      </c>
      <c r="O18" s="80">
        <v>5209</v>
      </c>
      <c r="P18" s="81">
        <v>6</v>
      </c>
      <c r="Q18" s="82">
        <v>1270</v>
      </c>
      <c r="R18" s="79">
        <v>6</v>
      </c>
      <c r="S18" s="80">
        <v>3345</v>
      </c>
      <c r="T18" s="116">
        <v>4</v>
      </c>
      <c r="U18" s="146">
        <v>32</v>
      </c>
      <c r="V18" s="88">
        <v>39209</v>
      </c>
      <c r="W18" s="163">
        <v>8</v>
      </c>
    </row>
    <row r="19" spans="1:23" ht="16.5" x14ac:dyDescent="0.2">
      <c r="A19" s="118">
        <v>9</v>
      </c>
      <c r="B19" s="354" t="s">
        <v>284</v>
      </c>
      <c r="C19" s="351" t="s">
        <v>968</v>
      </c>
      <c r="D19" s="335">
        <v>3</v>
      </c>
      <c r="E19" s="336">
        <v>11265</v>
      </c>
      <c r="F19" s="337">
        <v>8</v>
      </c>
      <c r="G19" s="338">
        <v>6145</v>
      </c>
      <c r="H19" s="81">
        <v>3</v>
      </c>
      <c r="I19" s="82">
        <v>4465</v>
      </c>
      <c r="J19" s="79">
        <v>5</v>
      </c>
      <c r="K19" s="80">
        <v>5145</v>
      </c>
      <c r="L19" s="81">
        <v>4</v>
      </c>
      <c r="M19" s="82">
        <v>2352</v>
      </c>
      <c r="N19" s="79">
        <v>6</v>
      </c>
      <c r="O19" s="80">
        <v>2414</v>
      </c>
      <c r="P19" s="81">
        <v>5.5</v>
      </c>
      <c r="Q19" s="82">
        <v>1000</v>
      </c>
      <c r="R19" s="79">
        <v>3</v>
      </c>
      <c r="S19" s="80">
        <v>7520</v>
      </c>
      <c r="T19" s="116">
        <v>4</v>
      </c>
      <c r="U19" s="146">
        <v>33.5</v>
      </c>
      <c r="V19" s="88">
        <v>40306</v>
      </c>
      <c r="W19" s="163">
        <v>9</v>
      </c>
    </row>
    <row r="20" spans="1:23" ht="16.5" x14ac:dyDescent="0.2">
      <c r="A20" s="119">
        <v>10</v>
      </c>
      <c r="B20" s="354" t="s">
        <v>282</v>
      </c>
      <c r="C20" s="351" t="s">
        <v>970</v>
      </c>
      <c r="D20" s="335">
        <v>5</v>
      </c>
      <c r="E20" s="336">
        <v>7495</v>
      </c>
      <c r="F20" s="337">
        <v>4</v>
      </c>
      <c r="G20" s="338">
        <v>10595</v>
      </c>
      <c r="H20" s="81">
        <v>7</v>
      </c>
      <c r="I20" s="82">
        <v>1660</v>
      </c>
      <c r="J20" s="79">
        <v>7</v>
      </c>
      <c r="K20" s="80">
        <v>4795</v>
      </c>
      <c r="L20" s="81">
        <v>5</v>
      </c>
      <c r="M20" s="82">
        <v>1827</v>
      </c>
      <c r="N20" s="79">
        <v>5</v>
      </c>
      <c r="O20" s="80">
        <v>2676</v>
      </c>
      <c r="P20" s="81">
        <v>3</v>
      </c>
      <c r="Q20" s="82">
        <v>7195</v>
      </c>
      <c r="R20" s="79">
        <v>4</v>
      </c>
      <c r="S20" s="80">
        <v>4710</v>
      </c>
      <c r="T20" s="116">
        <v>3.5</v>
      </c>
      <c r="U20" s="146">
        <v>36.5</v>
      </c>
      <c r="V20" s="88">
        <v>40953</v>
      </c>
      <c r="W20" s="163">
        <v>10</v>
      </c>
    </row>
    <row r="21" spans="1:23" ht="16.5" x14ac:dyDescent="0.2">
      <c r="A21" s="118">
        <v>11</v>
      </c>
      <c r="B21" s="354" t="s">
        <v>289</v>
      </c>
      <c r="C21" s="351" t="s">
        <v>969</v>
      </c>
      <c r="D21" s="335">
        <v>8</v>
      </c>
      <c r="E21" s="336">
        <v>5165</v>
      </c>
      <c r="F21" s="337">
        <v>7</v>
      </c>
      <c r="G21" s="338">
        <v>7660</v>
      </c>
      <c r="H21" s="81">
        <v>3</v>
      </c>
      <c r="I21" s="82">
        <v>2385</v>
      </c>
      <c r="J21" s="79">
        <v>4</v>
      </c>
      <c r="K21" s="80">
        <v>7550</v>
      </c>
      <c r="L21" s="81">
        <v>3</v>
      </c>
      <c r="M21" s="82">
        <v>2496</v>
      </c>
      <c r="N21" s="79">
        <v>8</v>
      </c>
      <c r="O21" s="80">
        <v>1566</v>
      </c>
      <c r="P21" s="81">
        <v>8</v>
      </c>
      <c r="Q21" s="82">
        <v>500</v>
      </c>
      <c r="R21" s="79">
        <v>3</v>
      </c>
      <c r="S21" s="80">
        <v>6240</v>
      </c>
      <c r="T21" s="116">
        <v>4</v>
      </c>
      <c r="U21" s="146">
        <v>40</v>
      </c>
      <c r="V21" s="88">
        <v>33562</v>
      </c>
      <c r="W21" s="163">
        <v>11</v>
      </c>
    </row>
    <row r="22" spans="1:23" ht="16.5" x14ac:dyDescent="0.2">
      <c r="A22" s="118">
        <v>12</v>
      </c>
      <c r="B22" s="354" t="s">
        <v>288</v>
      </c>
      <c r="C22" s="351" t="s">
        <v>970</v>
      </c>
      <c r="D22" s="335">
        <v>9</v>
      </c>
      <c r="E22" s="336">
        <v>6375</v>
      </c>
      <c r="F22" s="337">
        <v>6</v>
      </c>
      <c r="G22" s="338">
        <v>8365</v>
      </c>
      <c r="H22" s="81">
        <v>5</v>
      </c>
      <c r="I22" s="82">
        <v>3865</v>
      </c>
      <c r="J22" s="79">
        <v>8</v>
      </c>
      <c r="K22" s="80">
        <v>3205</v>
      </c>
      <c r="L22" s="81">
        <v>5</v>
      </c>
      <c r="M22" s="82">
        <v>2219</v>
      </c>
      <c r="N22" s="79">
        <v>4.5</v>
      </c>
      <c r="O22" s="80">
        <v>3003</v>
      </c>
      <c r="P22" s="81">
        <v>2</v>
      </c>
      <c r="Q22" s="82">
        <v>12910</v>
      </c>
      <c r="R22" s="79">
        <v>6</v>
      </c>
      <c r="S22" s="80">
        <v>1790</v>
      </c>
      <c r="T22" s="116">
        <v>4.5</v>
      </c>
      <c r="U22" s="146">
        <v>41</v>
      </c>
      <c r="V22" s="88">
        <v>41732</v>
      </c>
      <c r="W22" s="163">
        <v>12</v>
      </c>
    </row>
    <row r="23" spans="1:23" ht="16.5" x14ac:dyDescent="0.2">
      <c r="A23" s="119">
        <v>13</v>
      </c>
      <c r="B23" s="354" t="s">
        <v>274</v>
      </c>
      <c r="C23" s="351" t="s">
        <v>966</v>
      </c>
      <c r="D23" s="335">
        <v>1</v>
      </c>
      <c r="E23" s="336">
        <v>12095</v>
      </c>
      <c r="F23" s="337">
        <v>2</v>
      </c>
      <c r="G23" s="338">
        <v>14140</v>
      </c>
      <c r="H23" s="81">
        <v>1</v>
      </c>
      <c r="I23" s="82">
        <v>5960</v>
      </c>
      <c r="J23" s="79">
        <v>4</v>
      </c>
      <c r="K23" s="80">
        <v>5920</v>
      </c>
      <c r="L23" s="81">
        <v>10</v>
      </c>
      <c r="M23" s="82">
        <v>0</v>
      </c>
      <c r="N23" s="79">
        <v>10</v>
      </c>
      <c r="O23" s="80">
        <v>0</v>
      </c>
      <c r="P23" s="81">
        <v>10</v>
      </c>
      <c r="Q23" s="82">
        <v>0</v>
      </c>
      <c r="R23" s="79">
        <v>10</v>
      </c>
      <c r="S23" s="80">
        <v>0</v>
      </c>
      <c r="T23" s="116">
        <v>5</v>
      </c>
      <c r="U23" s="146">
        <v>43</v>
      </c>
      <c r="V23" s="88">
        <v>38115</v>
      </c>
      <c r="W23" s="163">
        <v>13</v>
      </c>
    </row>
    <row r="24" spans="1:23" ht="16.5" x14ac:dyDescent="0.2">
      <c r="A24" s="118">
        <v>14</v>
      </c>
      <c r="B24" s="354" t="s">
        <v>283</v>
      </c>
      <c r="C24" s="351" t="s">
        <v>971</v>
      </c>
      <c r="D24" s="335">
        <v>4</v>
      </c>
      <c r="E24" s="336">
        <v>7775</v>
      </c>
      <c r="F24" s="337">
        <v>5</v>
      </c>
      <c r="G24" s="338">
        <v>8655</v>
      </c>
      <c r="H24" s="81">
        <v>8</v>
      </c>
      <c r="I24" s="82">
        <v>1465</v>
      </c>
      <c r="J24" s="79">
        <v>6</v>
      </c>
      <c r="K24" s="80">
        <v>4770</v>
      </c>
      <c r="L24" s="81">
        <v>4</v>
      </c>
      <c r="M24" s="82">
        <v>2561</v>
      </c>
      <c r="N24" s="79">
        <v>8</v>
      </c>
      <c r="O24" s="80">
        <v>962</v>
      </c>
      <c r="P24" s="81">
        <v>7</v>
      </c>
      <c r="Q24" s="82">
        <v>795</v>
      </c>
      <c r="R24" s="79">
        <v>7</v>
      </c>
      <c r="S24" s="80">
        <v>510</v>
      </c>
      <c r="T24" s="116">
        <v>4</v>
      </c>
      <c r="U24" s="146">
        <v>45</v>
      </c>
      <c r="V24" s="88">
        <v>27493</v>
      </c>
      <c r="W24" s="163">
        <v>14</v>
      </c>
    </row>
    <row r="25" spans="1:23" ht="16.5" x14ac:dyDescent="0.2">
      <c r="A25" s="118">
        <v>15</v>
      </c>
      <c r="B25" s="354" t="s">
        <v>285</v>
      </c>
      <c r="C25" s="351" t="s">
        <v>968</v>
      </c>
      <c r="D25" s="335">
        <v>8</v>
      </c>
      <c r="E25" s="336">
        <v>8400</v>
      </c>
      <c r="F25" s="337">
        <v>4</v>
      </c>
      <c r="G25" s="338">
        <v>8445</v>
      </c>
      <c r="H25" s="81">
        <v>5</v>
      </c>
      <c r="I25" s="82">
        <v>1825</v>
      </c>
      <c r="J25" s="79">
        <v>9</v>
      </c>
      <c r="K25" s="80">
        <v>2000</v>
      </c>
      <c r="L25" s="81">
        <v>7</v>
      </c>
      <c r="M25" s="82">
        <v>1699</v>
      </c>
      <c r="N25" s="79">
        <v>6</v>
      </c>
      <c r="O25" s="80">
        <v>2650</v>
      </c>
      <c r="P25" s="81">
        <v>4</v>
      </c>
      <c r="Q25" s="82">
        <v>3400</v>
      </c>
      <c r="R25" s="79">
        <v>7</v>
      </c>
      <c r="S25" s="80">
        <v>3140</v>
      </c>
      <c r="T25" s="116">
        <v>4.5</v>
      </c>
      <c r="U25" s="146">
        <v>45.5</v>
      </c>
      <c r="V25" s="88">
        <v>31559</v>
      </c>
      <c r="W25" s="163">
        <v>15</v>
      </c>
    </row>
    <row r="26" spans="1:23" ht="16.5" x14ac:dyDescent="0.2">
      <c r="A26" s="119">
        <v>16</v>
      </c>
      <c r="B26" s="354" t="s">
        <v>290</v>
      </c>
      <c r="C26" s="351" t="s">
        <v>1041</v>
      </c>
      <c r="D26" s="335">
        <v>7</v>
      </c>
      <c r="E26" s="336">
        <v>5905</v>
      </c>
      <c r="F26" s="337">
        <v>9</v>
      </c>
      <c r="G26" s="338">
        <v>5275</v>
      </c>
      <c r="H26" s="81">
        <v>8</v>
      </c>
      <c r="I26" s="82">
        <v>1300</v>
      </c>
      <c r="J26" s="79">
        <v>8</v>
      </c>
      <c r="K26" s="80">
        <v>3950</v>
      </c>
      <c r="L26" s="81">
        <v>6</v>
      </c>
      <c r="M26" s="82">
        <v>2103</v>
      </c>
      <c r="N26" s="79">
        <v>7</v>
      </c>
      <c r="O26" s="80">
        <v>2404</v>
      </c>
      <c r="P26" s="81">
        <v>5.5</v>
      </c>
      <c r="Q26" s="82">
        <v>1000</v>
      </c>
      <c r="R26" s="79">
        <v>1</v>
      </c>
      <c r="S26" s="80">
        <v>7425</v>
      </c>
      <c r="T26" s="116">
        <v>4.5</v>
      </c>
      <c r="U26" s="146">
        <v>47</v>
      </c>
      <c r="V26" s="88">
        <v>29362</v>
      </c>
      <c r="W26" s="163">
        <v>16</v>
      </c>
    </row>
    <row r="27" spans="1:23" ht="16.5" x14ac:dyDescent="0.2">
      <c r="A27" s="295">
        <v>17</v>
      </c>
      <c r="B27" s="355" t="s">
        <v>281</v>
      </c>
      <c r="C27" s="352" t="s">
        <v>946</v>
      </c>
      <c r="D27" s="341">
        <v>2</v>
      </c>
      <c r="E27" s="342">
        <v>12080</v>
      </c>
      <c r="F27" s="343">
        <v>7</v>
      </c>
      <c r="G27" s="344">
        <v>6325</v>
      </c>
      <c r="H27" s="296">
        <v>9</v>
      </c>
      <c r="I27" s="297">
        <v>930</v>
      </c>
      <c r="J27" s="298">
        <v>3</v>
      </c>
      <c r="K27" s="299">
        <v>9420</v>
      </c>
      <c r="L27" s="296">
        <v>8</v>
      </c>
      <c r="M27" s="297">
        <v>1423</v>
      </c>
      <c r="N27" s="298">
        <v>7</v>
      </c>
      <c r="O27" s="299">
        <v>2644</v>
      </c>
      <c r="P27" s="296">
        <v>10</v>
      </c>
      <c r="Q27" s="297">
        <v>0</v>
      </c>
      <c r="R27" s="298">
        <v>10</v>
      </c>
      <c r="S27" s="299">
        <v>0</v>
      </c>
      <c r="T27" s="345">
        <v>5</v>
      </c>
      <c r="U27" s="347">
        <v>51</v>
      </c>
      <c r="V27" s="349">
        <v>32822</v>
      </c>
      <c r="W27" s="356">
        <v>17</v>
      </c>
    </row>
  </sheetData>
  <mergeCells count="20"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  <mergeCell ref="H6:I6"/>
    <mergeCell ref="D7:E7"/>
    <mergeCell ref="F7:G7"/>
    <mergeCell ref="H7:I7"/>
    <mergeCell ref="A6:A8"/>
    <mergeCell ref="B6:B8"/>
    <mergeCell ref="C6:C8"/>
    <mergeCell ref="D6:E6"/>
    <mergeCell ref="F6:G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1:U27" xr:uid="{A62E2595-BEF3-44A7-9DB5-B5C130B19ACC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2"/>
  <sheetViews>
    <sheetView topLeftCell="A3" workbookViewId="0">
      <selection activeCell="AB6" sqref="AB6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138"/>
      <c r="D1" s="139" t="s">
        <v>46</v>
      </c>
      <c r="E1" s="138"/>
      <c r="F1" s="138"/>
      <c r="G1" s="138"/>
      <c r="H1" s="138"/>
      <c r="I1" s="138"/>
      <c r="J1" s="138"/>
      <c r="K1" s="138"/>
      <c r="L1" s="138"/>
      <c r="M1" s="138"/>
    </row>
    <row r="2" spans="1:23" ht="24" customHeight="1" x14ac:dyDescent="0.35">
      <c r="C2" s="138"/>
      <c r="D2" s="139" t="s">
        <v>170</v>
      </c>
      <c r="E2" s="138"/>
      <c r="F2" s="138"/>
      <c r="G2" s="138"/>
      <c r="H2" s="138"/>
      <c r="I2" s="138"/>
      <c r="J2" s="138"/>
      <c r="K2" s="138"/>
      <c r="L2" s="138"/>
      <c r="M2" s="138"/>
    </row>
    <row r="3" spans="1:23" ht="24" customHeight="1" x14ac:dyDescent="0.35">
      <c r="C3" s="138"/>
      <c r="D3" s="139" t="s">
        <v>47</v>
      </c>
      <c r="E3" s="138"/>
      <c r="F3" s="138"/>
      <c r="G3" s="138"/>
      <c r="H3" s="138"/>
      <c r="I3" s="138"/>
      <c r="J3" s="138"/>
      <c r="K3" s="138"/>
      <c r="L3" s="138"/>
      <c r="M3" s="138"/>
    </row>
    <row r="4" spans="1:23" ht="13.5" thickBot="1" x14ac:dyDescent="0.25"/>
    <row r="5" spans="1:23" ht="28.5" customHeight="1" thickTop="1" x14ac:dyDescent="0.2">
      <c r="A5" s="1314" t="s">
        <v>4</v>
      </c>
      <c r="B5" s="1316" t="s">
        <v>20</v>
      </c>
      <c r="C5" s="1318" t="s">
        <v>5</v>
      </c>
      <c r="D5" s="1310" t="s">
        <v>6</v>
      </c>
      <c r="E5" s="1311"/>
      <c r="F5" s="1312" t="s">
        <v>7</v>
      </c>
      <c r="G5" s="1313"/>
      <c r="H5" s="1310" t="s">
        <v>8</v>
      </c>
      <c r="I5" s="1311"/>
      <c r="J5" s="1312" t="s">
        <v>9</v>
      </c>
      <c r="K5" s="1313"/>
      <c r="L5" s="1310" t="s">
        <v>10</v>
      </c>
      <c r="M5" s="1311"/>
      <c r="N5" s="1312" t="s">
        <v>11</v>
      </c>
      <c r="O5" s="1313"/>
      <c r="P5" s="1310" t="s">
        <v>12</v>
      </c>
      <c r="Q5" s="1311"/>
      <c r="R5" s="1312" t="s">
        <v>13</v>
      </c>
      <c r="S5" s="1313"/>
      <c r="T5" s="136" t="s">
        <v>43</v>
      </c>
      <c r="U5" s="1370" t="s">
        <v>14</v>
      </c>
      <c r="V5" s="1371"/>
      <c r="W5" s="1372"/>
    </row>
    <row r="6" spans="1:23" ht="36.75" customHeight="1" x14ac:dyDescent="0.2">
      <c r="A6" s="1315"/>
      <c r="B6" s="1317"/>
      <c r="C6" s="1319"/>
      <c r="D6" s="1328" t="s">
        <v>272</v>
      </c>
      <c r="E6" s="1329"/>
      <c r="F6" s="1328" t="s">
        <v>273</v>
      </c>
      <c r="G6" s="1329"/>
      <c r="H6" s="1320" t="s">
        <v>529</v>
      </c>
      <c r="I6" s="1321"/>
      <c r="J6" s="1320" t="s">
        <v>530</v>
      </c>
      <c r="K6" s="1321"/>
      <c r="L6" s="1320" t="s">
        <v>531</v>
      </c>
      <c r="M6" s="1321"/>
      <c r="N6" s="1320" t="s">
        <v>532</v>
      </c>
      <c r="O6" s="1321"/>
      <c r="P6" s="1326" t="s">
        <v>533</v>
      </c>
      <c r="Q6" s="1321"/>
      <c r="R6" s="1326" t="s">
        <v>534</v>
      </c>
      <c r="S6" s="1321"/>
      <c r="T6" s="330">
        <v>-0.5</v>
      </c>
      <c r="U6" s="1373"/>
      <c r="V6" s="1374"/>
      <c r="W6" s="1375"/>
    </row>
    <row r="7" spans="1:23" ht="3.75" customHeight="1" x14ac:dyDescent="0.2">
      <c r="A7" s="1315"/>
      <c r="B7" s="1317"/>
      <c r="C7" s="1319"/>
      <c r="D7" s="140"/>
      <c r="E7" s="141"/>
      <c r="F7" s="140"/>
      <c r="G7" s="142"/>
      <c r="H7" s="105"/>
      <c r="I7" s="141"/>
      <c r="J7" s="140"/>
      <c r="K7" s="142"/>
      <c r="L7" s="105"/>
      <c r="M7" s="141"/>
      <c r="N7" s="140"/>
      <c r="O7" s="143"/>
      <c r="P7" s="105"/>
      <c r="Q7" s="143"/>
      <c r="R7" s="105"/>
      <c r="S7" s="142"/>
      <c r="T7" s="106"/>
      <c r="U7" s="105"/>
      <c r="V7" s="107"/>
      <c r="W7" s="108"/>
    </row>
    <row r="8" spans="1:23" ht="14.25" customHeight="1" x14ac:dyDescent="0.2">
      <c r="A8" s="109"/>
      <c r="B8" s="110"/>
      <c r="C8" s="111"/>
      <c r="D8" s="147" t="s">
        <v>15</v>
      </c>
      <c r="E8" s="148" t="s">
        <v>16</v>
      </c>
      <c r="F8" s="147" t="s">
        <v>15</v>
      </c>
      <c r="G8" s="149" t="s">
        <v>16</v>
      </c>
      <c r="H8" s="150" t="s">
        <v>15</v>
      </c>
      <c r="I8" s="148" t="s">
        <v>16</v>
      </c>
      <c r="J8" s="147" t="s">
        <v>15</v>
      </c>
      <c r="K8" s="149" t="s">
        <v>16</v>
      </c>
      <c r="L8" s="150" t="s">
        <v>15</v>
      </c>
      <c r="M8" s="148" t="s">
        <v>16</v>
      </c>
      <c r="N8" s="147" t="s">
        <v>15</v>
      </c>
      <c r="O8" s="151" t="s">
        <v>16</v>
      </c>
      <c r="P8" s="150" t="s">
        <v>15</v>
      </c>
      <c r="Q8" s="148" t="s">
        <v>16</v>
      </c>
      <c r="R8" s="147" t="s">
        <v>15</v>
      </c>
      <c r="S8" s="149" t="s">
        <v>16</v>
      </c>
      <c r="T8" s="152"/>
      <c r="U8" s="150" t="s">
        <v>15</v>
      </c>
      <c r="V8" s="153" t="s">
        <v>17</v>
      </c>
      <c r="W8" s="112" t="s">
        <v>18</v>
      </c>
    </row>
    <row r="9" spans="1:23" ht="2.25" customHeight="1" thickBot="1" x14ac:dyDescent="0.25">
      <c r="A9" s="113"/>
      <c r="B9" s="154"/>
      <c r="C9" s="114"/>
      <c r="D9" s="155"/>
      <c r="E9" s="156"/>
      <c r="F9" s="155"/>
      <c r="G9" s="157"/>
      <c r="H9" s="155"/>
      <c r="I9" s="156"/>
      <c r="J9" s="155"/>
      <c r="K9" s="157"/>
      <c r="L9" s="155"/>
      <c r="M9" s="156"/>
      <c r="N9" s="155"/>
      <c r="O9" s="157"/>
      <c r="P9" s="155"/>
      <c r="Q9" s="156"/>
      <c r="R9" s="155"/>
      <c r="S9" s="157"/>
      <c r="T9" s="158"/>
      <c r="U9" s="159"/>
      <c r="V9" s="160"/>
      <c r="W9" s="115"/>
    </row>
    <row r="10" spans="1:23" ht="17.25" thickTop="1" x14ac:dyDescent="0.2">
      <c r="A10" s="119">
        <v>1</v>
      </c>
      <c r="B10" s="353" t="s">
        <v>291</v>
      </c>
      <c r="C10" s="350" t="s">
        <v>946</v>
      </c>
      <c r="D10" s="339">
        <v>2</v>
      </c>
      <c r="E10" s="332">
        <v>16595</v>
      </c>
      <c r="F10" s="835">
        <v>1</v>
      </c>
      <c r="G10" s="334">
        <v>19845</v>
      </c>
      <c r="H10" s="77">
        <v>5</v>
      </c>
      <c r="I10" s="78">
        <v>2875</v>
      </c>
      <c r="J10" s="75">
        <v>1</v>
      </c>
      <c r="K10" s="76">
        <v>13730</v>
      </c>
      <c r="L10" s="77">
        <v>3</v>
      </c>
      <c r="M10" s="78">
        <v>3769</v>
      </c>
      <c r="N10" s="75">
        <v>5</v>
      </c>
      <c r="O10" s="76">
        <v>5001</v>
      </c>
      <c r="P10" s="77">
        <v>3</v>
      </c>
      <c r="Q10" s="78">
        <v>9865</v>
      </c>
      <c r="R10" s="75">
        <v>2</v>
      </c>
      <c r="S10" s="76">
        <v>11525</v>
      </c>
      <c r="T10" s="116">
        <v>2.5</v>
      </c>
      <c r="U10" s="146">
        <v>19.5</v>
      </c>
      <c r="V10" s="88">
        <v>83205</v>
      </c>
      <c r="W10" s="163">
        <v>1</v>
      </c>
    </row>
    <row r="11" spans="1:23" ht="16.5" x14ac:dyDescent="0.2">
      <c r="A11" s="118">
        <v>2</v>
      </c>
      <c r="B11" s="354" t="s">
        <v>292</v>
      </c>
      <c r="C11" s="351" t="s">
        <v>945</v>
      </c>
      <c r="D11" s="340">
        <v>4</v>
      </c>
      <c r="E11" s="336">
        <v>14085</v>
      </c>
      <c r="F11" s="337">
        <v>2</v>
      </c>
      <c r="G11" s="338">
        <v>17065</v>
      </c>
      <c r="H11" s="81">
        <v>3</v>
      </c>
      <c r="I11" s="82">
        <v>3475</v>
      </c>
      <c r="J11" s="79">
        <v>9</v>
      </c>
      <c r="K11" s="80">
        <v>5530</v>
      </c>
      <c r="L11" s="81">
        <v>4</v>
      </c>
      <c r="M11" s="82">
        <v>2882</v>
      </c>
      <c r="N11" s="79">
        <v>2</v>
      </c>
      <c r="O11" s="80">
        <v>4384</v>
      </c>
      <c r="P11" s="81">
        <v>2</v>
      </c>
      <c r="Q11" s="82">
        <v>9695</v>
      </c>
      <c r="R11" s="79">
        <v>1</v>
      </c>
      <c r="S11" s="80">
        <v>12255</v>
      </c>
      <c r="T11" s="116">
        <v>4.5</v>
      </c>
      <c r="U11" s="146">
        <v>22.5</v>
      </c>
      <c r="V11" s="88">
        <v>69371</v>
      </c>
      <c r="W11" s="163">
        <v>2</v>
      </c>
    </row>
    <row r="12" spans="1:23" ht="16.5" x14ac:dyDescent="0.2">
      <c r="A12" s="119">
        <v>3</v>
      </c>
      <c r="B12" s="354" t="s">
        <v>293</v>
      </c>
      <c r="C12" s="351" t="s">
        <v>945</v>
      </c>
      <c r="D12" s="340">
        <v>6</v>
      </c>
      <c r="E12" s="336">
        <v>9435</v>
      </c>
      <c r="F12" s="337">
        <v>1</v>
      </c>
      <c r="G12" s="338">
        <v>15855</v>
      </c>
      <c r="H12" s="81">
        <v>2</v>
      </c>
      <c r="I12" s="82">
        <v>4380</v>
      </c>
      <c r="J12" s="79">
        <v>2</v>
      </c>
      <c r="K12" s="80">
        <v>11180</v>
      </c>
      <c r="L12" s="81">
        <v>4</v>
      </c>
      <c r="M12" s="82">
        <v>3332</v>
      </c>
      <c r="N12" s="79">
        <v>2</v>
      </c>
      <c r="O12" s="80">
        <v>5427</v>
      </c>
      <c r="P12" s="81">
        <v>8</v>
      </c>
      <c r="Q12" s="82">
        <v>2570</v>
      </c>
      <c r="R12" s="79">
        <v>4</v>
      </c>
      <c r="S12" s="80">
        <v>7405</v>
      </c>
      <c r="T12" s="116">
        <v>4</v>
      </c>
      <c r="U12" s="146">
        <v>25</v>
      </c>
      <c r="V12" s="88">
        <v>59584</v>
      </c>
      <c r="W12" s="163">
        <v>3</v>
      </c>
    </row>
    <row r="13" spans="1:23" ht="16.5" x14ac:dyDescent="0.2">
      <c r="A13" s="118">
        <v>4</v>
      </c>
      <c r="B13" s="354" t="s">
        <v>302</v>
      </c>
      <c r="C13" s="351" t="s">
        <v>1042</v>
      </c>
      <c r="D13" s="340">
        <v>11</v>
      </c>
      <c r="E13" s="336">
        <v>5470</v>
      </c>
      <c r="F13" s="337">
        <v>3</v>
      </c>
      <c r="G13" s="338">
        <v>16525</v>
      </c>
      <c r="H13" s="81">
        <v>1</v>
      </c>
      <c r="I13" s="82">
        <v>5525</v>
      </c>
      <c r="J13" s="79">
        <v>6</v>
      </c>
      <c r="K13" s="80">
        <v>7390</v>
      </c>
      <c r="L13" s="81">
        <v>1</v>
      </c>
      <c r="M13" s="82">
        <v>4486</v>
      </c>
      <c r="N13" s="79">
        <v>1</v>
      </c>
      <c r="O13" s="80">
        <v>5264</v>
      </c>
      <c r="P13" s="81">
        <v>6</v>
      </c>
      <c r="Q13" s="82">
        <v>6390</v>
      </c>
      <c r="R13" s="79">
        <v>4</v>
      </c>
      <c r="S13" s="80">
        <v>8735</v>
      </c>
      <c r="T13" s="116">
        <v>5.5</v>
      </c>
      <c r="U13" s="146">
        <v>27.5</v>
      </c>
      <c r="V13" s="88">
        <v>59785</v>
      </c>
      <c r="W13" s="163">
        <v>4</v>
      </c>
    </row>
    <row r="14" spans="1:23" ht="16.5" x14ac:dyDescent="0.2">
      <c r="A14" s="119">
        <v>5</v>
      </c>
      <c r="B14" s="354" t="s">
        <v>297</v>
      </c>
      <c r="C14" s="351" t="s">
        <v>948</v>
      </c>
      <c r="D14" s="340">
        <v>1</v>
      </c>
      <c r="E14" s="336">
        <v>17505</v>
      </c>
      <c r="F14" s="337">
        <v>7</v>
      </c>
      <c r="G14" s="338">
        <v>10715</v>
      </c>
      <c r="H14" s="81">
        <v>1</v>
      </c>
      <c r="I14" s="82">
        <v>5085</v>
      </c>
      <c r="J14" s="79">
        <v>3</v>
      </c>
      <c r="K14" s="80">
        <v>11100</v>
      </c>
      <c r="L14" s="81">
        <v>10</v>
      </c>
      <c r="M14" s="82">
        <v>1854</v>
      </c>
      <c r="N14" s="79">
        <v>5</v>
      </c>
      <c r="O14" s="80">
        <v>3821</v>
      </c>
      <c r="P14" s="81">
        <v>3</v>
      </c>
      <c r="Q14" s="82">
        <v>8555</v>
      </c>
      <c r="R14" s="79">
        <v>3</v>
      </c>
      <c r="S14" s="80">
        <v>7960</v>
      </c>
      <c r="T14" s="116">
        <v>5</v>
      </c>
      <c r="U14" s="146">
        <v>28</v>
      </c>
      <c r="V14" s="88">
        <v>66595</v>
      </c>
      <c r="W14" s="163">
        <v>5</v>
      </c>
    </row>
    <row r="15" spans="1:23" ht="16.5" x14ac:dyDescent="0.2">
      <c r="A15" s="118">
        <v>6</v>
      </c>
      <c r="B15" s="354" t="s">
        <v>295</v>
      </c>
      <c r="C15" s="351" t="s">
        <v>949</v>
      </c>
      <c r="D15" s="340">
        <v>2</v>
      </c>
      <c r="E15" s="336">
        <v>18480</v>
      </c>
      <c r="F15" s="337">
        <v>5</v>
      </c>
      <c r="G15" s="338">
        <v>14065</v>
      </c>
      <c r="H15" s="81">
        <v>5</v>
      </c>
      <c r="I15" s="82">
        <v>2710</v>
      </c>
      <c r="J15" s="79">
        <v>3</v>
      </c>
      <c r="K15" s="80">
        <v>11550</v>
      </c>
      <c r="L15" s="81">
        <v>7</v>
      </c>
      <c r="M15" s="82">
        <v>2930</v>
      </c>
      <c r="N15" s="79">
        <v>4</v>
      </c>
      <c r="O15" s="80">
        <v>5027</v>
      </c>
      <c r="P15" s="81">
        <v>7</v>
      </c>
      <c r="Q15" s="82">
        <v>4165</v>
      </c>
      <c r="R15" s="79">
        <v>2</v>
      </c>
      <c r="S15" s="80">
        <v>11685</v>
      </c>
      <c r="T15" s="116">
        <v>3.5</v>
      </c>
      <c r="U15" s="146">
        <v>31.5</v>
      </c>
      <c r="V15" s="88">
        <v>70612</v>
      </c>
      <c r="W15" s="163">
        <v>6</v>
      </c>
    </row>
    <row r="16" spans="1:23" ht="16.5" x14ac:dyDescent="0.2">
      <c r="A16" s="119">
        <v>7</v>
      </c>
      <c r="B16" s="354" t="s">
        <v>305</v>
      </c>
      <c r="C16" s="351" t="s">
        <v>947</v>
      </c>
      <c r="D16" s="340">
        <v>6</v>
      </c>
      <c r="E16" s="336">
        <v>13435</v>
      </c>
      <c r="F16" s="337">
        <v>8</v>
      </c>
      <c r="G16" s="338">
        <v>9160</v>
      </c>
      <c r="H16" s="81">
        <v>6</v>
      </c>
      <c r="I16" s="82">
        <v>2400</v>
      </c>
      <c r="J16" s="79">
        <v>1</v>
      </c>
      <c r="K16" s="80">
        <v>21030</v>
      </c>
      <c r="L16" s="81">
        <v>2</v>
      </c>
      <c r="M16" s="82">
        <v>4178</v>
      </c>
      <c r="N16" s="79">
        <v>3</v>
      </c>
      <c r="O16" s="80">
        <v>5229</v>
      </c>
      <c r="P16" s="81">
        <v>4</v>
      </c>
      <c r="Q16" s="82">
        <v>7225</v>
      </c>
      <c r="R16" s="79">
        <v>6</v>
      </c>
      <c r="S16" s="80">
        <v>3580</v>
      </c>
      <c r="T16" s="116">
        <v>4</v>
      </c>
      <c r="U16" s="146">
        <v>32</v>
      </c>
      <c r="V16" s="88">
        <v>66237</v>
      </c>
      <c r="W16" s="163">
        <v>7</v>
      </c>
    </row>
    <row r="17" spans="1:23" ht="16.5" x14ac:dyDescent="0.2">
      <c r="A17" s="118">
        <v>8</v>
      </c>
      <c r="B17" s="354" t="s">
        <v>310</v>
      </c>
      <c r="C17" s="351" t="s">
        <v>954</v>
      </c>
      <c r="D17" s="340">
        <v>9</v>
      </c>
      <c r="E17" s="336">
        <v>7930</v>
      </c>
      <c r="F17" s="337">
        <v>8</v>
      </c>
      <c r="G17" s="338">
        <v>9815</v>
      </c>
      <c r="H17" s="81">
        <v>4</v>
      </c>
      <c r="I17" s="82">
        <v>2980</v>
      </c>
      <c r="J17" s="79">
        <v>4</v>
      </c>
      <c r="K17" s="80">
        <v>11160</v>
      </c>
      <c r="L17" s="81">
        <v>5</v>
      </c>
      <c r="M17" s="82">
        <v>2712</v>
      </c>
      <c r="N17" s="79">
        <v>8</v>
      </c>
      <c r="O17" s="80">
        <v>3500</v>
      </c>
      <c r="P17" s="81">
        <v>1</v>
      </c>
      <c r="Q17" s="82">
        <v>13260</v>
      </c>
      <c r="R17" s="79">
        <v>1</v>
      </c>
      <c r="S17" s="80">
        <v>11840</v>
      </c>
      <c r="T17" s="116">
        <v>4.5</v>
      </c>
      <c r="U17" s="146">
        <v>35.5</v>
      </c>
      <c r="V17" s="88">
        <v>63197</v>
      </c>
      <c r="W17" s="163">
        <v>8</v>
      </c>
    </row>
    <row r="18" spans="1:23" ht="16.5" x14ac:dyDescent="0.2">
      <c r="A18" s="119">
        <v>9</v>
      </c>
      <c r="B18" s="354" t="s">
        <v>300</v>
      </c>
      <c r="C18" s="351" t="s">
        <v>952</v>
      </c>
      <c r="D18" s="340">
        <v>4</v>
      </c>
      <c r="E18" s="336">
        <v>11870</v>
      </c>
      <c r="F18" s="337">
        <v>6</v>
      </c>
      <c r="G18" s="338">
        <v>11170</v>
      </c>
      <c r="H18" s="81">
        <v>6</v>
      </c>
      <c r="I18" s="82">
        <v>2785</v>
      </c>
      <c r="J18" s="79">
        <v>8</v>
      </c>
      <c r="K18" s="80">
        <v>6000</v>
      </c>
      <c r="L18" s="81">
        <v>5</v>
      </c>
      <c r="M18" s="82">
        <v>3128</v>
      </c>
      <c r="N18" s="79">
        <v>4</v>
      </c>
      <c r="O18" s="80">
        <v>4114</v>
      </c>
      <c r="P18" s="81">
        <v>5</v>
      </c>
      <c r="Q18" s="82">
        <v>8035</v>
      </c>
      <c r="R18" s="79">
        <v>3</v>
      </c>
      <c r="S18" s="80">
        <v>9365</v>
      </c>
      <c r="T18" s="116">
        <v>4</v>
      </c>
      <c r="U18" s="146">
        <v>37</v>
      </c>
      <c r="V18" s="88">
        <v>56467</v>
      </c>
      <c r="W18" s="163">
        <v>9</v>
      </c>
    </row>
    <row r="19" spans="1:23" ht="16.5" x14ac:dyDescent="0.2">
      <c r="A19" s="118">
        <v>10</v>
      </c>
      <c r="B19" s="354" t="s">
        <v>306</v>
      </c>
      <c r="C19" s="351" t="s">
        <v>950</v>
      </c>
      <c r="D19" s="340">
        <v>8</v>
      </c>
      <c r="E19" s="336">
        <v>7985</v>
      </c>
      <c r="F19" s="337">
        <v>6</v>
      </c>
      <c r="G19" s="338">
        <v>12290</v>
      </c>
      <c r="H19" s="81">
        <v>2</v>
      </c>
      <c r="I19" s="82">
        <v>4365</v>
      </c>
      <c r="J19" s="79">
        <v>6</v>
      </c>
      <c r="K19" s="80">
        <v>6320</v>
      </c>
      <c r="L19" s="81">
        <v>6</v>
      </c>
      <c r="M19" s="82">
        <v>3098</v>
      </c>
      <c r="N19" s="79">
        <v>1</v>
      </c>
      <c r="O19" s="80">
        <v>6792</v>
      </c>
      <c r="P19" s="81">
        <v>10</v>
      </c>
      <c r="Q19" s="82">
        <v>1890</v>
      </c>
      <c r="R19" s="79">
        <v>8</v>
      </c>
      <c r="S19" s="80">
        <v>1505</v>
      </c>
      <c r="T19" s="116">
        <v>5</v>
      </c>
      <c r="U19" s="146">
        <v>42</v>
      </c>
      <c r="V19" s="88">
        <v>44245</v>
      </c>
      <c r="W19" s="163">
        <v>10</v>
      </c>
    </row>
    <row r="20" spans="1:23" ht="16.5" x14ac:dyDescent="0.2">
      <c r="A20" s="119">
        <v>11</v>
      </c>
      <c r="B20" s="354" t="s">
        <v>304</v>
      </c>
      <c r="C20" s="351" t="s">
        <v>953</v>
      </c>
      <c r="D20" s="340">
        <v>5</v>
      </c>
      <c r="E20" s="336">
        <v>13565</v>
      </c>
      <c r="F20" s="337">
        <v>10</v>
      </c>
      <c r="G20" s="338">
        <v>9260</v>
      </c>
      <c r="H20" s="81">
        <v>8</v>
      </c>
      <c r="I20" s="82">
        <v>2165</v>
      </c>
      <c r="J20" s="79">
        <v>2</v>
      </c>
      <c r="K20" s="80">
        <v>12090</v>
      </c>
      <c r="L20" s="81">
        <v>1</v>
      </c>
      <c r="M20" s="82">
        <v>5433</v>
      </c>
      <c r="N20" s="79">
        <v>9</v>
      </c>
      <c r="O20" s="80">
        <v>3012</v>
      </c>
      <c r="P20" s="81">
        <v>8</v>
      </c>
      <c r="Q20" s="82">
        <v>3160</v>
      </c>
      <c r="R20" s="79">
        <v>5</v>
      </c>
      <c r="S20" s="80">
        <v>3705</v>
      </c>
      <c r="T20" s="116">
        <v>5</v>
      </c>
      <c r="U20" s="146">
        <v>43</v>
      </c>
      <c r="V20" s="88">
        <v>52390</v>
      </c>
      <c r="W20" s="163">
        <v>11</v>
      </c>
    </row>
    <row r="21" spans="1:23" ht="16.5" x14ac:dyDescent="0.2">
      <c r="A21" s="118">
        <v>12</v>
      </c>
      <c r="B21" s="354" t="s">
        <v>296</v>
      </c>
      <c r="C21" s="351" t="s">
        <v>951</v>
      </c>
      <c r="D21" s="340">
        <v>3</v>
      </c>
      <c r="E21" s="336">
        <v>15910</v>
      </c>
      <c r="F21" s="337">
        <v>3</v>
      </c>
      <c r="G21" s="338">
        <v>13900</v>
      </c>
      <c r="H21" s="81">
        <v>3</v>
      </c>
      <c r="I21" s="82">
        <v>4155</v>
      </c>
      <c r="J21" s="79">
        <v>7</v>
      </c>
      <c r="K21" s="80">
        <v>6975</v>
      </c>
      <c r="L21" s="81">
        <v>7</v>
      </c>
      <c r="M21" s="82">
        <v>2300</v>
      </c>
      <c r="N21" s="79">
        <v>11</v>
      </c>
      <c r="O21" s="80">
        <v>1879</v>
      </c>
      <c r="P21" s="81">
        <v>5</v>
      </c>
      <c r="Q21" s="82">
        <v>5580</v>
      </c>
      <c r="R21" s="79">
        <v>13</v>
      </c>
      <c r="S21" s="80">
        <v>0</v>
      </c>
      <c r="T21" s="116">
        <v>6.5</v>
      </c>
      <c r="U21" s="146">
        <v>45.5</v>
      </c>
      <c r="V21" s="88">
        <v>50699</v>
      </c>
      <c r="W21" s="163">
        <v>12</v>
      </c>
    </row>
    <row r="22" spans="1:23" ht="16.5" x14ac:dyDescent="0.2">
      <c r="A22" s="119">
        <v>13</v>
      </c>
      <c r="B22" s="354" t="s">
        <v>301</v>
      </c>
      <c r="C22" s="351" t="s">
        <v>955</v>
      </c>
      <c r="D22" s="340">
        <v>3</v>
      </c>
      <c r="E22" s="336">
        <v>13880</v>
      </c>
      <c r="F22" s="337">
        <v>9</v>
      </c>
      <c r="G22" s="338">
        <v>7275</v>
      </c>
      <c r="H22" s="81">
        <v>9</v>
      </c>
      <c r="I22" s="82">
        <v>1750</v>
      </c>
      <c r="J22" s="79">
        <v>5</v>
      </c>
      <c r="K22" s="80">
        <v>7780</v>
      </c>
      <c r="L22" s="81">
        <v>8</v>
      </c>
      <c r="M22" s="82">
        <v>2573</v>
      </c>
      <c r="N22" s="79">
        <v>6</v>
      </c>
      <c r="O22" s="80">
        <v>3706</v>
      </c>
      <c r="P22" s="81">
        <v>2</v>
      </c>
      <c r="Q22" s="82">
        <v>10260</v>
      </c>
      <c r="R22" s="79">
        <v>9</v>
      </c>
      <c r="S22" s="80">
        <v>2310</v>
      </c>
      <c r="T22" s="116">
        <v>4.5</v>
      </c>
      <c r="U22" s="146">
        <v>46.5</v>
      </c>
      <c r="V22" s="88">
        <v>49534</v>
      </c>
      <c r="W22" s="163">
        <v>13</v>
      </c>
    </row>
    <row r="23" spans="1:23" ht="16.5" x14ac:dyDescent="0.2">
      <c r="A23" s="118">
        <v>14</v>
      </c>
      <c r="B23" s="354" t="s">
        <v>309</v>
      </c>
      <c r="C23" s="351" t="s">
        <v>958</v>
      </c>
      <c r="D23" s="340">
        <v>7</v>
      </c>
      <c r="E23" s="336">
        <v>9145</v>
      </c>
      <c r="F23" s="337">
        <v>10</v>
      </c>
      <c r="G23" s="338">
        <v>7165</v>
      </c>
      <c r="H23" s="81">
        <v>8</v>
      </c>
      <c r="I23" s="82">
        <v>1780</v>
      </c>
      <c r="J23" s="79">
        <v>10</v>
      </c>
      <c r="K23" s="80">
        <v>4515</v>
      </c>
      <c r="L23" s="81">
        <v>2</v>
      </c>
      <c r="M23" s="82">
        <v>3537</v>
      </c>
      <c r="N23" s="79">
        <v>7</v>
      </c>
      <c r="O23" s="80">
        <v>3665</v>
      </c>
      <c r="P23" s="81">
        <v>4</v>
      </c>
      <c r="Q23" s="82">
        <v>9530</v>
      </c>
      <c r="R23" s="79">
        <v>5</v>
      </c>
      <c r="S23" s="80">
        <v>3820</v>
      </c>
      <c r="T23" s="116">
        <v>5</v>
      </c>
      <c r="U23" s="146">
        <v>48</v>
      </c>
      <c r="V23" s="88">
        <v>43157</v>
      </c>
      <c r="W23" s="163">
        <v>14</v>
      </c>
    </row>
    <row r="24" spans="1:23" ht="16.5" x14ac:dyDescent="0.2">
      <c r="A24" s="119">
        <v>15</v>
      </c>
      <c r="B24" s="354" t="s">
        <v>298</v>
      </c>
      <c r="C24" s="351" t="s">
        <v>957</v>
      </c>
      <c r="D24" s="340">
        <v>5</v>
      </c>
      <c r="E24" s="336">
        <v>11790</v>
      </c>
      <c r="F24" s="337">
        <v>4</v>
      </c>
      <c r="G24" s="338">
        <v>15700</v>
      </c>
      <c r="H24" s="81">
        <v>7</v>
      </c>
      <c r="I24" s="82">
        <v>2075</v>
      </c>
      <c r="J24" s="79">
        <v>5</v>
      </c>
      <c r="K24" s="80">
        <v>8130</v>
      </c>
      <c r="L24" s="81">
        <v>10</v>
      </c>
      <c r="M24" s="82">
        <v>1445</v>
      </c>
      <c r="N24" s="79">
        <v>11</v>
      </c>
      <c r="O24" s="80">
        <v>2365</v>
      </c>
      <c r="P24" s="81">
        <v>1</v>
      </c>
      <c r="Q24" s="82">
        <v>10385</v>
      </c>
      <c r="R24" s="79">
        <v>11</v>
      </c>
      <c r="S24" s="80">
        <v>710</v>
      </c>
      <c r="T24" s="116">
        <v>5.5</v>
      </c>
      <c r="U24" s="146">
        <v>48.5</v>
      </c>
      <c r="V24" s="88">
        <v>52600</v>
      </c>
      <c r="W24" s="163">
        <v>15</v>
      </c>
    </row>
    <row r="25" spans="1:23" ht="16.5" x14ac:dyDescent="0.2">
      <c r="A25" s="118">
        <v>16</v>
      </c>
      <c r="B25" s="354" t="s">
        <v>307</v>
      </c>
      <c r="C25" s="351" t="s">
        <v>956</v>
      </c>
      <c r="D25" s="340">
        <v>10</v>
      </c>
      <c r="E25" s="336">
        <v>5835</v>
      </c>
      <c r="F25" s="337">
        <v>5</v>
      </c>
      <c r="G25" s="338">
        <v>11225</v>
      </c>
      <c r="H25" s="81">
        <v>4</v>
      </c>
      <c r="I25" s="82">
        <v>2895</v>
      </c>
      <c r="J25" s="79">
        <v>7</v>
      </c>
      <c r="K25" s="80">
        <v>6245</v>
      </c>
      <c r="L25" s="81">
        <v>6</v>
      </c>
      <c r="M25" s="82">
        <v>2686</v>
      </c>
      <c r="N25" s="79">
        <v>9</v>
      </c>
      <c r="O25" s="80">
        <v>2998</v>
      </c>
      <c r="P25" s="81">
        <v>6</v>
      </c>
      <c r="Q25" s="82">
        <v>5130</v>
      </c>
      <c r="R25" s="79">
        <v>7</v>
      </c>
      <c r="S25" s="80">
        <v>2195</v>
      </c>
      <c r="T25" s="116">
        <v>5</v>
      </c>
      <c r="U25" s="146">
        <v>49</v>
      </c>
      <c r="V25" s="88">
        <v>39209</v>
      </c>
      <c r="W25" s="163">
        <v>16</v>
      </c>
    </row>
    <row r="26" spans="1:23" ht="16.5" x14ac:dyDescent="0.2">
      <c r="A26" s="119">
        <v>17</v>
      </c>
      <c r="B26" s="354" t="s">
        <v>294</v>
      </c>
      <c r="C26" s="351" t="s">
        <v>959</v>
      </c>
      <c r="D26" s="340">
        <v>1</v>
      </c>
      <c r="E26" s="336">
        <v>21811</v>
      </c>
      <c r="F26" s="337">
        <v>7</v>
      </c>
      <c r="G26" s="338">
        <v>11705</v>
      </c>
      <c r="H26" s="81">
        <v>11</v>
      </c>
      <c r="I26" s="82">
        <v>1645</v>
      </c>
      <c r="J26" s="79">
        <v>11</v>
      </c>
      <c r="K26" s="80">
        <v>4030</v>
      </c>
      <c r="L26" s="81">
        <v>11</v>
      </c>
      <c r="M26" s="82">
        <v>1122</v>
      </c>
      <c r="N26" s="79">
        <v>6</v>
      </c>
      <c r="O26" s="80">
        <v>3642</v>
      </c>
      <c r="P26" s="81">
        <v>9</v>
      </c>
      <c r="Q26" s="82">
        <v>1135</v>
      </c>
      <c r="R26" s="79">
        <v>7</v>
      </c>
      <c r="S26" s="80">
        <v>2885</v>
      </c>
      <c r="T26" s="116">
        <v>5.5</v>
      </c>
      <c r="U26" s="146">
        <v>57.5</v>
      </c>
      <c r="V26" s="88">
        <v>47975</v>
      </c>
      <c r="W26" s="163">
        <v>17</v>
      </c>
    </row>
    <row r="27" spans="1:23" ht="16.5" x14ac:dyDescent="0.2">
      <c r="A27" s="118">
        <v>18</v>
      </c>
      <c r="B27" s="354" t="s">
        <v>308</v>
      </c>
      <c r="C27" s="351" t="s">
        <v>957</v>
      </c>
      <c r="D27" s="340">
        <v>7</v>
      </c>
      <c r="E27" s="336">
        <v>12875</v>
      </c>
      <c r="F27" s="337">
        <v>9</v>
      </c>
      <c r="G27" s="338">
        <v>9390</v>
      </c>
      <c r="H27" s="81">
        <v>10</v>
      </c>
      <c r="I27" s="82">
        <v>1340</v>
      </c>
      <c r="J27" s="79">
        <v>4</v>
      </c>
      <c r="K27" s="80">
        <v>8660</v>
      </c>
      <c r="L27" s="81">
        <v>9</v>
      </c>
      <c r="M27" s="82">
        <v>1914</v>
      </c>
      <c r="N27" s="79">
        <v>7</v>
      </c>
      <c r="O27" s="80">
        <v>3579</v>
      </c>
      <c r="P27" s="81">
        <v>7</v>
      </c>
      <c r="Q27" s="82">
        <v>3620</v>
      </c>
      <c r="R27" s="79">
        <v>10</v>
      </c>
      <c r="S27" s="80">
        <v>1400</v>
      </c>
      <c r="T27" s="116">
        <v>5</v>
      </c>
      <c r="U27" s="146">
        <v>58</v>
      </c>
      <c r="V27" s="88">
        <v>42778</v>
      </c>
      <c r="W27" s="163">
        <v>18</v>
      </c>
    </row>
    <row r="28" spans="1:23" ht="16.5" x14ac:dyDescent="0.2">
      <c r="A28" s="119">
        <v>19</v>
      </c>
      <c r="B28" s="354" t="s">
        <v>312</v>
      </c>
      <c r="C28" s="351" t="s">
        <v>960</v>
      </c>
      <c r="D28" s="340">
        <v>11</v>
      </c>
      <c r="E28" s="336">
        <v>3775</v>
      </c>
      <c r="F28" s="337">
        <v>12</v>
      </c>
      <c r="G28" s="338">
        <v>5505</v>
      </c>
      <c r="H28" s="81">
        <v>11</v>
      </c>
      <c r="I28" s="82">
        <v>1000</v>
      </c>
      <c r="J28" s="79">
        <v>9</v>
      </c>
      <c r="K28" s="80">
        <v>5930</v>
      </c>
      <c r="L28" s="81">
        <v>3</v>
      </c>
      <c r="M28" s="82">
        <v>3503</v>
      </c>
      <c r="N28" s="79">
        <v>3</v>
      </c>
      <c r="O28" s="80">
        <v>4174</v>
      </c>
      <c r="P28" s="81">
        <v>10</v>
      </c>
      <c r="Q28" s="82">
        <v>1070</v>
      </c>
      <c r="R28" s="79">
        <v>10</v>
      </c>
      <c r="S28" s="80">
        <v>1120</v>
      </c>
      <c r="T28" s="116">
        <v>6</v>
      </c>
      <c r="U28" s="146">
        <v>63</v>
      </c>
      <c r="V28" s="88">
        <v>26077</v>
      </c>
      <c r="W28" s="163">
        <v>19</v>
      </c>
    </row>
    <row r="29" spans="1:23" ht="16.5" x14ac:dyDescent="0.2">
      <c r="A29" s="118">
        <v>20</v>
      </c>
      <c r="B29" s="354" t="s">
        <v>303</v>
      </c>
      <c r="C29" s="351" t="s">
        <v>962</v>
      </c>
      <c r="D29" s="340">
        <v>10</v>
      </c>
      <c r="E29" s="336">
        <v>6580</v>
      </c>
      <c r="F29" s="337">
        <v>4</v>
      </c>
      <c r="G29" s="338">
        <v>12110</v>
      </c>
      <c r="H29" s="81">
        <v>7</v>
      </c>
      <c r="I29" s="82">
        <v>2355</v>
      </c>
      <c r="J29" s="79">
        <v>11</v>
      </c>
      <c r="K29" s="80">
        <v>3260</v>
      </c>
      <c r="L29" s="81">
        <v>9</v>
      </c>
      <c r="M29" s="82">
        <v>2185</v>
      </c>
      <c r="N29" s="79">
        <v>13</v>
      </c>
      <c r="O29" s="80">
        <v>0</v>
      </c>
      <c r="P29" s="81">
        <v>9</v>
      </c>
      <c r="Q29" s="82">
        <v>2360</v>
      </c>
      <c r="R29" s="79">
        <v>9</v>
      </c>
      <c r="S29" s="80">
        <v>1500</v>
      </c>
      <c r="T29" s="116">
        <v>6.5</v>
      </c>
      <c r="U29" s="146">
        <v>65.5</v>
      </c>
      <c r="V29" s="88">
        <v>30350</v>
      </c>
      <c r="W29" s="163">
        <v>20</v>
      </c>
    </row>
    <row r="30" spans="1:23" ht="16.5" x14ac:dyDescent="0.2">
      <c r="A30" s="119">
        <v>21</v>
      </c>
      <c r="B30" s="354" t="s">
        <v>311</v>
      </c>
      <c r="C30" s="351" t="s">
        <v>963</v>
      </c>
      <c r="D30" s="340">
        <v>8</v>
      </c>
      <c r="E30" s="336">
        <v>8090</v>
      </c>
      <c r="F30" s="337">
        <v>11</v>
      </c>
      <c r="G30" s="338">
        <v>8875</v>
      </c>
      <c r="H30" s="81">
        <v>9</v>
      </c>
      <c r="I30" s="82">
        <v>1765</v>
      </c>
      <c r="J30" s="79">
        <v>8</v>
      </c>
      <c r="K30" s="80">
        <v>6595</v>
      </c>
      <c r="L30" s="81">
        <v>9</v>
      </c>
      <c r="M30" s="82">
        <v>2487</v>
      </c>
      <c r="N30" s="79">
        <v>10</v>
      </c>
      <c r="O30" s="80">
        <v>2536</v>
      </c>
      <c r="P30" s="81">
        <v>12</v>
      </c>
      <c r="Q30" s="82">
        <v>120</v>
      </c>
      <c r="R30" s="79">
        <v>6</v>
      </c>
      <c r="S30" s="80">
        <v>2265</v>
      </c>
      <c r="T30" s="116">
        <v>6</v>
      </c>
      <c r="U30" s="146">
        <v>67</v>
      </c>
      <c r="V30" s="88">
        <v>32733</v>
      </c>
      <c r="W30" s="163">
        <v>21</v>
      </c>
    </row>
    <row r="31" spans="1:23" ht="16.5" x14ac:dyDescent="0.2">
      <c r="A31" s="118">
        <v>22</v>
      </c>
      <c r="B31" s="354" t="s">
        <v>299</v>
      </c>
      <c r="C31" s="351" t="s">
        <v>961</v>
      </c>
      <c r="D31" s="340">
        <v>9</v>
      </c>
      <c r="E31" s="336">
        <v>7045</v>
      </c>
      <c r="F31" s="337">
        <v>2</v>
      </c>
      <c r="G31" s="338">
        <v>14100</v>
      </c>
      <c r="H31" s="81">
        <v>12</v>
      </c>
      <c r="I31" s="82">
        <v>1260</v>
      </c>
      <c r="J31" s="79">
        <v>10</v>
      </c>
      <c r="K31" s="80">
        <v>5030</v>
      </c>
      <c r="L31" s="81">
        <v>11</v>
      </c>
      <c r="M31" s="82">
        <v>1258</v>
      </c>
      <c r="N31" s="79">
        <v>8</v>
      </c>
      <c r="O31" s="80">
        <v>3477</v>
      </c>
      <c r="P31" s="81">
        <v>11</v>
      </c>
      <c r="Q31" s="82">
        <v>625</v>
      </c>
      <c r="R31" s="79">
        <v>11</v>
      </c>
      <c r="S31" s="80">
        <v>940</v>
      </c>
      <c r="T31" s="116">
        <v>6</v>
      </c>
      <c r="U31" s="146">
        <v>68</v>
      </c>
      <c r="V31" s="88">
        <v>33735</v>
      </c>
      <c r="W31" s="163">
        <v>22</v>
      </c>
    </row>
    <row r="32" spans="1:23" ht="16.5" x14ac:dyDescent="0.2">
      <c r="A32" s="295">
        <v>23</v>
      </c>
      <c r="B32" s="355" t="s">
        <v>313</v>
      </c>
      <c r="C32" s="352" t="s">
        <v>955</v>
      </c>
      <c r="D32" s="348">
        <v>12</v>
      </c>
      <c r="E32" s="342">
        <v>2410</v>
      </c>
      <c r="F32" s="343">
        <v>11</v>
      </c>
      <c r="G32" s="344">
        <v>6305</v>
      </c>
      <c r="H32" s="296">
        <v>10</v>
      </c>
      <c r="I32" s="297">
        <v>1720</v>
      </c>
      <c r="J32" s="298">
        <v>12</v>
      </c>
      <c r="K32" s="299">
        <v>1965</v>
      </c>
      <c r="L32" s="296">
        <v>12</v>
      </c>
      <c r="M32" s="297">
        <v>857</v>
      </c>
      <c r="N32" s="298">
        <v>10</v>
      </c>
      <c r="O32" s="299">
        <v>2373</v>
      </c>
      <c r="P32" s="296">
        <v>11</v>
      </c>
      <c r="Q32" s="297">
        <v>600</v>
      </c>
      <c r="R32" s="298">
        <v>8</v>
      </c>
      <c r="S32" s="299">
        <v>2665</v>
      </c>
      <c r="T32" s="345">
        <v>6</v>
      </c>
      <c r="U32" s="347">
        <v>80</v>
      </c>
      <c r="V32" s="349">
        <v>18895</v>
      </c>
      <c r="W32" s="356">
        <v>23</v>
      </c>
    </row>
  </sheetData>
  <mergeCells count="20"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2" xr:uid="{80246288-A857-4716-BD63-002DAFE10E3F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0"/>
  <sheetViews>
    <sheetView workbookViewId="0">
      <selection activeCell="AA3" sqref="AA3"/>
    </sheetView>
  </sheetViews>
  <sheetFormatPr defaultRowHeight="12.75" x14ac:dyDescent="0.2"/>
  <cols>
    <col min="1" max="1" width="5" customWidth="1"/>
    <col min="2" max="2" width="23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139"/>
      <c r="D1" s="139" t="s">
        <v>46</v>
      </c>
      <c r="E1" s="139"/>
      <c r="F1" s="139"/>
      <c r="G1" s="139"/>
      <c r="H1" s="139"/>
    </row>
    <row r="2" spans="1:22" ht="23.25" x14ac:dyDescent="0.35">
      <c r="C2" s="139"/>
      <c r="D2" s="139" t="s">
        <v>171</v>
      </c>
      <c r="E2" s="139"/>
      <c r="F2" s="139"/>
      <c r="G2" s="139"/>
      <c r="H2" s="139"/>
    </row>
    <row r="3" spans="1:22" ht="23.25" x14ac:dyDescent="0.35">
      <c r="C3" s="139"/>
      <c r="D3" s="139" t="s">
        <v>47</v>
      </c>
      <c r="E3" s="139"/>
      <c r="F3" s="139"/>
      <c r="G3" s="139"/>
      <c r="H3" s="139"/>
    </row>
    <row r="4" spans="1:22" ht="13.5" thickBot="1" x14ac:dyDescent="0.25"/>
    <row r="5" spans="1:22" ht="13.5" thickTop="1" x14ac:dyDescent="0.2">
      <c r="A5" s="1314" t="s">
        <v>4</v>
      </c>
      <c r="B5" s="1316" t="s">
        <v>20</v>
      </c>
      <c r="C5" s="1318" t="s">
        <v>5</v>
      </c>
      <c r="D5" s="1310" t="s">
        <v>6</v>
      </c>
      <c r="E5" s="1311"/>
      <c r="F5" s="1312" t="s">
        <v>7</v>
      </c>
      <c r="G5" s="1313"/>
      <c r="H5" s="1310" t="s">
        <v>8</v>
      </c>
      <c r="I5" s="1311"/>
      <c r="J5" s="1312" t="s">
        <v>9</v>
      </c>
      <c r="K5" s="1313"/>
      <c r="L5" s="1310" t="s">
        <v>10</v>
      </c>
      <c r="M5" s="1311"/>
      <c r="N5" s="1312" t="s">
        <v>11</v>
      </c>
      <c r="O5" s="1313"/>
      <c r="P5" s="1310" t="s">
        <v>12</v>
      </c>
      <c r="Q5" s="1311"/>
      <c r="R5" s="1312" t="s">
        <v>13</v>
      </c>
      <c r="S5" s="1313"/>
      <c r="T5" s="1370" t="s">
        <v>14</v>
      </c>
      <c r="U5" s="1371"/>
      <c r="V5" s="1372"/>
    </row>
    <row r="6" spans="1:22" ht="33" customHeight="1" x14ac:dyDescent="0.2">
      <c r="A6" s="1315"/>
      <c r="B6" s="1317"/>
      <c r="C6" s="1319"/>
      <c r="D6" s="1326" t="s">
        <v>172</v>
      </c>
      <c r="E6" s="1327"/>
      <c r="F6" s="1320" t="s">
        <v>173</v>
      </c>
      <c r="G6" s="1321"/>
      <c r="H6" s="1320" t="s">
        <v>535</v>
      </c>
      <c r="I6" s="1321"/>
      <c r="J6" s="1320" t="s">
        <v>536</v>
      </c>
      <c r="K6" s="1321"/>
      <c r="L6" s="1326" t="s">
        <v>537</v>
      </c>
      <c r="M6" s="1327"/>
      <c r="N6" s="1328" t="s">
        <v>538</v>
      </c>
      <c r="O6" s="1329"/>
      <c r="P6" s="1326" t="s">
        <v>533</v>
      </c>
      <c r="Q6" s="1327"/>
      <c r="R6" s="1320" t="s">
        <v>534</v>
      </c>
      <c r="S6" s="1321"/>
      <c r="T6" s="1373"/>
      <c r="U6" s="1374"/>
      <c r="V6" s="1375"/>
    </row>
    <row r="7" spans="1:22" ht="14.25" customHeight="1" x14ac:dyDescent="0.2">
      <c r="A7" s="1315"/>
      <c r="B7" s="1317"/>
      <c r="C7" s="1319"/>
      <c r="D7" s="140"/>
      <c r="E7" s="141"/>
      <c r="F7" s="140"/>
      <c r="G7" s="142"/>
      <c r="H7" s="105"/>
      <c r="I7" s="141"/>
      <c r="J7" s="140"/>
      <c r="K7" s="142"/>
      <c r="L7" s="105"/>
      <c r="M7" s="141"/>
      <c r="N7" s="140"/>
      <c r="O7" s="143"/>
      <c r="P7" s="105"/>
      <c r="Q7" s="141"/>
      <c r="R7" s="140"/>
      <c r="S7" s="142"/>
      <c r="T7" s="105"/>
      <c r="U7" s="107"/>
      <c r="V7" s="108"/>
    </row>
    <row r="8" spans="1:22" ht="12" customHeight="1" x14ac:dyDescent="0.2">
      <c r="A8" s="109"/>
      <c r="B8" s="110"/>
      <c r="C8" s="111"/>
      <c r="D8" s="129" t="s">
        <v>15</v>
      </c>
      <c r="E8" s="130" t="s">
        <v>16</v>
      </c>
      <c r="F8" s="129" t="s">
        <v>15</v>
      </c>
      <c r="G8" s="131" t="s">
        <v>16</v>
      </c>
      <c r="H8" s="132" t="s">
        <v>15</v>
      </c>
      <c r="I8" s="130" t="s">
        <v>16</v>
      </c>
      <c r="J8" s="129" t="s">
        <v>15</v>
      </c>
      <c r="K8" s="131" t="s">
        <v>16</v>
      </c>
      <c r="L8" s="132" t="s">
        <v>15</v>
      </c>
      <c r="M8" s="130" t="s">
        <v>16</v>
      </c>
      <c r="N8" s="129" t="s">
        <v>15</v>
      </c>
      <c r="O8" s="133" t="s">
        <v>16</v>
      </c>
      <c r="P8" s="132" t="s">
        <v>15</v>
      </c>
      <c r="Q8" s="130" t="s">
        <v>16</v>
      </c>
      <c r="R8" s="129" t="s">
        <v>15</v>
      </c>
      <c r="S8" s="131" t="s">
        <v>16</v>
      </c>
      <c r="T8" s="132" t="s">
        <v>15</v>
      </c>
      <c r="U8" s="137" t="s">
        <v>17</v>
      </c>
      <c r="V8" s="164" t="s">
        <v>18</v>
      </c>
    </row>
    <row r="9" spans="1:22" ht="10.5" customHeight="1" thickBot="1" x14ac:dyDescent="0.25">
      <c r="A9" s="113"/>
      <c r="B9" s="154"/>
      <c r="C9" s="114"/>
      <c r="D9" s="155"/>
      <c r="E9" s="156"/>
      <c r="F9" s="155"/>
      <c r="G9" s="157"/>
      <c r="H9" s="155"/>
      <c r="I9" s="156"/>
      <c r="J9" s="155"/>
      <c r="K9" s="157"/>
      <c r="L9" s="155"/>
      <c r="M9" s="156"/>
      <c r="N9" s="155"/>
      <c r="O9" s="157"/>
      <c r="P9" s="155"/>
      <c r="Q9" s="156"/>
      <c r="R9" s="155"/>
      <c r="S9" s="157"/>
      <c r="T9" s="155"/>
      <c r="U9" s="160"/>
      <c r="V9" s="115"/>
    </row>
    <row r="10" spans="1:22" ht="17.25" thickTop="1" x14ac:dyDescent="0.2">
      <c r="A10" s="119">
        <v>1</v>
      </c>
      <c r="B10" s="90" t="s">
        <v>772</v>
      </c>
      <c r="C10" s="91" t="s">
        <v>972</v>
      </c>
      <c r="D10" s="192">
        <v>5</v>
      </c>
      <c r="E10" s="194">
        <v>6236</v>
      </c>
      <c r="F10" s="195">
        <v>3</v>
      </c>
      <c r="G10" s="193">
        <v>11838</v>
      </c>
      <c r="H10" s="144">
        <v>7</v>
      </c>
      <c r="I10" s="82">
        <v>2388</v>
      </c>
      <c r="J10" s="189">
        <v>1</v>
      </c>
      <c r="K10" s="80">
        <v>8949</v>
      </c>
      <c r="L10" s="144">
        <v>2</v>
      </c>
      <c r="M10" s="82">
        <v>4347</v>
      </c>
      <c r="N10" s="189">
        <v>5</v>
      </c>
      <c r="O10" s="80">
        <v>4993</v>
      </c>
      <c r="P10" s="144">
        <v>2</v>
      </c>
      <c r="Q10" s="82">
        <v>12350</v>
      </c>
      <c r="R10" s="189">
        <v>1</v>
      </c>
      <c r="S10" s="80">
        <v>12550</v>
      </c>
      <c r="T10" s="146">
        <v>26</v>
      </c>
      <c r="U10" s="88">
        <v>63651</v>
      </c>
      <c r="V10" s="163">
        <v>1</v>
      </c>
    </row>
    <row r="11" spans="1:22" ht="16.5" x14ac:dyDescent="0.2">
      <c r="A11" s="118">
        <v>2</v>
      </c>
      <c r="B11" s="89" t="s">
        <v>771</v>
      </c>
      <c r="C11" s="161" t="s">
        <v>474</v>
      </c>
      <c r="D11" s="196">
        <v>1</v>
      </c>
      <c r="E11" s="197">
        <v>9777</v>
      </c>
      <c r="F11" s="198">
        <v>5</v>
      </c>
      <c r="G11" s="199">
        <v>6850</v>
      </c>
      <c r="H11" s="117">
        <v>2</v>
      </c>
      <c r="I11" s="78">
        <v>4395</v>
      </c>
      <c r="J11" s="188">
        <v>3</v>
      </c>
      <c r="K11" s="76">
        <v>4627</v>
      </c>
      <c r="L11" s="117">
        <v>4</v>
      </c>
      <c r="M11" s="78">
        <v>3912</v>
      </c>
      <c r="N11" s="188">
        <v>3</v>
      </c>
      <c r="O11" s="76">
        <v>6849</v>
      </c>
      <c r="P11" s="117">
        <v>5</v>
      </c>
      <c r="Q11" s="78">
        <v>3760</v>
      </c>
      <c r="R11" s="188">
        <v>6</v>
      </c>
      <c r="S11" s="76">
        <v>2205</v>
      </c>
      <c r="T11" s="146">
        <v>29</v>
      </c>
      <c r="U11" s="88">
        <v>42375</v>
      </c>
      <c r="V11" s="163">
        <v>2</v>
      </c>
    </row>
    <row r="12" spans="1:22" ht="16.5" x14ac:dyDescent="0.2">
      <c r="A12" s="118">
        <v>3</v>
      </c>
      <c r="B12" s="90" t="s">
        <v>973</v>
      </c>
      <c r="C12" s="91" t="s">
        <v>328</v>
      </c>
      <c r="D12" s="196">
        <v>2</v>
      </c>
      <c r="E12" s="197">
        <v>9194</v>
      </c>
      <c r="F12" s="198">
        <v>2</v>
      </c>
      <c r="G12" s="199">
        <v>12424</v>
      </c>
      <c r="H12" s="117">
        <v>6</v>
      </c>
      <c r="I12" s="78">
        <v>3829</v>
      </c>
      <c r="J12" s="188">
        <v>4</v>
      </c>
      <c r="K12" s="76">
        <v>3995</v>
      </c>
      <c r="L12" s="117">
        <v>6</v>
      </c>
      <c r="M12" s="78">
        <v>3319</v>
      </c>
      <c r="N12" s="188">
        <v>6</v>
      </c>
      <c r="O12" s="76">
        <v>4749</v>
      </c>
      <c r="P12" s="117">
        <v>3</v>
      </c>
      <c r="Q12" s="78">
        <v>9615</v>
      </c>
      <c r="R12" s="188">
        <v>4</v>
      </c>
      <c r="S12" s="76">
        <v>7160</v>
      </c>
      <c r="T12" s="146">
        <v>33</v>
      </c>
      <c r="U12" s="88">
        <v>54285</v>
      </c>
      <c r="V12" s="163">
        <v>3</v>
      </c>
    </row>
    <row r="13" spans="1:22" ht="16.5" x14ac:dyDescent="0.2">
      <c r="A13" s="119">
        <v>4</v>
      </c>
      <c r="B13" s="90" t="s">
        <v>770</v>
      </c>
      <c r="C13" s="91" t="s">
        <v>459</v>
      </c>
      <c r="D13" s="196">
        <v>4</v>
      </c>
      <c r="E13" s="197">
        <v>7605</v>
      </c>
      <c r="F13" s="198">
        <v>1</v>
      </c>
      <c r="G13" s="199">
        <v>14937</v>
      </c>
      <c r="H13" s="117">
        <v>3</v>
      </c>
      <c r="I13" s="78">
        <v>4388</v>
      </c>
      <c r="J13" s="188">
        <v>2</v>
      </c>
      <c r="K13" s="76">
        <v>6607</v>
      </c>
      <c r="L13" s="117">
        <v>5</v>
      </c>
      <c r="M13" s="78">
        <v>3731</v>
      </c>
      <c r="N13" s="188">
        <v>7</v>
      </c>
      <c r="O13" s="76">
        <v>4335</v>
      </c>
      <c r="P13" s="117">
        <v>8</v>
      </c>
      <c r="Q13" s="78">
        <v>1825</v>
      </c>
      <c r="R13" s="188">
        <v>4</v>
      </c>
      <c r="S13" s="76">
        <v>5770</v>
      </c>
      <c r="T13" s="146">
        <v>34</v>
      </c>
      <c r="U13" s="88">
        <v>49198</v>
      </c>
      <c r="V13" s="163">
        <v>4</v>
      </c>
    </row>
    <row r="14" spans="1:22" ht="16.5" x14ac:dyDescent="0.2">
      <c r="A14" s="118">
        <v>5</v>
      </c>
      <c r="B14" s="90" t="s">
        <v>774</v>
      </c>
      <c r="C14" s="91" t="s">
        <v>974</v>
      </c>
      <c r="D14" s="196">
        <v>6</v>
      </c>
      <c r="E14" s="197">
        <v>5103</v>
      </c>
      <c r="F14" s="198">
        <v>4</v>
      </c>
      <c r="G14" s="199">
        <v>8424</v>
      </c>
      <c r="H14" s="117">
        <v>5</v>
      </c>
      <c r="I14" s="78">
        <v>3983</v>
      </c>
      <c r="J14" s="188">
        <v>5</v>
      </c>
      <c r="K14" s="76">
        <v>3600</v>
      </c>
      <c r="L14" s="117">
        <v>3</v>
      </c>
      <c r="M14" s="78">
        <v>4067</v>
      </c>
      <c r="N14" s="188">
        <v>4</v>
      </c>
      <c r="O14" s="76">
        <v>5231</v>
      </c>
      <c r="P14" s="117">
        <v>1</v>
      </c>
      <c r="Q14" s="78">
        <v>12765</v>
      </c>
      <c r="R14" s="188">
        <v>8</v>
      </c>
      <c r="S14" s="76">
        <v>400</v>
      </c>
      <c r="T14" s="146">
        <v>36</v>
      </c>
      <c r="U14" s="88">
        <v>43573</v>
      </c>
      <c r="V14" s="163">
        <v>5</v>
      </c>
    </row>
    <row r="15" spans="1:22" ht="16.5" x14ac:dyDescent="0.2">
      <c r="A15" s="118">
        <v>6</v>
      </c>
      <c r="B15" s="90" t="s">
        <v>773</v>
      </c>
      <c r="C15" s="91" t="s">
        <v>49</v>
      </c>
      <c r="D15" s="196">
        <v>3</v>
      </c>
      <c r="E15" s="197">
        <v>8672</v>
      </c>
      <c r="F15" s="198">
        <v>7</v>
      </c>
      <c r="G15" s="199">
        <v>4558</v>
      </c>
      <c r="H15" s="117">
        <v>1</v>
      </c>
      <c r="I15" s="78">
        <v>6143</v>
      </c>
      <c r="J15" s="188">
        <v>6</v>
      </c>
      <c r="K15" s="76">
        <v>3448</v>
      </c>
      <c r="L15" s="117">
        <v>7</v>
      </c>
      <c r="M15" s="78">
        <v>3272</v>
      </c>
      <c r="N15" s="188">
        <v>8</v>
      </c>
      <c r="O15" s="76">
        <v>3928</v>
      </c>
      <c r="P15" s="117">
        <v>9</v>
      </c>
      <c r="Q15" s="78">
        <v>915</v>
      </c>
      <c r="R15" s="188">
        <v>2</v>
      </c>
      <c r="S15" s="76">
        <v>8990</v>
      </c>
      <c r="T15" s="146">
        <v>43</v>
      </c>
      <c r="U15" s="88">
        <v>39926</v>
      </c>
      <c r="V15" s="163">
        <v>6</v>
      </c>
    </row>
    <row r="16" spans="1:22" ht="16.5" x14ac:dyDescent="0.2">
      <c r="A16" s="119">
        <v>7</v>
      </c>
      <c r="B16" s="90" t="s">
        <v>776</v>
      </c>
      <c r="C16" s="228" t="s">
        <v>777</v>
      </c>
      <c r="D16" s="257">
        <v>8</v>
      </c>
      <c r="E16" s="258">
        <v>3360</v>
      </c>
      <c r="F16" s="259">
        <v>8</v>
      </c>
      <c r="G16" s="260">
        <v>4289</v>
      </c>
      <c r="H16" s="233">
        <v>4</v>
      </c>
      <c r="I16" s="261">
        <v>4209</v>
      </c>
      <c r="J16" s="262">
        <v>10</v>
      </c>
      <c r="K16" s="263">
        <v>0</v>
      </c>
      <c r="L16" s="233">
        <v>1</v>
      </c>
      <c r="M16" s="261">
        <v>5937</v>
      </c>
      <c r="N16" s="262">
        <v>1</v>
      </c>
      <c r="O16" s="263">
        <v>11326</v>
      </c>
      <c r="P16" s="233">
        <v>7</v>
      </c>
      <c r="Q16" s="261">
        <v>1855</v>
      </c>
      <c r="R16" s="262">
        <v>5</v>
      </c>
      <c r="S16" s="263">
        <v>5255</v>
      </c>
      <c r="T16" s="146">
        <v>44</v>
      </c>
      <c r="U16" s="88">
        <v>36231</v>
      </c>
      <c r="V16" s="163">
        <v>7</v>
      </c>
    </row>
    <row r="17" spans="1:22" ht="16.5" x14ac:dyDescent="0.2">
      <c r="A17" s="118">
        <v>8</v>
      </c>
      <c r="B17" s="90" t="s">
        <v>775</v>
      </c>
      <c r="C17" s="91" t="s">
        <v>174</v>
      </c>
      <c r="D17" s="192">
        <v>7</v>
      </c>
      <c r="E17" s="194">
        <v>3602</v>
      </c>
      <c r="F17" s="195">
        <v>6</v>
      </c>
      <c r="G17" s="193">
        <v>4864</v>
      </c>
      <c r="H17" s="144">
        <v>8</v>
      </c>
      <c r="I17" s="82">
        <v>2081</v>
      </c>
      <c r="J17" s="189">
        <v>7</v>
      </c>
      <c r="K17" s="80">
        <v>3098</v>
      </c>
      <c r="L17" s="144">
        <v>8</v>
      </c>
      <c r="M17" s="82">
        <v>2122</v>
      </c>
      <c r="N17" s="189">
        <v>2</v>
      </c>
      <c r="O17" s="80">
        <v>8382</v>
      </c>
      <c r="P17" s="144">
        <v>4</v>
      </c>
      <c r="Q17" s="82">
        <v>5455</v>
      </c>
      <c r="R17" s="189">
        <v>9</v>
      </c>
      <c r="S17" s="80">
        <v>270</v>
      </c>
      <c r="T17" s="146">
        <v>51</v>
      </c>
      <c r="U17" s="88">
        <v>29874</v>
      </c>
      <c r="V17" s="163">
        <v>8</v>
      </c>
    </row>
    <row r="18" spans="1:22" ht="16.5" x14ac:dyDescent="0.2">
      <c r="A18" s="118">
        <v>9</v>
      </c>
      <c r="B18" s="90" t="s">
        <v>120</v>
      </c>
      <c r="C18" s="228" t="s">
        <v>77</v>
      </c>
      <c r="D18" s="253">
        <v>9</v>
      </c>
      <c r="E18" s="254">
        <v>2040</v>
      </c>
      <c r="F18" s="255">
        <v>9</v>
      </c>
      <c r="G18" s="256">
        <v>2792</v>
      </c>
      <c r="H18" s="229">
        <v>9</v>
      </c>
      <c r="I18" s="230">
        <v>1277</v>
      </c>
      <c r="J18" s="231">
        <v>8</v>
      </c>
      <c r="K18" s="232">
        <v>1681</v>
      </c>
      <c r="L18" s="229">
        <v>9</v>
      </c>
      <c r="M18" s="230">
        <v>1617</v>
      </c>
      <c r="N18" s="231">
        <v>9</v>
      </c>
      <c r="O18" s="232">
        <v>1863</v>
      </c>
      <c r="P18" s="229">
        <v>6</v>
      </c>
      <c r="Q18" s="230">
        <v>2745</v>
      </c>
      <c r="R18" s="231">
        <v>7</v>
      </c>
      <c r="S18" s="232">
        <v>1350</v>
      </c>
      <c r="T18" s="146">
        <v>66</v>
      </c>
      <c r="U18" s="88">
        <v>15365</v>
      </c>
      <c r="V18" s="163">
        <v>9</v>
      </c>
    </row>
    <row r="19" spans="1:22" ht="17.25" thickBot="1" x14ac:dyDescent="0.25">
      <c r="A19" s="120"/>
      <c r="B19" s="121"/>
      <c r="C19" s="122"/>
      <c r="D19" s="123"/>
      <c r="E19" s="124"/>
      <c r="F19" s="125"/>
      <c r="G19" s="126"/>
      <c r="H19" s="123"/>
      <c r="I19" s="124"/>
      <c r="J19" s="125"/>
      <c r="K19" s="126"/>
      <c r="L19" s="123"/>
      <c r="M19" s="124"/>
      <c r="N19" s="125"/>
      <c r="O19" s="126"/>
      <c r="P19" s="123"/>
      <c r="Q19" s="124"/>
      <c r="R19" s="125"/>
      <c r="S19" s="126"/>
      <c r="T19" s="165" t="str">
        <f>IF(ISNUMBER(D19)=TRUE,SUM(D19,F19,H19,J19,L19,N19,P19,R19),"")</f>
        <v/>
      </c>
      <c r="U19" s="127" t="str">
        <f>IF(ISNUMBER(E19)=TRUE,SUM(E19,G19,I19,K19,M19,O19,Q19,S19),"")</f>
        <v/>
      </c>
      <c r="V19" s="128" t="str">
        <f>IF(ISNUMBER(AB19)=TRUE,AB19,"")</f>
        <v/>
      </c>
    </row>
    <row r="20" spans="1:22" ht="13.5" thickTop="1" x14ac:dyDescent="0.2"/>
  </sheetData>
  <sortState xmlns:xlrd2="http://schemas.microsoft.com/office/spreadsheetml/2017/richdata2" ref="B10:U18">
    <sortCondition ref="T10:T18"/>
    <sortCondition descending="1" ref="U10:U18"/>
  </sortState>
  <mergeCells count="20"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H5:I5"/>
    <mergeCell ref="D6:E6"/>
    <mergeCell ref="F6:G6"/>
    <mergeCell ref="H6:I6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19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sheetPr>
    <tabColor theme="6" tint="-0.499984740745262"/>
  </sheetPr>
  <dimension ref="A1:S22"/>
  <sheetViews>
    <sheetView workbookViewId="0">
      <selection activeCell="V2" sqref="V2"/>
    </sheetView>
  </sheetViews>
  <sheetFormatPr defaultRowHeight="12.75" x14ac:dyDescent="0.2"/>
  <cols>
    <col min="1" max="1" width="5.42578125" customWidth="1"/>
    <col min="2" max="2" width="38.28515625" customWidth="1"/>
    <col min="3" max="3" width="24.42578125" customWidth="1"/>
    <col min="4" max="4" width="6.42578125" customWidth="1"/>
    <col min="5" max="6" width="9.7109375" customWidth="1"/>
    <col min="7" max="7" width="6.7109375" customWidth="1"/>
    <col min="8" max="8" width="8.85546875" customWidth="1"/>
    <col min="9" max="9" width="8.42578125" customWidth="1"/>
    <col min="10" max="10" width="6.7109375" customWidth="1"/>
    <col min="11" max="11" width="8.7109375" customWidth="1"/>
    <col min="12" max="12" width="8.85546875" customWidth="1"/>
    <col min="13" max="13" width="6.28515625" customWidth="1"/>
    <col min="14" max="14" width="8.5703125" customWidth="1"/>
    <col min="15" max="15" width="8.7109375" customWidth="1"/>
    <col min="16" max="16" width="6.7109375" customWidth="1"/>
    <col min="17" max="18" width="8.85546875" customWidth="1"/>
    <col min="19" max="19" width="8.5703125" customWidth="1"/>
    <col min="20" max="20" width="9" customWidth="1"/>
  </cols>
  <sheetData>
    <row r="1" spans="1:19" ht="23.25" x14ac:dyDescent="0.35">
      <c r="G1" s="139" t="s">
        <v>50</v>
      </c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9" ht="23.25" x14ac:dyDescent="0.35">
      <c r="E2" s="2"/>
      <c r="F2" s="2"/>
      <c r="G2" s="166"/>
      <c r="H2" s="166"/>
      <c r="I2" s="166"/>
      <c r="J2" s="166"/>
      <c r="K2" s="6" t="s">
        <v>130</v>
      </c>
      <c r="L2" s="166"/>
      <c r="M2" s="166"/>
      <c r="N2" s="166"/>
      <c r="O2" s="166"/>
      <c r="P2" s="166"/>
      <c r="Q2" s="166"/>
      <c r="R2" s="2"/>
    </row>
    <row r="3" spans="1:19" ht="23.25" x14ac:dyDescent="0.35">
      <c r="E3" s="2"/>
      <c r="F3" s="2"/>
      <c r="G3" s="166"/>
      <c r="H3" s="166"/>
      <c r="I3" s="166"/>
      <c r="J3" s="166"/>
      <c r="K3" s="7" t="s">
        <v>3</v>
      </c>
      <c r="L3" s="166"/>
      <c r="M3" s="166"/>
      <c r="N3" s="166"/>
      <c r="O3" s="166"/>
      <c r="P3" s="166"/>
      <c r="Q3" s="166"/>
      <c r="R3" s="2"/>
    </row>
    <row r="5" spans="1:19" ht="13.5" thickBot="1" x14ac:dyDescent="0.25"/>
    <row r="6" spans="1:19" ht="13.5" thickTop="1" x14ac:dyDescent="0.2">
      <c r="A6" s="1376" t="s">
        <v>673</v>
      </c>
      <c r="B6" s="1376" t="s">
        <v>901</v>
      </c>
      <c r="C6" s="1376" t="s">
        <v>690</v>
      </c>
      <c r="D6" s="1379" t="s">
        <v>6</v>
      </c>
      <c r="E6" s="1380"/>
      <c r="F6" s="1381"/>
      <c r="G6" s="1379" t="s">
        <v>7</v>
      </c>
      <c r="H6" s="1380"/>
      <c r="I6" s="1381"/>
      <c r="J6" s="1395" t="s">
        <v>8</v>
      </c>
      <c r="K6" s="1396"/>
      <c r="L6" s="1397"/>
      <c r="M6" s="1379" t="s">
        <v>9</v>
      </c>
      <c r="N6" s="1380"/>
      <c r="O6" s="1381"/>
      <c r="P6" s="1382" t="s">
        <v>14</v>
      </c>
      <c r="Q6" s="1383"/>
      <c r="R6" s="1383"/>
      <c r="S6" s="1384"/>
    </row>
    <row r="7" spans="1:19" ht="21.75" customHeight="1" x14ac:dyDescent="0.2">
      <c r="A7" s="1377"/>
      <c r="B7" s="1377"/>
      <c r="C7" s="1377"/>
      <c r="D7" s="1388" t="s">
        <v>686</v>
      </c>
      <c r="E7" s="1389"/>
      <c r="F7" s="1390"/>
      <c r="G7" s="1388" t="s">
        <v>687</v>
      </c>
      <c r="H7" s="1391"/>
      <c r="I7" s="1392"/>
      <c r="J7" s="1393" t="s">
        <v>688</v>
      </c>
      <c r="K7" s="1391" t="s">
        <v>224</v>
      </c>
      <c r="L7" s="1392" t="s">
        <v>224</v>
      </c>
      <c r="M7" s="1391" t="s">
        <v>689</v>
      </c>
      <c r="N7" s="1391" t="s">
        <v>224</v>
      </c>
      <c r="O7" s="1394" t="s">
        <v>224</v>
      </c>
      <c r="P7" s="1385"/>
      <c r="Q7" s="1386"/>
      <c r="R7" s="1386"/>
      <c r="S7" s="1387"/>
    </row>
    <row r="8" spans="1:19" ht="23.25" thickBot="1" x14ac:dyDescent="0.25">
      <c r="A8" s="1378"/>
      <c r="B8" s="1378"/>
      <c r="C8" s="1378"/>
      <c r="D8" s="981" t="s">
        <v>30</v>
      </c>
      <c r="E8" s="982" t="s">
        <v>674</v>
      </c>
      <c r="F8" s="983" t="s">
        <v>675</v>
      </c>
      <c r="G8" s="981" t="s">
        <v>30</v>
      </c>
      <c r="H8" s="982" t="s">
        <v>674</v>
      </c>
      <c r="I8" s="983" t="s">
        <v>675</v>
      </c>
      <c r="J8" s="984" t="s">
        <v>30</v>
      </c>
      <c r="K8" s="985" t="s">
        <v>674</v>
      </c>
      <c r="L8" s="986" t="s">
        <v>675</v>
      </c>
      <c r="M8" s="981" t="s">
        <v>30</v>
      </c>
      <c r="N8" s="982" t="s">
        <v>674</v>
      </c>
      <c r="O8" s="983" t="s">
        <v>675</v>
      </c>
      <c r="P8" s="981" t="s">
        <v>30</v>
      </c>
      <c r="Q8" s="982" t="s">
        <v>674</v>
      </c>
      <c r="R8" s="987" t="s">
        <v>675</v>
      </c>
      <c r="S8" s="980" t="s">
        <v>18</v>
      </c>
    </row>
    <row r="9" spans="1:19" ht="21" thickTop="1" x14ac:dyDescent="0.2">
      <c r="A9" s="970">
        <v>1</v>
      </c>
      <c r="B9" s="979" t="s">
        <v>698</v>
      </c>
      <c r="C9" s="972" t="s">
        <v>691</v>
      </c>
      <c r="D9" s="973">
        <v>3</v>
      </c>
      <c r="E9" s="974">
        <v>138.38</v>
      </c>
      <c r="F9" s="975">
        <v>14.52</v>
      </c>
      <c r="G9" s="976">
        <v>1</v>
      </c>
      <c r="H9" s="977">
        <v>105.58</v>
      </c>
      <c r="I9" s="975">
        <v>15.05</v>
      </c>
      <c r="J9" s="976">
        <v>1</v>
      </c>
      <c r="K9" s="977">
        <v>576.06999999999994</v>
      </c>
      <c r="L9" s="975">
        <v>13.26</v>
      </c>
      <c r="M9" s="976">
        <v>4</v>
      </c>
      <c r="N9" s="977">
        <v>225.49999999999997</v>
      </c>
      <c r="O9" s="975">
        <v>14.95</v>
      </c>
      <c r="P9" s="976">
        <v>9</v>
      </c>
      <c r="Q9" s="977">
        <v>1045.53</v>
      </c>
      <c r="R9" s="977">
        <v>15.05</v>
      </c>
      <c r="S9" s="978">
        <v>1</v>
      </c>
    </row>
    <row r="10" spans="1:19" ht="20.25" x14ac:dyDescent="0.2">
      <c r="A10" s="970">
        <v>2</v>
      </c>
      <c r="B10" s="979" t="s">
        <v>699</v>
      </c>
      <c r="C10" s="972" t="s">
        <v>685</v>
      </c>
      <c r="D10" s="973">
        <v>1</v>
      </c>
      <c r="E10" s="974">
        <v>163.11999999999998</v>
      </c>
      <c r="F10" s="975">
        <v>14.43</v>
      </c>
      <c r="G10" s="976">
        <v>2</v>
      </c>
      <c r="H10" s="977">
        <v>95.66</v>
      </c>
      <c r="I10" s="975">
        <v>13.93</v>
      </c>
      <c r="J10" s="976">
        <v>4</v>
      </c>
      <c r="K10" s="977">
        <v>169.85999999999996</v>
      </c>
      <c r="L10" s="997">
        <v>19.16</v>
      </c>
      <c r="M10" s="976">
        <v>2</v>
      </c>
      <c r="N10" s="977">
        <v>382.46000000000015</v>
      </c>
      <c r="O10" s="975">
        <v>12.44</v>
      </c>
      <c r="P10" s="976">
        <v>9</v>
      </c>
      <c r="Q10" s="977">
        <v>811.10000000000014</v>
      </c>
      <c r="R10" s="977">
        <v>19.16</v>
      </c>
      <c r="S10" s="978">
        <v>2</v>
      </c>
    </row>
    <row r="11" spans="1:19" ht="20.25" x14ac:dyDescent="0.2">
      <c r="A11" s="970">
        <v>3</v>
      </c>
      <c r="B11" s="979" t="s">
        <v>678</v>
      </c>
      <c r="C11" s="972" t="s">
        <v>679</v>
      </c>
      <c r="D11" s="973">
        <v>2</v>
      </c>
      <c r="E11" s="974">
        <v>139.56</v>
      </c>
      <c r="F11" s="975">
        <v>13.7</v>
      </c>
      <c r="G11" s="976">
        <v>5</v>
      </c>
      <c r="H11" s="977">
        <v>81.789999999999992</v>
      </c>
      <c r="I11" s="975">
        <v>15.91</v>
      </c>
      <c r="J11" s="976">
        <v>2</v>
      </c>
      <c r="K11" s="977">
        <v>371.56</v>
      </c>
      <c r="L11" s="975">
        <v>17.420000000000002</v>
      </c>
      <c r="M11" s="976">
        <v>1</v>
      </c>
      <c r="N11" s="977">
        <v>424.76000000000005</v>
      </c>
      <c r="O11" s="975">
        <v>16.739999999999998</v>
      </c>
      <c r="P11" s="976">
        <v>10</v>
      </c>
      <c r="Q11" s="977">
        <v>1017.6700000000001</v>
      </c>
      <c r="R11" s="977">
        <v>17.420000000000002</v>
      </c>
      <c r="S11" s="978">
        <v>3</v>
      </c>
    </row>
    <row r="12" spans="1:19" ht="20.25" x14ac:dyDescent="0.2">
      <c r="A12" s="970">
        <v>4</v>
      </c>
      <c r="B12" s="979" t="s">
        <v>700</v>
      </c>
      <c r="C12" s="972" t="s">
        <v>680</v>
      </c>
      <c r="D12" s="973">
        <v>5</v>
      </c>
      <c r="E12" s="974">
        <v>119.62</v>
      </c>
      <c r="F12" s="975">
        <v>13.47</v>
      </c>
      <c r="G12" s="976">
        <v>7</v>
      </c>
      <c r="H12" s="977">
        <v>64.23</v>
      </c>
      <c r="I12" s="975">
        <v>14.05</v>
      </c>
      <c r="J12" s="976">
        <v>9</v>
      </c>
      <c r="K12" s="977">
        <v>97.610000000000014</v>
      </c>
      <c r="L12" s="975">
        <v>13.56</v>
      </c>
      <c r="M12" s="976">
        <v>3</v>
      </c>
      <c r="N12" s="977">
        <v>266.88000000000005</v>
      </c>
      <c r="O12" s="975">
        <v>16.91</v>
      </c>
      <c r="P12" s="976">
        <v>24</v>
      </c>
      <c r="Q12" s="977">
        <v>548.34000000000015</v>
      </c>
      <c r="R12" s="977">
        <v>16.91</v>
      </c>
      <c r="S12" s="978">
        <v>4</v>
      </c>
    </row>
    <row r="13" spans="1:19" ht="20.25" x14ac:dyDescent="0.2">
      <c r="A13" s="970">
        <v>5</v>
      </c>
      <c r="B13" s="979" t="s">
        <v>701</v>
      </c>
      <c r="C13" s="972" t="s">
        <v>94</v>
      </c>
      <c r="D13" s="973">
        <v>9</v>
      </c>
      <c r="E13" s="974">
        <v>82.79</v>
      </c>
      <c r="F13" s="975">
        <v>15.37</v>
      </c>
      <c r="G13" s="976">
        <v>10</v>
      </c>
      <c r="H13" s="977">
        <v>31.900000000000002</v>
      </c>
      <c r="I13" s="975">
        <v>16.41</v>
      </c>
      <c r="J13" s="976">
        <v>3</v>
      </c>
      <c r="K13" s="977">
        <v>229.79000000000002</v>
      </c>
      <c r="L13" s="975">
        <v>15.26</v>
      </c>
      <c r="M13" s="976">
        <v>6</v>
      </c>
      <c r="N13" s="977">
        <v>146.46</v>
      </c>
      <c r="O13" s="975">
        <v>12.59</v>
      </c>
      <c r="P13" s="976">
        <v>28</v>
      </c>
      <c r="Q13" s="977">
        <v>490.94000000000005</v>
      </c>
      <c r="R13" s="977">
        <v>16.41</v>
      </c>
      <c r="S13" s="978">
        <v>5</v>
      </c>
    </row>
    <row r="14" spans="1:19" ht="20.25" x14ac:dyDescent="0.2">
      <c r="A14" s="970">
        <v>6</v>
      </c>
      <c r="B14" s="979" t="s">
        <v>702</v>
      </c>
      <c r="C14" s="972" t="s">
        <v>696</v>
      </c>
      <c r="D14" s="973">
        <v>6</v>
      </c>
      <c r="E14" s="974">
        <v>109.04</v>
      </c>
      <c r="F14" s="997">
        <v>13.9</v>
      </c>
      <c r="G14" s="976">
        <v>4</v>
      </c>
      <c r="H14" s="977">
        <v>89.199999999999989</v>
      </c>
      <c r="I14" s="997">
        <v>14.86</v>
      </c>
      <c r="J14" s="976">
        <v>5</v>
      </c>
      <c r="K14" s="977">
        <v>165.73999999999998</v>
      </c>
      <c r="L14" s="975">
        <v>18.3</v>
      </c>
      <c r="M14" s="976">
        <v>13</v>
      </c>
      <c r="N14" s="977">
        <v>59.11999999999999</v>
      </c>
      <c r="O14" s="975">
        <v>12.28</v>
      </c>
      <c r="P14" s="976">
        <v>28</v>
      </c>
      <c r="Q14" s="977">
        <v>423.1</v>
      </c>
      <c r="R14" s="977">
        <v>18.3</v>
      </c>
      <c r="S14" s="978">
        <v>6</v>
      </c>
    </row>
    <row r="15" spans="1:19" ht="20.25" x14ac:dyDescent="0.2">
      <c r="A15" s="970">
        <v>7</v>
      </c>
      <c r="B15" s="979" t="s">
        <v>704</v>
      </c>
      <c r="C15" s="972" t="s">
        <v>694</v>
      </c>
      <c r="D15" s="973">
        <v>8</v>
      </c>
      <c r="E15" s="974">
        <v>83.16</v>
      </c>
      <c r="F15" s="975">
        <v>10.39</v>
      </c>
      <c r="G15" s="976">
        <v>9</v>
      </c>
      <c r="H15" s="977">
        <v>32.799999999999997</v>
      </c>
      <c r="I15" s="975">
        <v>12.15</v>
      </c>
      <c r="J15" s="976">
        <v>11</v>
      </c>
      <c r="K15" s="977">
        <v>92.35</v>
      </c>
      <c r="L15" s="975">
        <v>15.53</v>
      </c>
      <c r="M15" s="976">
        <v>5</v>
      </c>
      <c r="N15" s="977">
        <v>152.04999999999998</v>
      </c>
      <c r="O15" s="975">
        <v>17.059999999999999</v>
      </c>
      <c r="P15" s="976">
        <v>33</v>
      </c>
      <c r="Q15" s="977">
        <v>360.36</v>
      </c>
      <c r="R15" s="977">
        <v>17.059999999999999</v>
      </c>
      <c r="S15" s="978">
        <v>7</v>
      </c>
    </row>
    <row r="16" spans="1:19" ht="20.25" x14ac:dyDescent="0.2">
      <c r="A16" s="970">
        <v>8</v>
      </c>
      <c r="B16" s="979" t="s">
        <v>684</v>
      </c>
      <c r="C16" s="972" t="s">
        <v>677</v>
      </c>
      <c r="D16" s="973">
        <v>10</v>
      </c>
      <c r="E16" s="974">
        <v>70.37</v>
      </c>
      <c r="F16" s="975">
        <v>11.75</v>
      </c>
      <c r="G16" s="976">
        <v>11</v>
      </c>
      <c r="H16" s="977">
        <v>15.55</v>
      </c>
      <c r="I16" s="975">
        <v>8.36</v>
      </c>
      <c r="J16" s="976">
        <v>6</v>
      </c>
      <c r="K16" s="977">
        <v>102.46</v>
      </c>
      <c r="L16" s="975">
        <v>11.91</v>
      </c>
      <c r="M16" s="976">
        <v>7</v>
      </c>
      <c r="N16" s="977">
        <v>142.1</v>
      </c>
      <c r="O16" s="975">
        <v>9.49</v>
      </c>
      <c r="P16" s="976">
        <v>34</v>
      </c>
      <c r="Q16" s="977">
        <v>330.48</v>
      </c>
      <c r="R16" s="977">
        <v>11.91</v>
      </c>
      <c r="S16" s="978">
        <v>8</v>
      </c>
    </row>
    <row r="17" spans="1:19" ht="20.25" x14ac:dyDescent="0.2">
      <c r="A17" s="970">
        <v>9</v>
      </c>
      <c r="B17" s="971" t="s">
        <v>676</v>
      </c>
      <c r="C17" s="972" t="s">
        <v>692</v>
      </c>
      <c r="D17" s="973">
        <v>4</v>
      </c>
      <c r="E17" s="974">
        <v>126.8</v>
      </c>
      <c r="F17" s="975">
        <v>14.48</v>
      </c>
      <c r="G17" s="976">
        <v>8</v>
      </c>
      <c r="H17" s="977">
        <v>32.89</v>
      </c>
      <c r="I17" s="975">
        <v>8.49</v>
      </c>
      <c r="J17" s="976">
        <v>13</v>
      </c>
      <c r="K17" s="977">
        <v>75.649999999999991</v>
      </c>
      <c r="L17" s="975">
        <v>7.89</v>
      </c>
      <c r="M17" s="976">
        <v>12</v>
      </c>
      <c r="N17" s="977">
        <v>70.3</v>
      </c>
      <c r="O17" s="975">
        <v>12.26</v>
      </c>
      <c r="P17" s="976">
        <v>37</v>
      </c>
      <c r="Q17" s="977">
        <v>305.64</v>
      </c>
      <c r="R17" s="977">
        <v>14.48</v>
      </c>
      <c r="S17" s="978">
        <v>9</v>
      </c>
    </row>
    <row r="18" spans="1:19" ht="20.25" x14ac:dyDescent="0.2">
      <c r="A18" s="970">
        <v>10</v>
      </c>
      <c r="B18" s="979" t="s">
        <v>705</v>
      </c>
      <c r="C18" s="972" t="s">
        <v>693</v>
      </c>
      <c r="D18" s="973">
        <v>7</v>
      </c>
      <c r="E18" s="974">
        <v>83.65000000000002</v>
      </c>
      <c r="F18" s="975">
        <v>11.02</v>
      </c>
      <c r="G18" s="976">
        <v>12</v>
      </c>
      <c r="H18" s="977">
        <v>13.23</v>
      </c>
      <c r="I18" s="975">
        <v>7.44</v>
      </c>
      <c r="J18" s="976">
        <v>8</v>
      </c>
      <c r="K18" s="977">
        <v>98.089999999999989</v>
      </c>
      <c r="L18" s="975">
        <v>13.49</v>
      </c>
      <c r="M18" s="976">
        <v>11</v>
      </c>
      <c r="N18" s="977">
        <v>73.02</v>
      </c>
      <c r="O18" s="975">
        <v>12.85</v>
      </c>
      <c r="P18" s="976">
        <v>38</v>
      </c>
      <c r="Q18" s="977">
        <v>267.99</v>
      </c>
      <c r="R18" s="977">
        <v>13.49</v>
      </c>
      <c r="S18" s="978">
        <v>10</v>
      </c>
    </row>
    <row r="19" spans="1:19" ht="20.25" x14ac:dyDescent="0.2">
      <c r="A19" s="970">
        <v>11</v>
      </c>
      <c r="B19" s="979" t="s">
        <v>682</v>
      </c>
      <c r="C19" s="972" t="s">
        <v>697</v>
      </c>
      <c r="D19" s="973">
        <v>12</v>
      </c>
      <c r="E19" s="974">
        <v>30.950000000000003</v>
      </c>
      <c r="F19" s="975">
        <v>13.64</v>
      </c>
      <c r="G19" s="976">
        <v>6</v>
      </c>
      <c r="H19" s="977">
        <v>78.02</v>
      </c>
      <c r="I19" s="975">
        <v>9.01</v>
      </c>
      <c r="J19" s="976">
        <v>12</v>
      </c>
      <c r="K19" s="977">
        <v>87.570000000000007</v>
      </c>
      <c r="L19" s="975">
        <v>11.3</v>
      </c>
      <c r="M19" s="976">
        <v>9</v>
      </c>
      <c r="N19" s="977">
        <v>88.51</v>
      </c>
      <c r="O19" s="997">
        <v>21.45</v>
      </c>
      <c r="P19" s="976">
        <v>39</v>
      </c>
      <c r="Q19" s="977">
        <v>285.05</v>
      </c>
      <c r="R19" s="996">
        <v>21.45</v>
      </c>
      <c r="S19" s="978">
        <v>11</v>
      </c>
    </row>
    <row r="20" spans="1:19" ht="20.25" x14ac:dyDescent="0.2">
      <c r="A20" s="970">
        <v>12</v>
      </c>
      <c r="B20" s="979" t="s">
        <v>683</v>
      </c>
      <c r="C20" s="972" t="s">
        <v>681</v>
      </c>
      <c r="D20" s="973">
        <v>14</v>
      </c>
      <c r="E20" s="974">
        <v>15.14</v>
      </c>
      <c r="F20" s="975">
        <v>5.89</v>
      </c>
      <c r="G20" s="976">
        <v>13.5</v>
      </c>
      <c r="H20" s="977">
        <v>0</v>
      </c>
      <c r="I20" s="975">
        <v>0</v>
      </c>
      <c r="J20" s="976">
        <v>7</v>
      </c>
      <c r="K20" s="977">
        <v>100.46</v>
      </c>
      <c r="L20" s="975">
        <v>15.69</v>
      </c>
      <c r="M20" s="976">
        <v>8</v>
      </c>
      <c r="N20" s="977">
        <v>111.94</v>
      </c>
      <c r="O20" s="975">
        <v>14.72</v>
      </c>
      <c r="P20" s="976">
        <v>42.5</v>
      </c>
      <c r="Q20" s="977">
        <v>227.54</v>
      </c>
      <c r="R20" s="977">
        <v>15.69</v>
      </c>
      <c r="S20" s="978">
        <v>12</v>
      </c>
    </row>
    <row r="21" spans="1:19" ht="20.25" x14ac:dyDescent="0.2">
      <c r="A21" s="970">
        <v>13</v>
      </c>
      <c r="B21" s="979" t="s">
        <v>706</v>
      </c>
      <c r="C21" s="972" t="s">
        <v>767</v>
      </c>
      <c r="D21" s="973">
        <v>13</v>
      </c>
      <c r="E21" s="974">
        <v>30.08</v>
      </c>
      <c r="F21" s="975">
        <v>7.13</v>
      </c>
      <c r="G21" s="976">
        <v>3</v>
      </c>
      <c r="H21" s="977">
        <v>93.94</v>
      </c>
      <c r="I21" s="975">
        <v>11.14</v>
      </c>
      <c r="J21" s="976">
        <v>14</v>
      </c>
      <c r="K21" s="977">
        <v>71.53</v>
      </c>
      <c r="L21" s="975">
        <v>12.94</v>
      </c>
      <c r="M21" s="976">
        <v>14</v>
      </c>
      <c r="N21" s="977">
        <v>33.910000000000004</v>
      </c>
      <c r="O21" s="975">
        <v>9.6199999999999992</v>
      </c>
      <c r="P21" s="976">
        <v>44</v>
      </c>
      <c r="Q21" s="977">
        <v>229.46</v>
      </c>
      <c r="R21" s="977">
        <v>12.94</v>
      </c>
      <c r="S21" s="978">
        <v>13</v>
      </c>
    </row>
    <row r="22" spans="1:19" ht="21" thickBot="1" x14ac:dyDescent="0.25">
      <c r="A22" s="970">
        <v>14</v>
      </c>
      <c r="B22" s="988" t="s">
        <v>703</v>
      </c>
      <c r="C22" s="989" t="s">
        <v>695</v>
      </c>
      <c r="D22" s="990">
        <v>11</v>
      </c>
      <c r="E22" s="991">
        <v>49.039999999999992</v>
      </c>
      <c r="F22" s="992">
        <v>11.59</v>
      </c>
      <c r="G22" s="993">
        <v>13.5</v>
      </c>
      <c r="H22" s="994">
        <v>0</v>
      </c>
      <c r="I22" s="992">
        <v>0</v>
      </c>
      <c r="J22" s="993">
        <v>10</v>
      </c>
      <c r="K22" s="994">
        <v>97.539999999999992</v>
      </c>
      <c r="L22" s="992">
        <v>18.690000000000001</v>
      </c>
      <c r="M22" s="993">
        <v>10</v>
      </c>
      <c r="N22" s="994">
        <v>75.529999999999987</v>
      </c>
      <c r="O22" s="992">
        <v>14.12</v>
      </c>
      <c r="P22" s="993">
        <v>44.5</v>
      </c>
      <c r="Q22" s="994">
        <v>222.10999999999996</v>
      </c>
      <c r="R22" s="994">
        <v>18.690000000000001</v>
      </c>
      <c r="S22" s="995">
        <v>14</v>
      </c>
    </row>
  </sheetData>
  <sortState xmlns:xlrd2="http://schemas.microsoft.com/office/spreadsheetml/2017/richdata2" ref="B9:R22">
    <sortCondition ref="P9:P22"/>
    <sortCondition descending="1" ref="Q9:Q22"/>
  </sortState>
  <mergeCells count="12">
    <mergeCell ref="M6:O6"/>
    <mergeCell ref="P6:S7"/>
    <mergeCell ref="D7:F7"/>
    <mergeCell ref="G7:I7"/>
    <mergeCell ref="J7:L7"/>
    <mergeCell ref="M7:O7"/>
    <mergeCell ref="J6:L6"/>
    <mergeCell ref="A6:A8"/>
    <mergeCell ref="B6:B8"/>
    <mergeCell ref="C6:C8"/>
    <mergeCell ref="D6:F6"/>
    <mergeCell ref="G6:I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CA04-0597-4FE5-9864-F80B3EBEA62D}">
  <sheetPr>
    <tabColor theme="3" tint="0.39997558519241921"/>
  </sheetPr>
  <dimension ref="A2:R21"/>
  <sheetViews>
    <sheetView workbookViewId="0">
      <selection activeCell="T9" sqref="T9"/>
    </sheetView>
  </sheetViews>
  <sheetFormatPr defaultRowHeight="12.75" x14ac:dyDescent="0.2"/>
  <cols>
    <col min="1" max="1" width="4.28515625" customWidth="1"/>
    <col min="2" max="2" width="19.5703125" customWidth="1"/>
    <col min="3" max="3" width="5.7109375" customWidth="1"/>
    <col min="4" max="4" width="7.7109375" customWidth="1"/>
    <col min="5" max="5" width="7.42578125" customWidth="1"/>
    <col min="6" max="6" width="5.7109375" customWidth="1"/>
    <col min="7" max="7" width="7.7109375" customWidth="1"/>
    <col min="9" max="9" width="5.7109375" customWidth="1"/>
    <col min="10" max="10" width="7.7109375" customWidth="1"/>
    <col min="12" max="12" width="5.7109375" customWidth="1"/>
    <col min="13" max="14" width="7.7109375" customWidth="1"/>
    <col min="15" max="15" width="5.7109375" customWidth="1"/>
  </cols>
  <sheetData>
    <row r="2" spans="1:18" ht="23.25" x14ac:dyDescent="0.35">
      <c r="G2" s="139" t="s">
        <v>50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8" ht="23.25" x14ac:dyDescent="0.35">
      <c r="E3" s="2"/>
      <c r="F3" s="2"/>
      <c r="G3" s="166"/>
      <c r="H3" s="166"/>
      <c r="I3" s="166"/>
      <c r="J3" s="166"/>
      <c r="K3" s="6" t="s">
        <v>821</v>
      </c>
      <c r="L3" s="166"/>
      <c r="M3" s="166"/>
      <c r="N3" s="166"/>
      <c r="O3" s="166"/>
      <c r="P3" s="166"/>
      <c r="Q3" s="166"/>
      <c r="R3" s="2"/>
    </row>
    <row r="4" spans="1:18" ht="23.25" x14ac:dyDescent="0.35">
      <c r="E4" s="2"/>
      <c r="F4" s="2"/>
      <c r="G4" s="166"/>
      <c r="H4" s="166"/>
      <c r="I4" s="166"/>
      <c r="J4" s="166"/>
      <c r="K4" s="7" t="s">
        <v>3</v>
      </c>
      <c r="L4" s="166"/>
      <c r="M4" s="166"/>
      <c r="N4" s="166"/>
      <c r="O4" s="166"/>
      <c r="P4" s="166"/>
      <c r="Q4" s="166"/>
      <c r="R4" s="2"/>
    </row>
    <row r="8" spans="1:18" ht="13.5" thickBot="1" x14ac:dyDescent="0.25"/>
    <row r="9" spans="1:18" ht="13.5" thickTop="1" x14ac:dyDescent="0.2">
      <c r="A9" s="1376" t="s">
        <v>673</v>
      </c>
      <c r="B9" s="1376" t="s">
        <v>690</v>
      </c>
      <c r="C9" s="1379" t="s">
        <v>6</v>
      </c>
      <c r="D9" s="1380"/>
      <c r="E9" s="1381"/>
      <c r="F9" s="1379" t="s">
        <v>7</v>
      </c>
      <c r="G9" s="1380"/>
      <c r="H9" s="1381"/>
      <c r="I9" s="1395" t="s">
        <v>8</v>
      </c>
      <c r="J9" s="1396"/>
      <c r="K9" s="1397"/>
      <c r="L9" s="1382" t="s">
        <v>14</v>
      </c>
      <c r="M9" s="1383"/>
      <c r="N9" s="1383"/>
      <c r="O9" s="1384"/>
    </row>
    <row r="10" spans="1:18" ht="15" x14ac:dyDescent="0.2">
      <c r="A10" s="1377"/>
      <c r="B10" s="1377"/>
      <c r="C10" s="1398" t="s">
        <v>823</v>
      </c>
      <c r="D10" s="1399"/>
      <c r="E10" s="1400"/>
      <c r="F10" s="1398" t="s">
        <v>824</v>
      </c>
      <c r="G10" s="1401"/>
      <c r="H10" s="1402"/>
      <c r="I10" s="1403" t="s">
        <v>825</v>
      </c>
      <c r="J10" s="1401" t="s">
        <v>224</v>
      </c>
      <c r="K10" s="1402" t="s">
        <v>224</v>
      </c>
      <c r="L10" s="1385"/>
      <c r="M10" s="1386"/>
      <c r="N10" s="1386"/>
      <c r="O10" s="1387"/>
    </row>
    <row r="11" spans="1:18" ht="13.5" thickBot="1" x14ac:dyDescent="0.25">
      <c r="A11" s="1378"/>
      <c r="B11" s="1378"/>
      <c r="C11" s="1091" t="s">
        <v>30</v>
      </c>
      <c r="D11" s="1092" t="s">
        <v>674</v>
      </c>
      <c r="E11" s="1093" t="s">
        <v>675</v>
      </c>
      <c r="F11" s="1091" t="s">
        <v>30</v>
      </c>
      <c r="G11" s="1092" t="s">
        <v>674</v>
      </c>
      <c r="H11" s="1093" t="s">
        <v>675</v>
      </c>
      <c r="I11" s="1094" t="s">
        <v>30</v>
      </c>
      <c r="J11" s="1095" t="s">
        <v>674</v>
      </c>
      <c r="K11" s="1096" t="s">
        <v>675</v>
      </c>
      <c r="L11" s="1091" t="s">
        <v>30</v>
      </c>
      <c r="M11" s="1092" t="s">
        <v>674</v>
      </c>
      <c r="N11" s="1097" t="s">
        <v>675</v>
      </c>
      <c r="O11" s="1098" t="s">
        <v>18</v>
      </c>
    </row>
    <row r="12" spans="1:18" ht="30" customHeight="1" thickTop="1" x14ac:dyDescent="0.2">
      <c r="A12" s="1089">
        <v>1</v>
      </c>
      <c r="B12" s="1105" t="s">
        <v>428</v>
      </c>
      <c r="C12" s="1106">
        <v>4</v>
      </c>
      <c r="D12" s="1107">
        <v>71.58</v>
      </c>
      <c r="E12" s="1108">
        <v>14.48</v>
      </c>
      <c r="F12" s="1109">
        <v>1</v>
      </c>
      <c r="G12" s="1110">
        <v>151.57500000000005</v>
      </c>
      <c r="H12" s="1108">
        <v>10.46</v>
      </c>
      <c r="I12" s="1109">
        <v>1</v>
      </c>
      <c r="J12" s="1110">
        <v>184.24999999999997</v>
      </c>
      <c r="K12" s="1111">
        <v>21.4</v>
      </c>
      <c r="L12" s="1106">
        <v>6</v>
      </c>
      <c r="M12" s="1107">
        <v>407.40499999999997</v>
      </c>
      <c r="N12" s="1112">
        <v>21.4</v>
      </c>
      <c r="O12" s="1090">
        <v>1</v>
      </c>
    </row>
    <row r="13" spans="1:18" ht="31.5" x14ac:dyDescent="0.2">
      <c r="A13" s="1089">
        <v>2</v>
      </c>
      <c r="B13" s="1105" t="s">
        <v>822</v>
      </c>
      <c r="C13" s="1106">
        <v>1</v>
      </c>
      <c r="D13" s="1107">
        <v>114.32000000000001</v>
      </c>
      <c r="E13" s="1108">
        <v>16.72</v>
      </c>
      <c r="F13" s="1109">
        <v>2</v>
      </c>
      <c r="G13" s="1110">
        <v>121.08</v>
      </c>
      <c r="H13" s="1111">
        <v>13.09</v>
      </c>
      <c r="I13" s="1109">
        <v>8</v>
      </c>
      <c r="J13" s="1110">
        <v>28.35</v>
      </c>
      <c r="K13" s="1108">
        <v>9.1750000000000007</v>
      </c>
      <c r="L13" s="1106">
        <v>11</v>
      </c>
      <c r="M13" s="1107">
        <v>263.75</v>
      </c>
      <c r="N13" s="1110">
        <v>16.72</v>
      </c>
      <c r="O13" s="1090">
        <v>2</v>
      </c>
    </row>
    <row r="14" spans="1:18" ht="30.75" customHeight="1" x14ac:dyDescent="0.2">
      <c r="A14" s="1089">
        <v>3</v>
      </c>
      <c r="B14" s="1105" t="s">
        <v>826</v>
      </c>
      <c r="C14" s="1106">
        <v>2</v>
      </c>
      <c r="D14" s="1107">
        <v>109.94</v>
      </c>
      <c r="E14" s="1108">
        <v>11.85</v>
      </c>
      <c r="F14" s="1109">
        <v>7</v>
      </c>
      <c r="G14" s="1110">
        <v>34.884999999999998</v>
      </c>
      <c r="H14" s="1108">
        <v>12.58</v>
      </c>
      <c r="I14" s="1109">
        <v>3</v>
      </c>
      <c r="J14" s="1110">
        <v>108.8</v>
      </c>
      <c r="K14" s="1108">
        <v>19.5</v>
      </c>
      <c r="L14" s="1106">
        <v>12</v>
      </c>
      <c r="M14" s="1107">
        <v>253.625</v>
      </c>
      <c r="N14" s="1110">
        <v>19.5</v>
      </c>
      <c r="O14" s="1090">
        <v>3</v>
      </c>
    </row>
    <row r="15" spans="1:18" ht="30" customHeight="1" x14ac:dyDescent="0.2">
      <c r="A15" s="1089">
        <v>4</v>
      </c>
      <c r="B15" s="1105" t="s">
        <v>827</v>
      </c>
      <c r="C15" s="1106">
        <v>5</v>
      </c>
      <c r="D15" s="1107">
        <v>59.460000000000008</v>
      </c>
      <c r="E15" s="1108">
        <v>13.15</v>
      </c>
      <c r="F15" s="1109">
        <v>3</v>
      </c>
      <c r="G15" s="1110">
        <v>86.845000000000013</v>
      </c>
      <c r="H15" s="1108">
        <v>10.199999999999999</v>
      </c>
      <c r="I15" s="1109">
        <v>4</v>
      </c>
      <c r="J15" s="1110">
        <v>102.5</v>
      </c>
      <c r="K15" s="1108">
        <v>15.4</v>
      </c>
      <c r="L15" s="1106">
        <v>12</v>
      </c>
      <c r="M15" s="1107">
        <v>248.80500000000001</v>
      </c>
      <c r="N15" s="1110">
        <v>15.4</v>
      </c>
      <c r="O15" s="1090">
        <v>4</v>
      </c>
    </row>
    <row r="16" spans="1:18" ht="30" customHeight="1" x14ac:dyDescent="0.2">
      <c r="A16" s="1089">
        <v>5</v>
      </c>
      <c r="B16" s="1105" t="s">
        <v>831</v>
      </c>
      <c r="C16" s="1106">
        <v>7</v>
      </c>
      <c r="D16" s="1107">
        <v>38.64</v>
      </c>
      <c r="E16" s="1111">
        <v>17.57</v>
      </c>
      <c r="F16" s="1109">
        <v>4</v>
      </c>
      <c r="G16" s="1110">
        <v>51.144999999999989</v>
      </c>
      <c r="H16" s="1108">
        <v>11.42</v>
      </c>
      <c r="I16" s="1109">
        <v>2</v>
      </c>
      <c r="J16" s="1110">
        <v>109.75000000000001</v>
      </c>
      <c r="K16" s="1108">
        <v>19.774999999999999</v>
      </c>
      <c r="L16" s="1106">
        <v>13</v>
      </c>
      <c r="M16" s="1107">
        <v>199.53500000000003</v>
      </c>
      <c r="N16" s="1110">
        <v>19.75</v>
      </c>
      <c r="O16" s="1090">
        <v>5</v>
      </c>
    </row>
    <row r="17" spans="1:15" ht="30" customHeight="1" x14ac:dyDescent="0.2">
      <c r="A17" s="1089">
        <v>6</v>
      </c>
      <c r="B17" s="1105" t="s">
        <v>828</v>
      </c>
      <c r="C17" s="1106">
        <v>3</v>
      </c>
      <c r="D17" s="1107">
        <v>75.550000000000011</v>
      </c>
      <c r="E17" s="1108">
        <v>15.34</v>
      </c>
      <c r="F17" s="1109">
        <v>8</v>
      </c>
      <c r="G17" s="1110">
        <v>34.07</v>
      </c>
      <c r="H17" s="1108">
        <v>7.4550000000000001</v>
      </c>
      <c r="I17" s="1109">
        <v>6</v>
      </c>
      <c r="J17" s="1110">
        <v>80.525000000000006</v>
      </c>
      <c r="K17" s="1108">
        <v>18.024999999999999</v>
      </c>
      <c r="L17" s="1106">
        <v>17</v>
      </c>
      <c r="M17" s="1107">
        <v>190.14500000000001</v>
      </c>
      <c r="N17" s="1110">
        <v>18.03</v>
      </c>
      <c r="O17" s="1090">
        <v>6</v>
      </c>
    </row>
    <row r="18" spans="1:15" ht="30" customHeight="1" x14ac:dyDescent="0.2">
      <c r="A18" s="1089">
        <v>7</v>
      </c>
      <c r="B18" s="1105" t="s">
        <v>829</v>
      </c>
      <c r="C18" s="1106">
        <v>9</v>
      </c>
      <c r="D18" s="1107">
        <v>21.65</v>
      </c>
      <c r="E18" s="1108">
        <v>5.33</v>
      </c>
      <c r="F18" s="1109">
        <v>5</v>
      </c>
      <c r="G18" s="1110">
        <v>43.930000000000007</v>
      </c>
      <c r="H18" s="1108">
        <v>8.8800000000000008</v>
      </c>
      <c r="I18" s="1109">
        <v>5</v>
      </c>
      <c r="J18" s="1110">
        <v>92.275000000000006</v>
      </c>
      <c r="K18" s="1108">
        <v>17.375</v>
      </c>
      <c r="L18" s="1106">
        <v>19</v>
      </c>
      <c r="M18" s="1107">
        <v>157.85500000000002</v>
      </c>
      <c r="N18" s="1110">
        <v>17.38</v>
      </c>
      <c r="O18" s="1090">
        <v>7</v>
      </c>
    </row>
    <row r="19" spans="1:15" ht="31.5" x14ac:dyDescent="0.2">
      <c r="A19" s="1089"/>
      <c r="B19" s="1105" t="s">
        <v>1081</v>
      </c>
      <c r="C19" s="1106">
        <v>6</v>
      </c>
      <c r="D19" s="1107">
        <v>44.120000000000005</v>
      </c>
      <c r="E19" s="1108">
        <v>11.9</v>
      </c>
      <c r="F19" s="1109">
        <v>6</v>
      </c>
      <c r="G19" s="1110">
        <v>36.564999999999998</v>
      </c>
      <c r="H19" s="1108">
        <v>11.98</v>
      </c>
      <c r="I19" s="1109">
        <v>7</v>
      </c>
      <c r="J19" s="1110">
        <v>74.375</v>
      </c>
      <c r="K19" s="1108">
        <v>17.850000000000001</v>
      </c>
      <c r="L19" s="1106">
        <v>19</v>
      </c>
      <c r="M19" s="1107">
        <v>155.06</v>
      </c>
      <c r="N19" s="1110">
        <v>17.850000000000001</v>
      </c>
      <c r="O19" s="1090">
        <v>8</v>
      </c>
    </row>
    <row r="20" spans="1:15" ht="30.75" customHeight="1" x14ac:dyDescent="0.2">
      <c r="A20" s="1089">
        <v>8</v>
      </c>
      <c r="B20" s="1105" t="s">
        <v>830</v>
      </c>
      <c r="C20" s="1106">
        <v>8</v>
      </c>
      <c r="D20" s="1107">
        <v>38.03</v>
      </c>
      <c r="E20" s="1108">
        <v>12.17</v>
      </c>
      <c r="F20" s="1109">
        <v>11</v>
      </c>
      <c r="G20" s="1110">
        <v>0</v>
      </c>
      <c r="H20" s="1108">
        <v>0</v>
      </c>
      <c r="I20" s="1109">
        <v>11</v>
      </c>
      <c r="J20" s="1110">
        <v>0</v>
      </c>
      <c r="K20" s="1108">
        <v>0</v>
      </c>
      <c r="L20" s="1106">
        <v>30</v>
      </c>
      <c r="M20" s="1107">
        <v>38.03</v>
      </c>
      <c r="N20" s="1110">
        <v>12.17</v>
      </c>
      <c r="O20" s="1090">
        <v>9</v>
      </c>
    </row>
    <row r="21" spans="1:15" ht="30" customHeight="1" thickBot="1" x14ac:dyDescent="0.25">
      <c r="A21" s="1103">
        <v>9</v>
      </c>
      <c r="B21" s="1200" t="s">
        <v>832</v>
      </c>
      <c r="C21" s="1201">
        <v>11</v>
      </c>
      <c r="D21" s="1202">
        <v>0</v>
      </c>
      <c r="E21" s="1203">
        <v>0</v>
      </c>
      <c r="F21" s="1201">
        <v>11</v>
      </c>
      <c r="G21" s="1202">
        <v>0</v>
      </c>
      <c r="H21" s="1203">
        <v>0</v>
      </c>
      <c r="I21" s="1201">
        <v>11</v>
      </c>
      <c r="J21" s="1202">
        <v>0</v>
      </c>
      <c r="K21" s="1203">
        <v>0</v>
      </c>
      <c r="L21" s="1201">
        <v>33</v>
      </c>
      <c r="M21" s="1202">
        <v>0</v>
      </c>
      <c r="N21" s="1202">
        <v>0</v>
      </c>
      <c r="O21" s="1204">
        <v>10</v>
      </c>
    </row>
  </sheetData>
  <mergeCells count="9">
    <mergeCell ref="L9:O10"/>
    <mergeCell ref="C10:E10"/>
    <mergeCell ref="F10:H10"/>
    <mergeCell ref="I10:K10"/>
    <mergeCell ref="A9:A11"/>
    <mergeCell ref="B9:B11"/>
    <mergeCell ref="C9:E9"/>
    <mergeCell ref="F9:H9"/>
    <mergeCell ref="I9:K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2E24-F149-4C20-A8BE-16684F6A5768}">
  <dimension ref="A2:R19"/>
  <sheetViews>
    <sheetView zoomScaleNormal="100" workbookViewId="0">
      <selection activeCell="K15" sqref="K15"/>
    </sheetView>
  </sheetViews>
  <sheetFormatPr defaultRowHeight="12.75" x14ac:dyDescent="0.2"/>
  <cols>
    <col min="2" max="2" width="27.5703125" customWidth="1"/>
  </cols>
  <sheetData>
    <row r="2" spans="1:18" ht="23.25" x14ac:dyDescent="0.35">
      <c r="G2" s="139" t="s">
        <v>50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8" ht="23.25" x14ac:dyDescent="0.35">
      <c r="E3" s="2"/>
      <c r="F3" s="2"/>
      <c r="G3" s="166"/>
      <c r="H3" s="166"/>
      <c r="I3" s="166"/>
      <c r="J3" s="166"/>
      <c r="K3" s="6" t="s">
        <v>874</v>
      </c>
      <c r="L3" s="166"/>
      <c r="M3" s="166"/>
      <c r="N3" s="166"/>
      <c r="O3" s="166"/>
      <c r="P3" s="166"/>
      <c r="Q3" s="166"/>
      <c r="R3" s="2"/>
    </row>
    <row r="4" spans="1:18" ht="23.25" x14ac:dyDescent="0.35">
      <c r="E4" s="2"/>
      <c r="F4" s="2"/>
      <c r="G4" s="166"/>
      <c r="H4" s="166"/>
      <c r="I4" s="166"/>
      <c r="J4" s="166"/>
      <c r="K4" s="7" t="s">
        <v>3</v>
      </c>
      <c r="L4" s="166"/>
      <c r="M4" s="166"/>
      <c r="N4" s="166"/>
      <c r="O4" s="166"/>
      <c r="P4" s="166"/>
      <c r="Q4" s="166"/>
      <c r="R4" s="2"/>
    </row>
    <row r="7" spans="1:18" ht="13.5" thickBot="1" x14ac:dyDescent="0.25"/>
    <row r="8" spans="1:18" ht="13.5" thickTop="1" x14ac:dyDescent="0.2">
      <c r="A8" s="1376" t="s">
        <v>673</v>
      </c>
      <c r="B8" s="1376" t="s">
        <v>690</v>
      </c>
      <c r="C8" s="1379" t="s">
        <v>6</v>
      </c>
      <c r="D8" s="1380"/>
      <c r="E8" s="1381"/>
      <c r="F8" s="1379" t="s">
        <v>7</v>
      </c>
      <c r="G8" s="1380"/>
      <c r="H8" s="1381"/>
      <c r="I8" s="1395" t="s">
        <v>8</v>
      </c>
      <c r="J8" s="1396"/>
      <c r="K8" s="1397"/>
      <c r="L8" s="1382" t="s">
        <v>14</v>
      </c>
      <c r="M8" s="1383"/>
      <c r="N8" s="1383"/>
      <c r="O8" s="1384"/>
    </row>
    <row r="9" spans="1:18" ht="15" x14ac:dyDescent="0.2">
      <c r="A9" s="1377"/>
      <c r="B9" s="1377"/>
      <c r="C9" s="1398" t="s">
        <v>875</v>
      </c>
      <c r="D9" s="1399"/>
      <c r="E9" s="1400"/>
      <c r="F9" s="1398" t="s">
        <v>876</v>
      </c>
      <c r="G9" s="1401"/>
      <c r="H9" s="1402"/>
      <c r="I9" s="1403" t="s">
        <v>877</v>
      </c>
      <c r="J9" s="1401" t="s">
        <v>224</v>
      </c>
      <c r="K9" s="1402" t="s">
        <v>224</v>
      </c>
      <c r="L9" s="1385"/>
      <c r="M9" s="1386"/>
      <c r="N9" s="1386"/>
      <c r="O9" s="1387"/>
    </row>
    <row r="10" spans="1:18" ht="13.5" thickBot="1" x14ac:dyDescent="0.25">
      <c r="A10" s="1378"/>
      <c r="B10" s="1378"/>
      <c r="C10" s="1091" t="s">
        <v>30</v>
      </c>
      <c r="D10" s="1092" t="s">
        <v>674</v>
      </c>
      <c r="E10" s="1093" t="s">
        <v>675</v>
      </c>
      <c r="F10" s="1091" t="s">
        <v>30</v>
      </c>
      <c r="G10" s="1092" t="s">
        <v>674</v>
      </c>
      <c r="H10" s="1093" t="s">
        <v>675</v>
      </c>
      <c r="I10" s="1094" t="s">
        <v>30</v>
      </c>
      <c r="J10" s="1095" t="s">
        <v>674</v>
      </c>
      <c r="K10" s="1096" t="s">
        <v>675</v>
      </c>
      <c r="L10" s="1091" t="s">
        <v>30</v>
      </c>
      <c r="M10" s="1092" t="s">
        <v>674</v>
      </c>
      <c r="N10" s="1097" t="s">
        <v>675</v>
      </c>
      <c r="O10" s="1098" t="s">
        <v>18</v>
      </c>
    </row>
    <row r="11" spans="1:18" ht="30" customHeight="1" thickTop="1" x14ac:dyDescent="0.2">
      <c r="A11" s="1089">
        <v>1</v>
      </c>
      <c r="B11" s="1105" t="s">
        <v>1166</v>
      </c>
      <c r="C11" s="1106">
        <v>3</v>
      </c>
      <c r="D11" s="1107">
        <v>54.760000000000005</v>
      </c>
      <c r="E11" s="1108">
        <v>10.85</v>
      </c>
      <c r="F11" s="1109">
        <v>3</v>
      </c>
      <c r="G11" s="1110">
        <v>93.78</v>
      </c>
      <c r="H11" s="1111">
        <v>28.04</v>
      </c>
      <c r="I11" s="1109">
        <v>2</v>
      </c>
      <c r="J11" s="1110">
        <v>71.22</v>
      </c>
      <c r="K11" s="1108">
        <v>14.42</v>
      </c>
      <c r="L11" s="1106">
        <v>8</v>
      </c>
      <c r="M11" s="1107">
        <v>219.76000000000002</v>
      </c>
      <c r="N11" s="1112">
        <v>28.04</v>
      </c>
      <c r="O11" s="1090">
        <v>1</v>
      </c>
    </row>
    <row r="12" spans="1:18" ht="30" customHeight="1" x14ac:dyDescent="0.2">
      <c r="A12" s="1089">
        <v>2</v>
      </c>
      <c r="B12" s="1105" t="s">
        <v>1167</v>
      </c>
      <c r="C12" s="1106">
        <v>5</v>
      </c>
      <c r="D12" s="1107">
        <v>35.64</v>
      </c>
      <c r="E12" s="1108">
        <v>9.85</v>
      </c>
      <c r="F12" s="1109">
        <v>2</v>
      </c>
      <c r="G12" s="1110">
        <v>129.17000000000002</v>
      </c>
      <c r="H12" s="1108">
        <v>20.16</v>
      </c>
      <c r="I12" s="1109">
        <v>4</v>
      </c>
      <c r="J12" s="1110">
        <v>45.340000000000011</v>
      </c>
      <c r="K12" s="1108">
        <v>10.15</v>
      </c>
      <c r="L12" s="1106">
        <v>11</v>
      </c>
      <c r="M12" s="1107">
        <v>210.15</v>
      </c>
      <c r="N12" s="1110">
        <v>20.16</v>
      </c>
      <c r="O12" s="1090">
        <v>2</v>
      </c>
    </row>
    <row r="13" spans="1:18" ht="30" customHeight="1" x14ac:dyDescent="0.2">
      <c r="A13" s="1089">
        <v>3</v>
      </c>
      <c r="B13" s="1105" t="s">
        <v>500</v>
      </c>
      <c r="C13" s="1106">
        <v>8</v>
      </c>
      <c r="D13" s="1107">
        <v>7.95</v>
      </c>
      <c r="E13" s="1108">
        <v>7.95</v>
      </c>
      <c r="F13" s="1109">
        <v>1</v>
      </c>
      <c r="G13" s="1110">
        <v>145.73000000000002</v>
      </c>
      <c r="H13" s="1108">
        <v>20.6</v>
      </c>
      <c r="I13" s="1109">
        <v>5</v>
      </c>
      <c r="J13" s="1110">
        <v>36.799999999999997</v>
      </c>
      <c r="K13" s="1108">
        <v>13.59</v>
      </c>
      <c r="L13" s="1106">
        <v>14</v>
      </c>
      <c r="M13" s="1107">
        <v>190.48000000000002</v>
      </c>
      <c r="N13" s="1110">
        <v>20.6</v>
      </c>
      <c r="O13" s="1090">
        <v>3</v>
      </c>
    </row>
    <row r="14" spans="1:18" ht="30" customHeight="1" x14ac:dyDescent="0.2">
      <c r="A14" s="1089">
        <v>4</v>
      </c>
      <c r="B14" s="1105" t="s">
        <v>1168</v>
      </c>
      <c r="C14" s="1106">
        <v>1</v>
      </c>
      <c r="D14" s="1107">
        <v>104.19999999999999</v>
      </c>
      <c r="E14" s="1217">
        <v>12.98</v>
      </c>
      <c r="F14" s="1109">
        <v>6</v>
      </c>
      <c r="G14" s="1110">
        <v>38.75</v>
      </c>
      <c r="H14" s="1108">
        <v>15.62</v>
      </c>
      <c r="I14" s="1109">
        <v>7</v>
      </c>
      <c r="J14" s="1110">
        <v>30.72</v>
      </c>
      <c r="K14" s="1108">
        <v>11.08</v>
      </c>
      <c r="L14" s="1106">
        <v>14</v>
      </c>
      <c r="M14" s="1107">
        <v>173.67</v>
      </c>
      <c r="N14" s="1107">
        <v>15.62</v>
      </c>
      <c r="O14" s="1090">
        <v>4</v>
      </c>
    </row>
    <row r="15" spans="1:18" ht="30" customHeight="1" x14ac:dyDescent="0.2">
      <c r="A15" s="1089">
        <v>5</v>
      </c>
      <c r="B15" s="1105" t="s">
        <v>878</v>
      </c>
      <c r="C15" s="1106">
        <v>2</v>
      </c>
      <c r="D15" s="1107">
        <v>77.259999999999991</v>
      </c>
      <c r="E15" s="1108">
        <v>11.53</v>
      </c>
      <c r="F15" s="1109">
        <v>9</v>
      </c>
      <c r="G15" s="1110">
        <v>16.649999999999999</v>
      </c>
      <c r="H15" s="1108">
        <v>9.3699999999999992</v>
      </c>
      <c r="I15" s="1109">
        <v>3</v>
      </c>
      <c r="J15" s="1110">
        <v>65.23</v>
      </c>
      <c r="K15" s="1111">
        <v>16.41</v>
      </c>
      <c r="L15" s="1106">
        <v>14</v>
      </c>
      <c r="M15" s="1107">
        <v>159.13999999999999</v>
      </c>
      <c r="N15" s="1110">
        <v>16.41</v>
      </c>
      <c r="O15" s="1090">
        <v>5</v>
      </c>
    </row>
    <row r="16" spans="1:18" ht="30" customHeight="1" x14ac:dyDescent="0.2">
      <c r="A16" s="1089">
        <v>6</v>
      </c>
      <c r="B16" s="1105" t="s">
        <v>681</v>
      </c>
      <c r="C16" s="1106">
        <v>6</v>
      </c>
      <c r="D16" s="1107">
        <v>34.32</v>
      </c>
      <c r="E16" s="1108">
        <v>11.88</v>
      </c>
      <c r="F16" s="1109">
        <v>7</v>
      </c>
      <c r="G16" s="1110">
        <v>22.67</v>
      </c>
      <c r="H16" s="1108">
        <v>11.42</v>
      </c>
      <c r="I16" s="1109">
        <v>1</v>
      </c>
      <c r="J16" s="1110">
        <v>82.71</v>
      </c>
      <c r="K16" s="1108">
        <v>10.15</v>
      </c>
      <c r="L16" s="1106">
        <v>14</v>
      </c>
      <c r="M16" s="1107">
        <v>139.69999999999999</v>
      </c>
      <c r="N16" s="1110">
        <v>11.88</v>
      </c>
      <c r="O16" s="1090">
        <v>6</v>
      </c>
    </row>
    <row r="17" spans="1:15" ht="30" customHeight="1" x14ac:dyDescent="0.2">
      <c r="A17" s="1089">
        <v>7</v>
      </c>
      <c r="B17" s="1105" t="s">
        <v>879</v>
      </c>
      <c r="C17" s="1106">
        <v>4</v>
      </c>
      <c r="D17" s="1107">
        <v>45.65</v>
      </c>
      <c r="E17" s="1111">
        <v>15.35</v>
      </c>
      <c r="F17" s="1109">
        <v>5</v>
      </c>
      <c r="G17" s="1110">
        <v>57.859999999999992</v>
      </c>
      <c r="H17" s="1108">
        <v>27.57</v>
      </c>
      <c r="I17" s="1109">
        <v>8</v>
      </c>
      <c r="J17" s="1110">
        <v>15.14</v>
      </c>
      <c r="K17" s="1108">
        <v>7.8</v>
      </c>
      <c r="L17" s="1106">
        <v>17</v>
      </c>
      <c r="M17" s="1107">
        <v>118.64999999999999</v>
      </c>
      <c r="N17" s="1110">
        <v>27.57</v>
      </c>
      <c r="O17" s="1090">
        <v>7</v>
      </c>
    </row>
    <row r="18" spans="1:15" ht="30" customHeight="1" x14ac:dyDescent="0.2">
      <c r="A18" s="1089">
        <v>8</v>
      </c>
      <c r="B18" s="1105" t="s">
        <v>880</v>
      </c>
      <c r="C18" s="1106">
        <v>7</v>
      </c>
      <c r="D18" s="1107">
        <v>10.48</v>
      </c>
      <c r="E18" s="1108">
        <v>10.48</v>
      </c>
      <c r="F18" s="1109">
        <v>4</v>
      </c>
      <c r="G18" s="1110">
        <v>67.599999999999994</v>
      </c>
      <c r="H18" s="1108">
        <v>15.6</v>
      </c>
      <c r="I18" s="1109">
        <v>9</v>
      </c>
      <c r="J18" s="1110">
        <v>0</v>
      </c>
      <c r="K18" s="1108">
        <v>0</v>
      </c>
      <c r="L18" s="1106">
        <v>20</v>
      </c>
      <c r="M18" s="1107">
        <v>78.08</v>
      </c>
      <c r="N18" s="1110">
        <v>15.6</v>
      </c>
      <c r="O18" s="1090">
        <v>8</v>
      </c>
    </row>
    <row r="19" spans="1:15" ht="30" customHeight="1" thickBot="1" x14ac:dyDescent="0.25">
      <c r="A19" s="1103">
        <v>9</v>
      </c>
      <c r="B19" s="1113" t="s">
        <v>881</v>
      </c>
      <c r="C19" s="1114">
        <v>9</v>
      </c>
      <c r="D19" s="1115">
        <v>0</v>
      </c>
      <c r="E19" s="1116">
        <v>0</v>
      </c>
      <c r="F19" s="1117">
        <v>8</v>
      </c>
      <c r="G19" s="1118">
        <v>17.510000000000002</v>
      </c>
      <c r="H19" s="1116">
        <v>12.3</v>
      </c>
      <c r="I19" s="1117">
        <v>6</v>
      </c>
      <c r="J19" s="1118">
        <v>31.25</v>
      </c>
      <c r="K19" s="1116">
        <v>15.77</v>
      </c>
      <c r="L19" s="1114">
        <v>23</v>
      </c>
      <c r="M19" s="1115">
        <v>48.760000000000005</v>
      </c>
      <c r="N19" s="1118">
        <v>15.77</v>
      </c>
      <c r="O19" s="1104">
        <v>9</v>
      </c>
    </row>
  </sheetData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9A81-43AF-4106-ABDF-FC2C90BBDE57}">
  <sheetPr>
    <tabColor theme="9" tint="-0.249977111117893"/>
  </sheetPr>
  <dimension ref="A3:O15"/>
  <sheetViews>
    <sheetView workbookViewId="0">
      <selection activeCell="U11" sqref="U11"/>
    </sheetView>
  </sheetViews>
  <sheetFormatPr defaultRowHeight="12.75" x14ac:dyDescent="0.2"/>
  <cols>
    <col min="2" max="2" width="22" customWidth="1"/>
    <col min="3" max="11" width="9.7109375" customWidth="1"/>
  </cols>
  <sheetData>
    <row r="3" spans="1:15" ht="13.5" thickBot="1" x14ac:dyDescent="0.25"/>
    <row r="4" spans="1:15" ht="13.5" thickTop="1" x14ac:dyDescent="0.2">
      <c r="A4" s="1413" t="s">
        <v>26</v>
      </c>
      <c r="B4" s="1416" t="s">
        <v>226</v>
      </c>
      <c r="C4" s="1419" t="s">
        <v>6</v>
      </c>
      <c r="D4" s="1420"/>
      <c r="E4" s="1421"/>
      <c r="F4" s="1419" t="s">
        <v>7</v>
      </c>
      <c r="G4" s="1420"/>
      <c r="H4" s="1421"/>
      <c r="I4" s="1419" t="s">
        <v>8</v>
      </c>
      <c r="J4" s="1420"/>
      <c r="K4" s="1421"/>
      <c r="L4" s="1404" t="s">
        <v>14</v>
      </c>
      <c r="M4" s="1405"/>
      <c r="N4" s="1405"/>
      <c r="O4" s="1406"/>
    </row>
    <row r="5" spans="1:15" ht="21.75" customHeight="1" x14ac:dyDescent="0.2">
      <c r="A5" s="1414"/>
      <c r="B5" s="1417"/>
      <c r="C5" s="1410" t="s">
        <v>891</v>
      </c>
      <c r="D5" s="1411"/>
      <c r="E5" s="1412"/>
      <c r="F5" s="1410" t="s">
        <v>892</v>
      </c>
      <c r="G5" s="1411"/>
      <c r="H5" s="1412"/>
      <c r="I5" s="1410" t="s">
        <v>893</v>
      </c>
      <c r="J5" s="1411"/>
      <c r="K5" s="1412"/>
      <c r="L5" s="1407"/>
      <c r="M5" s="1408"/>
      <c r="N5" s="1408"/>
      <c r="O5" s="1409"/>
    </row>
    <row r="6" spans="1:15" ht="26.25" thickBot="1" x14ac:dyDescent="0.25">
      <c r="A6" s="1415"/>
      <c r="B6" s="1418"/>
      <c r="C6" s="1127" t="s">
        <v>30</v>
      </c>
      <c r="D6" s="1128" t="s">
        <v>674</v>
      </c>
      <c r="E6" s="1129" t="s">
        <v>675</v>
      </c>
      <c r="F6" s="1127" t="s">
        <v>30</v>
      </c>
      <c r="G6" s="1128" t="s">
        <v>674</v>
      </c>
      <c r="H6" s="1129" t="s">
        <v>675</v>
      </c>
      <c r="I6" s="1127" t="s">
        <v>30</v>
      </c>
      <c r="J6" s="1128" t="s">
        <v>674</v>
      </c>
      <c r="K6" s="1129" t="s">
        <v>675</v>
      </c>
      <c r="L6" s="1127" t="s">
        <v>30</v>
      </c>
      <c r="M6" s="1128" t="s">
        <v>674</v>
      </c>
      <c r="N6" s="1130" t="s">
        <v>675</v>
      </c>
      <c r="O6" s="1131" t="s">
        <v>18</v>
      </c>
    </row>
    <row r="7" spans="1:15" ht="33" customHeight="1" thickTop="1" x14ac:dyDescent="0.2">
      <c r="A7" s="970">
        <v>1</v>
      </c>
      <c r="B7" s="1105" t="s">
        <v>501</v>
      </c>
      <c r="C7" s="973">
        <v>2</v>
      </c>
      <c r="D7" s="1119">
        <v>194.2</v>
      </c>
      <c r="E7" s="1120">
        <v>21.8</v>
      </c>
      <c r="F7" s="973">
        <v>1</v>
      </c>
      <c r="G7" s="1119">
        <v>160.27000000000001</v>
      </c>
      <c r="H7" s="1120">
        <v>14.45</v>
      </c>
      <c r="I7" s="973">
        <v>1</v>
      </c>
      <c r="J7" s="1119">
        <v>244.14999999999998</v>
      </c>
      <c r="K7" s="1120">
        <v>13.5</v>
      </c>
      <c r="L7" s="973">
        <v>4</v>
      </c>
      <c r="M7" s="1119">
        <v>598.62</v>
      </c>
      <c r="N7" s="1132">
        <v>21.8</v>
      </c>
      <c r="O7" s="1121">
        <v>1</v>
      </c>
    </row>
    <row r="8" spans="1:15" ht="33" customHeight="1" x14ac:dyDescent="0.2">
      <c r="A8" s="970">
        <v>2</v>
      </c>
      <c r="B8" s="1105" t="s">
        <v>886</v>
      </c>
      <c r="C8" s="973">
        <v>3</v>
      </c>
      <c r="D8" s="1119">
        <v>161.14999999999995</v>
      </c>
      <c r="E8" s="1120">
        <v>11.45</v>
      </c>
      <c r="F8" s="973">
        <v>2</v>
      </c>
      <c r="G8" s="1119">
        <v>139.05999999999995</v>
      </c>
      <c r="H8" s="1120">
        <v>14.62</v>
      </c>
      <c r="I8" s="973">
        <v>3</v>
      </c>
      <c r="J8" s="1119">
        <v>214.10999999999996</v>
      </c>
      <c r="K8" s="1120">
        <v>14.47</v>
      </c>
      <c r="L8" s="973">
        <v>8</v>
      </c>
      <c r="M8" s="1119">
        <v>514.31999999999994</v>
      </c>
      <c r="N8" s="1119">
        <v>14.62</v>
      </c>
      <c r="O8" s="1121">
        <v>2</v>
      </c>
    </row>
    <row r="9" spans="1:15" ht="33" customHeight="1" x14ac:dyDescent="0.2">
      <c r="A9" s="970">
        <v>3</v>
      </c>
      <c r="B9" s="1105" t="s">
        <v>885</v>
      </c>
      <c r="C9" s="973">
        <v>1</v>
      </c>
      <c r="D9" s="1119">
        <v>284.62</v>
      </c>
      <c r="E9" s="1120">
        <v>17.350000000000001</v>
      </c>
      <c r="F9" s="973">
        <v>4</v>
      </c>
      <c r="G9" s="1119">
        <v>92.18</v>
      </c>
      <c r="H9" s="1120">
        <v>12.7</v>
      </c>
      <c r="I9" s="973">
        <v>4</v>
      </c>
      <c r="J9" s="1119">
        <v>193.80999999999997</v>
      </c>
      <c r="K9" s="1120">
        <v>12.77</v>
      </c>
      <c r="L9" s="973">
        <v>9</v>
      </c>
      <c r="M9" s="1119">
        <v>570.61</v>
      </c>
      <c r="N9" s="1119">
        <v>17.350000000000001</v>
      </c>
      <c r="O9" s="1121">
        <v>3</v>
      </c>
    </row>
    <row r="10" spans="1:15" ht="33" customHeight="1" x14ac:dyDescent="0.2">
      <c r="A10" s="970">
        <v>4</v>
      </c>
      <c r="B10" s="1105" t="s">
        <v>887</v>
      </c>
      <c r="C10" s="973">
        <v>5</v>
      </c>
      <c r="D10" s="1119">
        <v>146.88999999999999</v>
      </c>
      <c r="E10" s="1120">
        <v>9.5500000000000007</v>
      </c>
      <c r="F10" s="973">
        <v>3</v>
      </c>
      <c r="G10" s="1119">
        <v>137.59</v>
      </c>
      <c r="H10" s="1120">
        <v>13.3</v>
      </c>
      <c r="I10" s="973">
        <v>2</v>
      </c>
      <c r="J10" s="1119">
        <v>215.95000000000002</v>
      </c>
      <c r="K10" s="1120">
        <v>10.57</v>
      </c>
      <c r="L10" s="973">
        <v>10</v>
      </c>
      <c r="M10" s="1119">
        <v>500.43000000000006</v>
      </c>
      <c r="N10" s="1119">
        <v>13.3</v>
      </c>
      <c r="O10" s="1121">
        <v>4</v>
      </c>
    </row>
    <row r="11" spans="1:15" ht="33" customHeight="1" x14ac:dyDescent="0.2">
      <c r="A11" s="970">
        <v>5</v>
      </c>
      <c r="B11" s="1105" t="s">
        <v>889</v>
      </c>
      <c r="C11" s="973">
        <v>7</v>
      </c>
      <c r="D11" s="1119">
        <v>52.500000000000007</v>
      </c>
      <c r="E11" s="1120">
        <v>9.4</v>
      </c>
      <c r="F11" s="973">
        <v>5</v>
      </c>
      <c r="G11" s="1119">
        <v>80.31</v>
      </c>
      <c r="H11" s="1120">
        <v>15</v>
      </c>
      <c r="I11" s="973">
        <v>6</v>
      </c>
      <c r="J11" s="1119">
        <v>117.86999999999999</v>
      </c>
      <c r="K11" s="1120">
        <v>10.45</v>
      </c>
      <c r="L11" s="973">
        <v>18</v>
      </c>
      <c r="M11" s="1119">
        <v>250.68</v>
      </c>
      <c r="N11" s="1119">
        <v>15</v>
      </c>
      <c r="O11" s="1121">
        <v>5</v>
      </c>
    </row>
    <row r="12" spans="1:15" ht="33" customHeight="1" x14ac:dyDescent="0.2">
      <c r="A12" s="970">
        <v>6</v>
      </c>
      <c r="B12" s="1105" t="s">
        <v>766</v>
      </c>
      <c r="C12" s="973">
        <v>4</v>
      </c>
      <c r="D12" s="1119">
        <v>154.28</v>
      </c>
      <c r="E12" s="1120">
        <v>11.78</v>
      </c>
      <c r="F12" s="973">
        <v>7</v>
      </c>
      <c r="G12" s="1119">
        <v>67.179999999999993</v>
      </c>
      <c r="H12" s="1120">
        <v>11.97</v>
      </c>
      <c r="I12" s="973">
        <v>8</v>
      </c>
      <c r="J12" s="1119">
        <v>42.76</v>
      </c>
      <c r="K12" s="1120">
        <v>7.65</v>
      </c>
      <c r="L12" s="973">
        <v>19</v>
      </c>
      <c r="M12" s="1119">
        <v>264.21999999999997</v>
      </c>
      <c r="N12" s="1119">
        <v>11.97</v>
      </c>
      <c r="O12" s="1121">
        <v>6</v>
      </c>
    </row>
    <row r="13" spans="1:15" ht="33" customHeight="1" x14ac:dyDescent="0.2">
      <c r="A13" s="970">
        <v>7</v>
      </c>
      <c r="B13" s="1105" t="s">
        <v>888</v>
      </c>
      <c r="C13" s="973">
        <v>6</v>
      </c>
      <c r="D13" s="1119">
        <v>90.629999999999981</v>
      </c>
      <c r="E13" s="1120">
        <v>16.95</v>
      </c>
      <c r="F13" s="973">
        <v>6</v>
      </c>
      <c r="G13" s="1119">
        <v>72.570000000000007</v>
      </c>
      <c r="H13" s="1120">
        <v>9.8000000000000007</v>
      </c>
      <c r="I13" s="973">
        <v>7</v>
      </c>
      <c r="J13" s="1119">
        <v>72.150000000000006</v>
      </c>
      <c r="K13" s="1120">
        <v>10.72</v>
      </c>
      <c r="L13" s="973">
        <v>19</v>
      </c>
      <c r="M13" s="1119">
        <v>235.35</v>
      </c>
      <c r="N13" s="1119">
        <v>16.95</v>
      </c>
      <c r="O13" s="1121">
        <v>7</v>
      </c>
    </row>
    <row r="14" spans="1:15" ht="33" customHeight="1" thickBot="1" x14ac:dyDescent="0.25">
      <c r="A14" s="1122">
        <v>8</v>
      </c>
      <c r="B14" s="1133" t="s">
        <v>890</v>
      </c>
      <c r="C14" s="1123">
        <v>8</v>
      </c>
      <c r="D14" s="1124">
        <v>48.269999999999996</v>
      </c>
      <c r="E14" s="1125">
        <v>13.72</v>
      </c>
      <c r="F14" s="1123">
        <v>8</v>
      </c>
      <c r="G14" s="1124">
        <v>43.92</v>
      </c>
      <c r="H14" s="1125">
        <v>14.2</v>
      </c>
      <c r="I14" s="1123">
        <v>5</v>
      </c>
      <c r="J14" s="1124">
        <v>174.29000000000002</v>
      </c>
      <c r="K14" s="1125">
        <v>10.1</v>
      </c>
      <c r="L14" s="1123">
        <v>21</v>
      </c>
      <c r="M14" s="1124">
        <v>266.48</v>
      </c>
      <c r="N14" s="1124">
        <v>14.2</v>
      </c>
      <c r="O14" s="1126">
        <v>8</v>
      </c>
    </row>
    <row r="15" spans="1:15" ht="13.5" thickTop="1" x14ac:dyDescent="0.2"/>
  </sheetData>
  <mergeCells count="9">
    <mergeCell ref="L4:O5"/>
    <mergeCell ref="C5:E5"/>
    <mergeCell ref="F5:H5"/>
    <mergeCell ref="I5:K5"/>
    <mergeCell ref="A4:A6"/>
    <mergeCell ref="B4:B6"/>
    <mergeCell ref="C4:E4"/>
    <mergeCell ref="F4:H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B09-2DE0-45DE-9A45-DA4341331E63}">
  <sheetPr>
    <tabColor rgb="FFFF0000"/>
  </sheetPr>
  <dimension ref="A2:R19"/>
  <sheetViews>
    <sheetView workbookViewId="0">
      <selection activeCell="K16" sqref="K16"/>
    </sheetView>
  </sheetViews>
  <sheetFormatPr defaultRowHeight="12.75" x14ac:dyDescent="0.2"/>
  <cols>
    <col min="1" max="1" width="7" customWidth="1"/>
    <col min="2" max="2" width="26.5703125" customWidth="1"/>
  </cols>
  <sheetData>
    <row r="2" spans="1:18" ht="23.25" x14ac:dyDescent="0.35">
      <c r="G2" s="139" t="s">
        <v>50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8" ht="23.25" x14ac:dyDescent="0.35">
      <c r="E3" s="2"/>
      <c r="F3" s="2"/>
      <c r="G3" s="166"/>
      <c r="H3" s="166"/>
      <c r="I3" s="166"/>
      <c r="J3" s="166"/>
      <c r="K3" s="6" t="s">
        <v>1021</v>
      </c>
      <c r="L3" s="166"/>
      <c r="M3" s="166"/>
      <c r="N3" s="166"/>
      <c r="O3" s="166"/>
      <c r="P3" s="166"/>
      <c r="Q3" s="166"/>
      <c r="R3" s="2"/>
    </row>
    <row r="4" spans="1:18" ht="23.25" x14ac:dyDescent="0.35">
      <c r="E4" s="2"/>
      <c r="F4" s="2"/>
      <c r="G4" s="166"/>
      <c r="H4" s="166"/>
      <c r="I4" s="166"/>
      <c r="J4" s="166"/>
      <c r="K4" s="7" t="s">
        <v>3</v>
      </c>
      <c r="L4" s="166"/>
      <c r="M4" s="166"/>
      <c r="N4" s="166"/>
      <c r="O4" s="166"/>
      <c r="P4" s="166"/>
      <c r="Q4" s="166"/>
      <c r="R4" s="2"/>
    </row>
    <row r="7" spans="1:18" ht="13.5" thickBot="1" x14ac:dyDescent="0.25"/>
    <row r="8" spans="1:18" ht="13.5" thickTop="1" x14ac:dyDescent="0.2">
      <c r="A8" s="1376" t="s">
        <v>673</v>
      </c>
      <c r="B8" s="1376" t="s">
        <v>690</v>
      </c>
      <c r="C8" s="1379" t="s">
        <v>6</v>
      </c>
      <c r="D8" s="1380"/>
      <c r="E8" s="1381"/>
      <c r="F8" s="1379" t="s">
        <v>7</v>
      </c>
      <c r="G8" s="1380"/>
      <c r="H8" s="1381"/>
      <c r="I8" s="1395" t="s">
        <v>8</v>
      </c>
      <c r="J8" s="1396"/>
      <c r="K8" s="1397"/>
      <c r="L8" s="1382" t="s">
        <v>14</v>
      </c>
      <c r="M8" s="1383"/>
      <c r="N8" s="1383"/>
      <c r="O8" s="1384"/>
    </row>
    <row r="9" spans="1:18" ht="15" x14ac:dyDescent="0.2">
      <c r="A9" s="1377"/>
      <c r="B9" s="1377"/>
      <c r="C9" s="1398" t="s">
        <v>1022</v>
      </c>
      <c r="D9" s="1399"/>
      <c r="E9" s="1400"/>
      <c r="F9" s="1398" t="s">
        <v>1031</v>
      </c>
      <c r="G9" s="1401"/>
      <c r="H9" s="1402"/>
      <c r="I9" s="1403"/>
      <c r="J9" s="1401" t="s">
        <v>224</v>
      </c>
      <c r="K9" s="1402" t="s">
        <v>224</v>
      </c>
      <c r="L9" s="1385"/>
      <c r="M9" s="1386"/>
      <c r="N9" s="1386"/>
      <c r="O9" s="1387"/>
    </row>
    <row r="10" spans="1:18" ht="13.5" thickBot="1" x14ac:dyDescent="0.25">
      <c r="A10" s="1378"/>
      <c r="B10" s="1378"/>
      <c r="C10" s="1091" t="s">
        <v>30</v>
      </c>
      <c r="D10" s="1092" t="s">
        <v>674</v>
      </c>
      <c r="E10" s="1093" t="s">
        <v>675</v>
      </c>
      <c r="F10" s="1091" t="s">
        <v>30</v>
      </c>
      <c r="G10" s="1092" t="s">
        <v>674</v>
      </c>
      <c r="H10" s="1093" t="s">
        <v>675</v>
      </c>
      <c r="I10" s="1094" t="s">
        <v>30</v>
      </c>
      <c r="J10" s="1095" t="s">
        <v>674</v>
      </c>
      <c r="K10" s="1096" t="s">
        <v>675</v>
      </c>
      <c r="L10" s="1091" t="s">
        <v>30</v>
      </c>
      <c r="M10" s="1092" t="s">
        <v>674</v>
      </c>
      <c r="N10" s="1097" t="s">
        <v>675</v>
      </c>
      <c r="O10" s="1098" t="s">
        <v>18</v>
      </c>
    </row>
    <row r="11" spans="1:18" ht="36.75" customHeight="1" thickTop="1" x14ac:dyDescent="0.2">
      <c r="A11" s="1089">
        <v>1</v>
      </c>
      <c r="B11" s="1211" t="s">
        <v>1025</v>
      </c>
      <c r="C11" s="1212">
        <v>2</v>
      </c>
      <c r="D11" s="1213">
        <v>179.04000000000002</v>
      </c>
      <c r="E11" s="1214">
        <v>11.89</v>
      </c>
      <c r="F11" s="1215">
        <v>1</v>
      </c>
      <c r="G11" s="1216">
        <v>284.54000000000002</v>
      </c>
      <c r="H11" s="1214">
        <v>13.73</v>
      </c>
      <c r="I11" s="1215">
        <v>4</v>
      </c>
      <c r="J11" s="1216">
        <v>113.57</v>
      </c>
      <c r="K11" s="1214">
        <v>14.06</v>
      </c>
      <c r="L11" s="1212">
        <v>7</v>
      </c>
      <c r="M11" s="1213">
        <v>577.15000000000009</v>
      </c>
      <c r="N11" s="1216">
        <v>14.06</v>
      </c>
      <c r="O11" s="1090">
        <v>1</v>
      </c>
    </row>
    <row r="12" spans="1:18" ht="36.75" customHeight="1" x14ac:dyDescent="0.2">
      <c r="A12" s="1089">
        <v>2</v>
      </c>
      <c r="B12" s="1105" t="s">
        <v>1029</v>
      </c>
      <c r="C12" s="1106">
        <v>7</v>
      </c>
      <c r="D12" s="1107">
        <v>65.930000000000007</v>
      </c>
      <c r="E12" s="1108">
        <v>7.62</v>
      </c>
      <c r="F12" s="1109">
        <v>3</v>
      </c>
      <c r="G12" s="1110">
        <v>160.81000000000003</v>
      </c>
      <c r="H12" s="1108">
        <v>9.7799999999999994</v>
      </c>
      <c r="I12" s="1109">
        <v>1</v>
      </c>
      <c r="J12" s="1110">
        <v>263.74</v>
      </c>
      <c r="K12" s="1108">
        <v>17.03</v>
      </c>
      <c r="L12" s="1106">
        <v>11</v>
      </c>
      <c r="M12" s="1107">
        <v>490.48</v>
      </c>
      <c r="N12" s="1110">
        <v>17.03</v>
      </c>
      <c r="O12" s="1090">
        <v>2</v>
      </c>
    </row>
    <row r="13" spans="1:18" ht="36.75" customHeight="1" x14ac:dyDescent="0.2">
      <c r="A13" s="1089">
        <v>3</v>
      </c>
      <c r="B13" s="1105" t="s">
        <v>1023</v>
      </c>
      <c r="C13" s="1106">
        <v>1</v>
      </c>
      <c r="D13" s="1107">
        <v>228.26000000000002</v>
      </c>
      <c r="E13" s="1111">
        <v>15.77</v>
      </c>
      <c r="F13" s="1109">
        <v>4</v>
      </c>
      <c r="G13" s="1110">
        <v>151.49999999999997</v>
      </c>
      <c r="H13" s="1111">
        <v>15.46</v>
      </c>
      <c r="I13" s="1109">
        <v>7</v>
      </c>
      <c r="J13" s="1110">
        <v>95.564999999999998</v>
      </c>
      <c r="K13" s="1108">
        <v>12.85</v>
      </c>
      <c r="L13" s="1106">
        <v>12</v>
      </c>
      <c r="M13" s="1107">
        <v>475.32499999999999</v>
      </c>
      <c r="N13" s="1110">
        <v>15.77</v>
      </c>
      <c r="O13" s="1090">
        <v>3</v>
      </c>
    </row>
    <row r="14" spans="1:18" ht="36.75" customHeight="1" x14ac:dyDescent="0.2">
      <c r="A14" s="1089">
        <v>4</v>
      </c>
      <c r="B14" s="1105" t="s">
        <v>1026</v>
      </c>
      <c r="C14" s="1106">
        <v>3</v>
      </c>
      <c r="D14" s="1107">
        <v>131.76000000000002</v>
      </c>
      <c r="E14" s="1108">
        <v>10.029999999999999</v>
      </c>
      <c r="F14" s="1109">
        <v>8</v>
      </c>
      <c r="G14" s="1110">
        <v>94.710000000000008</v>
      </c>
      <c r="H14" s="1108">
        <v>10.11</v>
      </c>
      <c r="I14" s="1109">
        <v>2</v>
      </c>
      <c r="J14" s="1110">
        <v>192.57999999999996</v>
      </c>
      <c r="K14" s="1108">
        <v>17.04</v>
      </c>
      <c r="L14" s="1106">
        <v>13</v>
      </c>
      <c r="M14" s="1107">
        <v>419.04999999999995</v>
      </c>
      <c r="N14" s="1110">
        <v>17.04</v>
      </c>
      <c r="O14" s="1090">
        <v>4</v>
      </c>
    </row>
    <row r="15" spans="1:18" ht="37.5" customHeight="1" x14ac:dyDescent="0.2">
      <c r="A15" s="1089">
        <v>5</v>
      </c>
      <c r="B15" s="1105" t="s">
        <v>1028</v>
      </c>
      <c r="C15" s="1106">
        <v>6</v>
      </c>
      <c r="D15" s="1107">
        <v>70.22</v>
      </c>
      <c r="E15" s="1108">
        <v>12.92</v>
      </c>
      <c r="F15" s="1109">
        <v>2</v>
      </c>
      <c r="G15" s="1110">
        <v>186.51999999999995</v>
      </c>
      <c r="H15" s="1108">
        <v>11.38</v>
      </c>
      <c r="I15" s="1109">
        <v>5</v>
      </c>
      <c r="J15" s="1110">
        <v>110.485</v>
      </c>
      <c r="K15" s="1108">
        <v>13.43</v>
      </c>
      <c r="L15" s="1106">
        <f>C15+F15+I15</f>
        <v>13</v>
      </c>
      <c r="M15" s="1107">
        <f>D15+G15+J15</f>
        <v>367.22499999999997</v>
      </c>
      <c r="N15" s="1107">
        <v>13.43</v>
      </c>
      <c r="O15" s="1090">
        <v>5</v>
      </c>
    </row>
    <row r="16" spans="1:18" ht="36" customHeight="1" x14ac:dyDescent="0.2">
      <c r="A16" s="1089">
        <v>6</v>
      </c>
      <c r="B16" s="1105" t="s">
        <v>1030</v>
      </c>
      <c r="C16" s="1106">
        <v>9</v>
      </c>
      <c r="D16" s="1107">
        <v>51.039999999999992</v>
      </c>
      <c r="E16" s="1108">
        <v>9.89</v>
      </c>
      <c r="F16" s="1109">
        <v>5</v>
      </c>
      <c r="G16" s="1110">
        <v>127.82000000000004</v>
      </c>
      <c r="H16" s="1108">
        <v>11.34</v>
      </c>
      <c r="I16" s="1109">
        <v>3</v>
      </c>
      <c r="J16" s="1110">
        <v>173.27500000000001</v>
      </c>
      <c r="K16" s="1111">
        <v>17.78</v>
      </c>
      <c r="L16" s="1106">
        <v>17</v>
      </c>
      <c r="M16" s="1107">
        <v>352.13499999999999</v>
      </c>
      <c r="N16" s="1112">
        <v>17.78</v>
      </c>
      <c r="O16" s="1090">
        <v>6</v>
      </c>
    </row>
    <row r="17" spans="1:15" ht="37.5" customHeight="1" x14ac:dyDescent="0.2">
      <c r="A17" s="1089">
        <v>7</v>
      </c>
      <c r="B17" s="1105" t="s">
        <v>1165</v>
      </c>
      <c r="C17" s="1106">
        <v>4</v>
      </c>
      <c r="D17" s="1107">
        <v>96.44</v>
      </c>
      <c r="E17" s="1108">
        <v>8.31</v>
      </c>
      <c r="F17" s="1109">
        <v>6</v>
      </c>
      <c r="G17" s="1110">
        <v>116.86999999999999</v>
      </c>
      <c r="H17" s="1108">
        <v>8.56</v>
      </c>
      <c r="I17" s="1109">
        <v>8</v>
      </c>
      <c r="J17" s="1110">
        <v>73.86</v>
      </c>
      <c r="K17" s="1108">
        <v>13.18</v>
      </c>
      <c r="L17" s="1106">
        <v>18</v>
      </c>
      <c r="M17" s="1107">
        <v>287.17</v>
      </c>
      <c r="N17" s="1110">
        <v>13.18</v>
      </c>
      <c r="O17" s="1090">
        <v>7</v>
      </c>
    </row>
    <row r="18" spans="1:15" ht="36" customHeight="1" x14ac:dyDescent="0.2">
      <c r="A18" s="1089">
        <v>8</v>
      </c>
      <c r="B18" s="1105" t="s">
        <v>1027</v>
      </c>
      <c r="C18" s="1106">
        <v>5</v>
      </c>
      <c r="D18" s="1107">
        <v>90.819999999999979</v>
      </c>
      <c r="E18" s="1108">
        <v>9.7100000000000009</v>
      </c>
      <c r="F18" s="1109">
        <v>9</v>
      </c>
      <c r="G18" s="1110">
        <v>89.49</v>
      </c>
      <c r="H18" s="1108">
        <v>12.82</v>
      </c>
      <c r="I18" s="1109">
        <v>6</v>
      </c>
      <c r="J18" s="1110">
        <v>97.83</v>
      </c>
      <c r="K18" s="1108">
        <v>17.16</v>
      </c>
      <c r="L18" s="1106">
        <v>20</v>
      </c>
      <c r="M18" s="1107">
        <v>278.14</v>
      </c>
      <c r="N18" s="1110">
        <v>17.16</v>
      </c>
      <c r="O18" s="1090">
        <v>8</v>
      </c>
    </row>
    <row r="19" spans="1:15" ht="37.5" customHeight="1" thickBot="1" x14ac:dyDescent="0.25">
      <c r="A19" s="1103">
        <v>9</v>
      </c>
      <c r="B19" s="1113" t="s">
        <v>1024</v>
      </c>
      <c r="C19" s="1114">
        <v>8</v>
      </c>
      <c r="D19" s="1115">
        <v>54.180000000000007</v>
      </c>
      <c r="E19" s="1116">
        <v>7.26</v>
      </c>
      <c r="F19" s="1117">
        <v>7</v>
      </c>
      <c r="G19" s="1118">
        <v>101.10999999999999</v>
      </c>
      <c r="H19" s="1116">
        <v>12.58</v>
      </c>
      <c r="I19" s="1117">
        <v>9</v>
      </c>
      <c r="J19" s="1118">
        <v>15.484999999999999</v>
      </c>
      <c r="K19" s="1116">
        <v>8.32</v>
      </c>
      <c r="L19" s="1114">
        <v>24</v>
      </c>
      <c r="M19" s="1115">
        <v>170.77499999999998</v>
      </c>
      <c r="N19" s="1118">
        <v>12.58</v>
      </c>
      <c r="O19" s="1104">
        <v>9</v>
      </c>
    </row>
  </sheetData>
  <sortState xmlns:xlrd2="http://schemas.microsoft.com/office/spreadsheetml/2017/richdata2" ref="B11:N19">
    <sortCondition ref="L11:L19"/>
    <sortCondition descending="1" ref="M11:M19"/>
  </sortState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58E-329A-40BB-9F9A-EE949C88F3F3}">
  <dimension ref="A1:R24"/>
  <sheetViews>
    <sheetView workbookViewId="0">
      <selection activeCell="E31" sqref="E31"/>
    </sheetView>
  </sheetViews>
  <sheetFormatPr defaultRowHeight="12.75" x14ac:dyDescent="0.2"/>
  <cols>
    <col min="2" max="2" width="18" customWidth="1"/>
    <col min="3" max="3" width="16.85546875" customWidth="1"/>
  </cols>
  <sheetData>
    <row r="1" spans="1:18" ht="18" x14ac:dyDescent="0.25">
      <c r="A1" s="1422" t="s">
        <v>176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23" t="s">
        <v>25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3"/>
      <c r="R4" s="1423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>
      <c r="A6" s="68"/>
      <c r="B6" s="69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ht="13.5" thickTop="1" x14ac:dyDescent="0.2">
      <c r="A7" s="1424" t="s">
        <v>26</v>
      </c>
      <c r="B7" s="1427" t="s">
        <v>27</v>
      </c>
      <c r="C7" s="1430" t="s">
        <v>28</v>
      </c>
      <c r="D7" s="1433" t="s">
        <v>6</v>
      </c>
      <c r="E7" s="1434"/>
      <c r="F7" s="1435" t="s">
        <v>7</v>
      </c>
      <c r="G7" s="1436"/>
      <c r="H7" s="1433" t="s">
        <v>8</v>
      </c>
      <c r="I7" s="1437"/>
      <c r="J7" s="1435" t="s">
        <v>9</v>
      </c>
      <c r="K7" s="1437"/>
      <c r="L7" s="1438" t="s">
        <v>10</v>
      </c>
      <c r="M7" s="1439"/>
      <c r="N7" s="1438" t="s">
        <v>11</v>
      </c>
      <c r="O7" s="1439"/>
      <c r="P7" s="1440" t="s">
        <v>29</v>
      </c>
      <c r="Q7" s="1441"/>
      <c r="R7" s="1442"/>
    </row>
    <row r="8" spans="1:18" x14ac:dyDescent="0.2">
      <c r="A8" s="1425"/>
      <c r="B8" s="1428"/>
      <c r="C8" s="1431"/>
      <c r="D8" s="1449" t="s">
        <v>599</v>
      </c>
      <c r="E8" s="1450"/>
      <c r="F8" s="1449" t="s">
        <v>599</v>
      </c>
      <c r="G8" s="1450"/>
      <c r="H8" s="1449" t="s">
        <v>599</v>
      </c>
      <c r="I8" s="1450"/>
      <c r="J8" s="1451" t="s">
        <v>599</v>
      </c>
      <c r="K8" s="1450"/>
      <c r="L8" s="1451" t="s">
        <v>599</v>
      </c>
      <c r="M8" s="1450"/>
      <c r="N8" s="1451" t="s">
        <v>599</v>
      </c>
      <c r="O8" s="1450"/>
      <c r="P8" s="1443"/>
      <c r="Q8" s="1444"/>
      <c r="R8" s="1445"/>
    </row>
    <row r="9" spans="1:18" x14ac:dyDescent="0.2">
      <c r="A9" s="1425"/>
      <c r="B9" s="1428"/>
      <c r="C9" s="1431"/>
      <c r="D9" s="1452" t="s">
        <v>600</v>
      </c>
      <c r="E9" s="1453"/>
      <c r="F9" s="1452" t="s">
        <v>601</v>
      </c>
      <c r="G9" s="1453"/>
      <c r="H9" s="1452" t="s">
        <v>602</v>
      </c>
      <c r="I9" s="1453"/>
      <c r="J9" s="1452" t="s">
        <v>603</v>
      </c>
      <c r="K9" s="1453"/>
      <c r="L9" s="1452" t="s">
        <v>604</v>
      </c>
      <c r="M9" s="1453"/>
      <c r="N9" s="1452" t="s">
        <v>605</v>
      </c>
      <c r="O9" s="1453"/>
      <c r="P9" s="1446"/>
      <c r="Q9" s="1447"/>
      <c r="R9" s="1448"/>
    </row>
    <row r="10" spans="1:18" ht="13.5" thickBot="1" x14ac:dyDescent="0.25">
      <c r="A10" s="1426"/>
      <c r="B10" s="1429"/>
      <c r="C10" s="1432"/>
      <c r="D10" s="897" t="s">
        <v>30</v>
      </c>
      <c r="E10" s="898" t="s">
        <v>31</v>
      </c>
      <c r="F10" s="899" t="s">
        <v>30</v>
      </c>
      <c r="G10" s="900" t="s">
        <v>31</v>
      </c>
      <c r="H10" s="897" t="s">
        <v>30</v>
      </c>
      <c r="I10" s="898" t="s">
        <v>31</v>
      </c>
      <c r="J10" s="899" t="s">
        <v>30</v>
      </c>
      <c r="K10" s="898" t="s">
        <v>31</v>
      </c>
      <c r="L10" s="897" t="s">
        <v>30</v>
      </c>
      <c r="M10" s="898" t="s">
        <v>31</v>
      </c>
      <c r="N10" s="899" t="s">
        <v>30</v>
      </c>
      <c r="O10" s="900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911" t="s">
        <v>404</v>
      </c>
      <c r="C11" s="901" t="s">
        <v>387</v>
      </c>
      <c r="D11" s="52">
        <v>2</v>
      </c>
      <c r="E11" s="53">
        <v>10</v>
      </c>
      <c r="F11" s="54">
        <v>3</v>
      </c>
      <c r="G11" s="55">
        <v>3</v>
      </c>
      <c r="H11" s="52">
        <v>1</v>
      </c>
      <c r="I11" s="53">
        <v>21</v>
      </c>
      <c r="J11" s="54">
        <v>4</v>
      </c>
      <c r="K11" s="56">
        <v>7</v>
      </c>
      <c r="L11" s="57">
        <v>1</v>
      </c>
      <c r="M11" s="58">
        <v>4</v>
      </c>
      <c r="N11" s="59">
        <v>1</v>
      </c>
      <c r="O11" s="55">
        <v>3</v>
      </c>
      <c r="P11" s="964">
        <v>12</v>
      </c>
      <c r="Q11" s="965">
        <v>48</v>
      </c>
      <c r="R11" s="913">
        <v>1</v>
      </c>
    </row>
    <row r="12" spans="1:18" x14ac:dyDescent="0.2">
      <c r="A12" s="67">
        <v>2</v>
      </c>
      <c r="B12" s="912" t="s">
        <v>415</v>
      </c>
      <c r="C12" s="903" t="s">
        <v>606</v>
      </c>
      <c r="D12" s="60">
        <v>10</v>
      </c>
      <c r="E12" s="61">
        <v>4</v>
      </c>
      <c r="F12" s="62">
        <v>1</v>
      </c>
      <c r="G12" s="63">
        <v>6</v>
      </c>
      <c r="H12" s="60">
        <v>5</v>
      </c>
      <c r="I12" s="61">
        <v>10</v>
      </c>
      <c r="J12" s="62">
        <v>1</v>
      </c>
      <c r="K12" s="61">
        <v>7</v>
      </c>
      <c r="L12" s="57">
        <v>2</v>
      </c>
      <c r="M12" s="64">
        <v>4</v>
      </c>
      <c r="N12" s="62">
        <v>5</v>
      </c>
      <c r="O12" s="55">
        <v>4</v>
      </c>
      <c r="P12" s="966">
        <v>24</v>
      </c>
      <c r="Q12" s="967">
        <v>35</v>
      </c>
      <c r="R12" s="914">
        <v>2</v>
      </c>
    </row>
    <row r="13" spans="1:18" x14ac:dyDescent="0.2">
      <c r="A13" s="67">
        <v>3</v>
      </c>
      <c r="B13" s="912" t="s">
        <v>607</v>
      </c>
      <c r="C13" s="903" t="s">
        <v>387</v>
      </c>
      <c r="D13" s="60">
        <v>7</v>
      </c>
      <c r="E13" s="61">
        <v>3</v>
      </c>
      <c r="F13" s="62">
        <v>2</v>
      </c>
      <c r="G13" s="63">
        <v>6</v>
      </c>
      <c r="H13" s="60">
        <v>7</v>
      </c>
      <c r="I13" s="61">
        <v>8</v>
      </c>
      <c r="J13" s="62">
        <v>2</v>
      </c>
      <c r="K13" s="61">
        <v>6</v>
      </c>
      <c r="L13" s="57">
        <v>6</v>
      </c>
      <c r="M13" s="64">
        <v>1</v>
      </c>
      <c r="N13" s="54">
        <v>2</v>
      </c>
      <c r="O13" s="55">
        <v>6</v>
      </c>
      <c r="P13" s="966">
        <v>26</v>
      </c>
      <c r="Q13" s="967">
        <v>30</v>
      </c>
      <c r="R13" s="914">
        <v>3</v>
      </c>
    </row>
    <row r="14" spans="1:18" x14ac:dyDescent="0.2">
      <c r="A14" s="67">
        <v>4</v>
      </c>
      <c r="B14" s="912" t="s">
        <v>23</v>
      </c>
      <c r="C14" s="903" t="s">
        <v>606</v>
      </c>
      <c r="D14" s="60">
        <v>3</v>
      </c>
      <c r="E14" s="61">
        <v>8</v>
      </c>
      <c r="F14" s="62">
        <v>5</v>
      </c>
      <c r="G14" s="63">
        <v>3</v>
      </c>
      <c r="H14" s="60">
        <v>6</v>
      </c>
      <c r="I14" s="61">
        <v>8</v>
      </c>
      <c r="J14" s="62">
        <v>3</v>
      </c>
      <c r="K14" s="61">
        <v>9</v>
      </c>
      <c r="L14" s="57">
        <v>6</v>
      </c>
      <c r="M14" s="61">
        <v>1</v>
      </c>
      <c r="N14" s="54">
        <v>7</v>
      </c>
      <c r="O14" s="55">
        <v>1</v>
      </c>
      <c r="P14" s="966">
        <v>30</v>
      </c>
      <c r="Q14" s="967">
        <v>30</v>
      </c>
      <c r="R14" s="914">
        <v>4</v>
      </c>
    </row>
    <row r="15" spans="1:18" x14ac:dyDescent="0.2">
      <c r="A15" s="67">
        <v>5</v>
      </c>
      <c r="B15" s="912" t="s">
        <v>402</v>
      </c>
      <c r="C15" s="903" t="s">
        <v>387</v>
      </c>
      <c r="D15" s="60">
        <v>1</v>
      </c>
      <c r="E15" s="61">
        <v>17</v>
      </c>
      <c r="F15" s="62">
        <v>6</v>
      </c>
      <c r="G15" s="63">
        <v>3</v>
      </c>
      <c r="H15" s="60">
        <v>4</v>
      </c>
      <c r="I15" s="61">
        <v>11</v>
      </c>
      <c r="J15" s="62">
        <v>8</v>
      </c>
      <c r="K15" s="61">
        <v>1</v>
      </c>
      <c r="L15" s="57">
        <v>4</v>
      </c>
      <c r="M15" s="53">
        <v>3</v>
      </c>
      <c r="N15" s="54">
        <v>9</v>
      </c>
      <c r="O15" s="55">
        <v>1</v>
      </c>
      <c r="P15" s="966">
        <v>32</v>
      </c>
      <c r="Q15" s="967">
        <v>36</v>
      </c>
      <c r="R15" s="914">
        <v>5</v>
      </c>
    </row>
    <row r="16" spans="1:18" x14ac:dyDescent="0.2">
      <c r="A16" s="67">
        <v>6</v>
      </c>
      <c r="B16" s="912" t="s">
        <v>22</v>
      </c>
      <c r="C16" s="903" t="s">
        <v>503</v>
      </c>
      <c r="D16" s="60">
        <v>5</v>
      </c>
      <c r="E16" s="61">
        <v>7</v>
      </c>
      <c r="F16" s="62">
        <v>9</v>
      </c>
      <c r="G16" s="63">
        <v>0</v>
      </c>
      <c r="H16" s="60">
        <v>2</v>
      </c>
      <c r="I16" s="61">
        <v>18</v>
      </c>
      <c r="J16" s="62">
        <v>7</v>
      </c>
      <c r="K16" s="61">
        <v>5</v>
      </c>
      <c r="L16" s="57">
        <v>5</v>
      </c>
      <c r="M16" s="61">
        <v>3</v>
      </c>
      <c r="N16" s="54">
        <v>6</v>
      </c>
      <c r="O16" s="55">
        <v>1</v>
      </c>
      <c r="P16" s="966">
        <v>34</v>
      </c>
      <c r="Q16" s="967">
        <v>34</v>
      </c>
      <c r="R16" s="914">
        <v>6</v>
      </c>
    </row>
    <row r="17" spans="1:18" x14ac:dyDescent="0.2">
      <c r="A17" s="67">
        <v>7</v>
      </c>
      <c r="B17" s="912" t="s">
        <v>608</v>
      </c>
      <c r="C17" s="903" t="s">
        <v>503</v>
      </c>
      <c r="D17" s="60">
        <v>8</v>
      </c>
      <c r="E17" s="61">
        <v>8</v>
      </c>
      <c r="F17" s="62">
        <v>9</v>
      </c>
      <c r="G17" s="63">
        <v>0</v>
      </c>
      <c r="H17" s="60">
        <v>3</v>
      </c>
      <c r="I17" s="61">
        <v>15</v>
      </c>
      <c r="J17" s="62">
        <v>8</v>
      </c>
      <c r="K17" s="61">
        <v>1</v>
      </c>
      <c r="L17" s="57">
        <v>3</v>
      </c>
      <c r="M17" s="53">
        <v>3</v>
      </c>
      <c r="N17" s="54">
        <v>7</v>
      </c>
      <c r="O17" s="55">
        <v>1</v>
      </c>
      <c r="P17" s="966">
        <v>38</v>
      </c>
      <c r="Q17" s="967">
        <v>28</v>
      </c>
      <c r="R17" s="914">
        <v>7</v>
      </c>
    </row>
    <row r="18" spans="1:18" x14ac:dyDescent="0.2">
      <c r="A18" s="67">
        <v>8</v>
      </c>
      <c r="B18" s="912" t="s">
        <v>609</v>
      </c>
      <c r="C18" s="903" t="s">
        <v>610</v>
      </c>
      <c r="D18" s="60">
        <v>9</v>
      </c>
      <c r="E18" s="61">
        <v>4</v>
      </c>
      <c r="F18" s="62">
        <v>3</v>
      </c>
      <c r="G18" s="63">
        <v>3</v>
      </c>
      <c r="H18" s="60">
        <v>9</v>
      </c>
      <c r="I18" s="61">
        <v>3</v>
      </c>
      <c r="J18" s="62">
        <v>5</v>
      </c>
      <c r="K18" s="61">
        <v>4</v>
      </c>
      <c r="L18" s="57">
        <v>9</v>
      </c>
      <c r="M18" s="61">
        <v>1</v>
      </c>
      <c r="N18" s="54">
        <v>3</v>
      </c>
      <c r="O18" s="55">
        <v>2</v>
      </c>
      <c r="P18" s="966">
        <v>38</v>
      </c>
      <c r="Q18" s="967">
        <v>17</v>
      </c>
      <c r="R18" s="914">
        <v>8</v>
      </c>
    </row>
    <row r="19" spans="1:18" x14ac:dyDescent="0.2">
      <c r="A19" s="67">
        <v>9</v>
      </c>
      <c r="B19" s="912" t="s">
        <v>611</v>
      </c>
      <c r="C19" s="903" t="s">
        <v>387</v>
      </c>
      <c r="D19" s="60">
        <v>3</v>
      </c>
      <c r="E19" s="61">
        <v>8</v>
      </c>
      <c r="F19" s="62">
        <v>6</v>
      </c>
      <c r="G19" s="63">
        <v>3</v>
      </c>
      <c r="H19" s="60">
        <v>8</v>
      </c>
      <c r="I19" s="61">
        <v>6</v>
      </c>
      <c r="J19" s="62">
        <v>6</v>
      </c>
      <c r="K19" s="61">
        <v>4</v>
      </c>
      <c r="L19" s="57">
        <v>10</v>
      </c>
      <c r="M19" s="58">
        <v>0</v>
      </c>
      <c r="N19" s="54">
        <v>10</v>
      </c>
      <c r="O19" s="55">
        <v>0</v>
      </c>
      <c r="P19" s="966">
        <v>43</v>
      </c>
      <c r="Q19" s="967">
        <v>21</v>
      </c>
      <c r="R19" s="914">
        <v>9</v>
      </c>
    </row>
    <row r="20" spans="1:18" x14ac:dyDescent="0.2">
      <c r="A20" s="67">
        <v>10</v>
      </c>
      <c r="B20" s="912" t="s">
        <v>612</v>
      </c>
      <c r="C20" s="903" t="s">
        <v>613</v>
      </c>
      <c r="D20" s="60">
        <v>6</v>
      </c>
      <c r="E20" s="61">
        <v>3</v>
      </c>
      <c r="F20" s="62">
        <v>8</v>
      </c>
      <c r="G20" s="63">
        <v>1</v>
      </c>
      <c r="H20" s="60">
        <v>10</v>
      </c>
      <c r="I20" s="61">
        <v>2</v>
      </c>
      <c r="J20" s="62">
        <v>8</v>
      </c>
      <c r="K20" s="61">
        <v>1</v>
      </c>
      <c r="L20" s="57">
        <v>8</v>
      </c>
      <c r="M20" s="61">
        <v>1</v>
      </c>
      <c r="N20" s="54">
        <v>4</v>
      </c>
      <c r="O20" s="55">
        <v>2</v>
      </c>
      <c r="P20" s="966">
        <v>44</v>
      </c>
      <c r="Q20" s="967">
        <v>10</v>
      </c>
      <c r="R20" s="914">
        <v>10</v>
      </c>
    </row>
    <row r="21" spans="1:18" x14ac:dyDescent="0.2">
      <c r="A21" s="67">
        <v>11</v>
      </c>
      <c r="B21" s="912" t="s">
        <v>614</v>
      </c>
      <c r="C21" s="903" t="s">
        <v>503</v>
      </c>
      <c r="D21" s="60">
        <v>11</v>
      </c>
      <c r="E21" s="61">
        <v>0</v>
      </c>
      <c r="F21" s="62">
        <v>9</v>
      </c>
      <c r="G21" s="63">
        <v>0</v>
      </c>
      <c r="H21" s="60">
        <v>11</v>
      </c>
      <c r="I21" s="61">
        <v>0</v>
      </c>
      <c r="J21" s="62">
        <v>11</v>
      </c>
      <c r="K21" s="61">
        <v>0</v>
      </c>
      <c r="L21" s="57">
        <v>10</v>
      </c>
      <c r="M21" s="61">
        <v>0</v>
      </c>
      <c r="N21" s="54">
        <v>10</v>
      </c>
      <c r="O21" s="55">
        <v>0</v>
      </c>
      <c r="P21" s="966">
        <v>62</v>
      </c>
      <c r="Q21" s="967">
        <v>0</v>
      </c>
      <c r="R21" s="914">
        <v>11</v>
      </c>
    </row>
    <row r="22" spans="1:18" x14ac:dyDescent="0.2">
      <c r="A22" s="67"/>
      <c r="B22" s="902"/>
      <c r="C22" s="903"/>
      <c r="D22" s="60"/>
      <c r="E22" s="61"/>
      <c r="F22" s="62"/>
      <c r="G22" s="63"/>
      <c r="H22" s="60"/>
      <c r="I22" s="61"/>
      <c r="J22" s="62"/>
      <c r="K22" s="61"/>
      <c r="L22" s="57"/>
      <c r="M22" s="64"/>
      <c r="N22" s="54"/>
      <c r="O22" s="55"/>
      <c r="P22" s="60"/>
      <c r="Q22" s="65"/>
      <c r="R22" s="66"/>
    </row>
    <row r="23" spans="1:18" ht="13.5" thickBot="1" x14ac:dyDescent="0.25">
      <c r="A23" s="904" t="s">
        <v>224</v>
      </c>
      <c r="B23" s="905" t="s">
        <v>224</v>
      </c>
      <c r="C23" s="906" t="s">
        <v>224</v>
      </c>
      <c r="D23" s="871" t="s">
        <v>224</v>
      </c>
      <c r="E23" s="907" t="s">
        <v>224</v>
      </c>
      <c r="F23" s="908" t="s">
        <v>224</v>
      </c>
      <c r="G23" s="873" t="s">
        <v>224</v>
      </c>
      <c r="H23" s="871" t="s">
        <v>224</v>
      </c>
      <c r="I23" s="907" t="s">
        <v>224</v>
      </c>
      <c r="J23" s="908" t="s">
        <v>224</v>
      </c>
      <c r="K23" s="907" t="s">
        <v>224</v>
      </c>
      <c r="L23" s="909" t="s">
        <v>224</v>
      </c>
      <c r="M23" s="907" t="s">
        <v>224</v>
      </c>
      <c r="N23" s="908" t="s">
        <v>224</v>
      </c>
      <c r="O23" s="907" t="s">
        <v>224</v>
      </c>
      <c r="P23" s="871" t="s">
        <v>224</v>
      </c>
      <c r="Q23" s="872" t="s">
        <v>224</v>
      </c>
      <c r="R23" s="910" t="s">
        <v>224</v>
      </c>
    </row>
    <row r="24" spans="1:18" ht="13.5" thickTop="1" x14ac:dyDescent="0.2"/>
  </sheetData>
  <mergeCells count="24">
    <mergeCell ref="L8:M8"/>
    <mergeCell ref="N8:O8"/>
    <mergeCell ref="D9:E9"/>
    <mergeCell ref="F9:G9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9FF7-5A21-422C-B6F1-A3D7BEBD9A3D}">
  <sheetPr>
    <tabColor rgb="FFFF0000"/>
  </sheetPr>
  <dimension ref="A1:R23"/>
  <sheetViews>
    <sheetView workbookViewId="0">
      <selection activeCell="U7" sqref="U7"/>
    </sheetView>
  </sheetViews>
  <sheetFormatPr defaultRowHeight="12.75" x14ac:dyDescent="0.2"/>
  <cols>
    <col min="2" max="2" width="20.85546875" customWidth="1"/>
    <col min="3" max="3" width="21.42578125" customWidth="1"/>
  </cols>
  <sheetData>
    <row r="1" spans="1:18" ht="18" x14ac:dyDescent="0.25">
      <c r="A1" s="1422" t="s">
        <v>177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23" t="s">
        <v>25</v>
      </c>
      <c r="B4" s="1423"/>
      <c r="C4" s="1423"/>
      <c r="D4" s="1423"/>
      <c r="E4" s="1423"/>
      <c r="F4" s="1423"/>
      <c r="G4" s="1423"/>
      <c r="H4" s="1423"/>
      <c r="I4" s="1423"/>
      <c r="J4" s="1423"/>
      <c r="K4" s="1423"/>
      <c r="L4" s="1423"/>
      <c r="M4" s="1423"/>
      <c r="N4" s="1423"/>
      <c r="O4" s="1423"/>
      <c r="P4" s="1423"/>
      <c r="Q4" s="1423"/>
      <c r="R4" s="1423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/>
    <row r="7" spans="1:18" ht="13.5" thickTop="1" x14ac:dyDescent="0.2">
      <c r="A7" s="1458" t="s">
        <v>26</v>
      </c>
      <c r="B7" s="1461" t="s">
        <v>27</v>
      </c>
      <c r="C7" s="1430" t="s">
        <v>28</v>
      </c>
      <c r="D7" s="1464" t="s">
        <v>6</v>
      </c>
      <c r="E7" s="1437"/>
      <c r="F7" s="1465" t="s">
        <v>7</v>
      </c>
      <c r="G7" s="1436"/>
      <c r="H7" s="1464" t="s">
        <v>8</v>
      </c>
      <c r="I7" s="1437"/>
      <c r="J7" s="1465" t="s">
        <v>9</v>
      </c>
      <c r="K7" s="1437"/>
      <c r="L7" s="1466" t="s">
        <v>10</v>
      </c>
      <c r="M7" s="1439"/>
      <c r="N7" s="1466" t="s">
        <v>11</v>
      </c>
      <c r="O7" s="1439"/>
      <c r="P7" s="1454" t="s">
        <v>29</v>
      </c>
      <c r="Q7" s="1441"/>
      <c r="R7" s="1442"/>
    </row>
    <row r="8" spans="1:18" x14ac:dyDescent="0.2">
      <c r="A8" s="1459"/>
      <c r="B8" s="1462"/>
      <c r="C8" s="1431"/>
      <c r="D8" s="1455" t="str">
        <f>IF(ISBLANK('[10]Ukupni plasman lige'!$D$8:$E$8)=FALSE,'[10]Ukupni plasman lige'!$D$8:$E$8,"")</f>
        <v>Granešina</v>
      </c>
      <c r="E8" s="1456"/>
      <c r="F8" s="1455" t="str">
        <f>IF(ISBLANK('[10]Ukupni plasman lige'!$F$8:$G$8)=FALSE,'[10]Ukupni plasman lige'!$F$8:$G$8,"")</f>
        <v>Granešina</v>
      </c>
      <c r="G8" s="1456"/>
      <c r="H8" s="1455" t="str">
        <f>IF(ISBLANK('[10]Ukupni plasman lige'!$H$8:$I$8)=FALSE,'[10]Ukupni plasman lige'!$H$8:$I$8,"")</f>
        <v>Granešina</v>
      </c>
      <c r="I8" s="1456"/>
      <c r="J8" s="1457" t="str">
        <f>IF(ISBLANK('[10]Ukupni plasman lige'!$J$8:$K$8)=FALSE,'[10]Ukupni plasman lige'!$J$8:$K$8,"")</f>
        <v>Granešina</v>
      </c>
      <c r="K8" s="1456"/>
      <c r="L8" s="1457" t="str">
        <f>IF(ISBLANK('[10]Ukupni plasman lige'!$L$8:$M$8)=FALSE,'[10]Ukupni plasman lige'!$L$8:$M$8,"")</f>
        <v>Granešina</v>
      </c>
      <c r="M8" s="1456"/>
      <c r="N8" s="1457" t="str">
        <f>IF(ISBLANK('[10]Ukupni plasman lige'!$N$8:$O$8)=FALSE,'[10]Ukupni plasman lige'!$N$8:$O$8,"")</f>
        <v>Granešina</v>
      </c>
      <c r="O8" s="1456"/>
      <c r="P8" s="1443"/>
      <c r="Q8" s="1444"/>
      <c r="R8" s="1445"/>
    </row>
    <row r="9" spans="1:18" x14ac:dyDescent="0.2">
      <c r="A9" s="1459"/>
      <c r="B9" s="1462"/>
      <c r="C9" s="1431"/>
      <c r="D9" s="1467" t="str">
        <f>IF(ISBLANK('[10]Ukupni plasman lige'!$D$9:$E$9)=FALSE,'[10]Ukupni plasman lige'!$D$9:$E$9,"")</f>
        <v>09.10.2024.</v>
      </c>
      <c r="E9" s="1468"/>
      <c r="F9" s="1467" t="str">
        <f>IF(ISBLANK('[10]Ukupni plasman lige'!$F$9:$G$9)=FALSE,'[10]Ukupni plasman lige'!$F$9:$G$9,"")</f>
        <v>10.11.2024.</v>
      </c>
      <c r="G9" s="1468"/>
      <c r="H9" s="1467" t="str">
        <f>IF(ISBLANK('[10]Ukupni plasman lige'!$H$9:$I$9)=FALSE,'[10]Ukupni plasman lige'!$H$9:$I$9,"")</f>
        <v>16.11.2024.</v>
      </c>
      <c r="I9" s="1468"/>
      <c r="J9" s="1467" t="str">
        <f>IF(ISBLANK('[10]Ukupni plasman lige'!$J$9:$K$9)=FALSE,'[10]Ukupni plasman lige'!$J$9:$K$9,"")</f>
        <v>17.11.2024.</v>
      </c>
      <c r="K9" s="1468"/>
      <c r="L9" s="1467" t="str">
        <f>IF(ISBLANK('[10]Ukupni plasman lige'!$L$9:$M$9)=FALSE,'[10]Ukupni plasman lige'!$L$9:$M$9,"")</f>
        <v>23.11.2024.</v>
      </c>
      <c r="M9" s="1468"/>
      <c r="N9" s="1467" t="str">
        <f>IF(ISBLANK('[10]Ukupni plasman lige'!$N$9:$O$9)=FALSE,'[10]Ukupni plasman lige'!$N$9:$O$9,"")</f>
        <v>24.11.2024.</v>
      </c>
      <c r="O9" s="1468"/>
      <c r="P9" s="1446"/>
      <c r="Q9" s="1447"/>
      <c r="R9" s="1448"/>
    </row>
    <row r="10" spans="1:18" ht="13.5" thickBot="1" x14ac:dyDescent="0.25">
      <c r="A10" s="1460"/>
      <c r="B10" s="1463"/>
      <c r="C10" s="1432"/>
      <c r="D10" s="1218" t="s">
        <v>30</v>
      </c>
      <c r="E10" s="1219" t="s">
        <v>31</v>
      </c>
      <c r="F10" s="1220" t="s">
        <v>30</v>
      </c>
      <c r="G10" s="1221" t="s">
        <v>31</v>
      </c>
      <c r="H10" s="1218" t="s">
        <v>30</v>
      </c>
      <c r="I10" s="1219" t="s">
        <v>31</v>
      </c>
      <c r="J10" s="1220" t="s">
        <v>30</v>
      </c>
      <c r="K10" s="1219" t="s">
        <v>31</v>
      </c>
      <c r="L10" s="1218" t="s">
        <v>30</v>
      </c>
      <c r="M10" s="1219" t="s">
        <v>31</v>
      </c>
      <c r="N10" s="1220" t="s">
        <v>30</v>
      </c>
      <c r="O10" s="1221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1222" t="s">
        <v>23</v>
      </c>
      <c r="C11" s="901" t="s">
        <v>49</v>
      </c>
      <c r="D11" s="52">
        <v>5</v>
      </c>
      <c r="E11" s="53">
        <v>11</v>
      </c>
      <c r="F11" s="54">
        <v>5.5</v>
      </c>
      <c r="G11" s="55">
        <v>4</v>
      </c>
      <c r="H11" s="52">
        <v>1.5</v>
      </c>
      <c r="I11" s="53">
        <v>13</v>
      </c>
      <c r="J11" s="54">
        <v>1</v>
      </c>
      <c r="K11" s="56">
        <v>14</v>
      </c>
      <c r="L11" s="57">
        <v>1</v>
      </c>
      <c r="M11" s="58">
        <v>9</v>
      </c>
      <c r="N11" s="59">
        <v>2</v>
      </c>
      <c r="O11" s="55">
        <v>7</v>
      </c>
      <c r="P11" s="52">
        <v>16</v>
      </c>
      <c r="Q11" s="186">
        <v>58</v>
      </c>
      <c r="R11" s="187">
        <v>1</v>
      </c>
    </row>
    <row r="12" spans="1:18" x14ac:dyDescent="0.2">
      <c r="A12" s="67">
        <v>2</v>
      </c>
      <c r="B12" s="902" t="s">
        <v>415</v>
      </c>
      <c r="C12" s="903" t="s">
        <v>49</v>
      </c>
      <c r="D12" s="60">
        <v>1</v>
      </c>
      <c r="E12" s="61">
        <v>22</v>
      </c>
      <c r="F12" s="62">
        <v>1.5</v>
      </c>
      <c r="G12" s="63">
        <v>15</v>
      </c>
      <c r="H12" s="60">
        <v>4</v>
      </c>
      <c r="I12" s="61">
        <v>11</v>
      </c>
      <c r="J12" s="62">
        <v>7.5</v>
      </c>
      <c r="K12" s="61">
        <v>3</v>
      </c>
      <c r="L12" s="57">
        <v>2.5</v>
      </c>
      <c r="M12" s="64">
        <v>7</v>
      </c>
      <c r="N12" s="62">
        <v>1</v>
      </c>
      <c r="O12" s="55">
        <v>9</v>
      </c>
      <c r="P12" s="60">
        <v>17.5</v>
      </c>
      <c r="Q12" s="65">
        <v>67</v>
      </c>
      <c r="R12" s="66">
        <v>2</v>
      </c>
    </row>
    <row r="13" spans="1:18" x14ac:dyDescent="0.2">
      <c r="A13" s="67">
        <v>3</v>
      </c>
      <c r="B13" s="902" t="s">
        <v>402</v>
      </c>
      <c r="C13" s="903" t="s">
        <v>387</v>
      </c>
      <c r="D13" s="60">
        <v>3</v>
      </c>
      <c r="E13" s="61">
        <v>16</v>
      </c>
      <c r="F13" s="62">
        <v>3</v>
      </c>
      <c r="G13" s="63">
        <v>11</v>
      </c>
      <c r="H13" s="60">
        <v>1.5</v>
      </c>
      <c r="I13" s="61">
        <v>13</v>
      </c>
      <c r="J13" s="62">
        <v>2</v>
      </c>
      <c r="K13" s="61">
        <v>9</v>
      </c>
      <c r="L13" s="57">
        <v>6.5</v>
      </c>
      <c r="M13" s="64">
        <v>3</v>
      </c>
      <c r="N13" s="54">
        <v>4.5</v>
      </c>
      <c r="O13" s="55">
        <v>5</v>
      </c>
      <c r="P13" s="60">
        <v>20.5</v>
      </c>
      <c r="Q13" s="65">
        <v>57</v>
      </c>
      <c r="R13" s="66">
        <v>3</v>
      </c>
    </row>
    <row r="14" spans="1:18" x14ac:dyDescent="0.2">
      <c r="A14" s="67">
        <v>4</v>
      </c>
      <c r="B14" s="902" t="s">
        <v>22</v>
      </c>
      <c r="C14" s="903" t="s">
        <v>503</v>
      </c>
      <c r="D14" s="60">
        <v>7</v>
      </c>
      <c r="E14" s="61">
        <v>8</v>
      </c>
      <c r="F14" s="62">
        <v>1.5</v>
      </c>
      <c r="G14" s="63">
        <v>15</v>
      </c>
      <c r="H14" s="60">
        <v>5.5</v>
      </c>
      <c r="I14" s="61">
        <v>7</v>
      </c>
      <c r="J14" s="62">
        <v>3</v>
      </c>
      <c r="K14" s="61">
        <v>7</v>
      </c>
      <c r="L14" s="57">
        <v>6.5</v>
      </c>
      <c r="M14" s="61">
        <v>3</v>
      </c>
      <c r="N14" s="54">
        <v>7</v>
      </c>
      <c r="O14" s="55">
        <v>4</v>
      </c>
      <c r="P14" s="60">
        <v>30.5</v>
      </c>
      <c r="Q14" s="65">
        <v>44</v>
      </c>
      <c r="R14" s="66">
        <v>4</v>
      </c>
    </row>
    <row r="15" spans="1:18" x14ac:dyDescent="0.2">
      <c r="A15" s="67">
        <v>5</v>
      </c>
      <c r="B15" s="902" t="s">
        <v>609</v>
      </c>
      <c r="C15" s="903" t="s">
        <v>1169</v>
      </c>
      <c r="D15" s="60">
        <v>4</v>
      </c>
      <c r="E15" s="61">
        <v>13</v>
      </c>
      <c r="F15" s="62">
        <v>4</v>
      </c>
      <c r="G15" s="63">
        <v>10</v>
      </c>
      <c r="H15" s="60">
        <v>3</v>
      </c>
      <c r="I15" s="61">
        <v>12</v>
      </c>
      <c r="J15" s="62">
        <v>9.5</v>
      </c>
      <c r="K15" s="61">
        <v>2</v>
      </c>
      <c r="L15" s="57">
        <v>6.5</v>
      </c>
      <c r="M15" s="53">
        <v>3</v>
      </c>
      <c r="N15" s="54">
        <v>4.5</v>
      </c>
      <c r="O15" s="55">
        <v>5</v>
      </c>
      <c r="P15" s="60">
        <v>31.5</v>
      </c>
      <c r="Q15" s="65">
        <v>45</v>
      </c>
      <c r="R15" s="66">
        <v>5</v>
      </c>
    </row>
    <row r="16" spans="1:18" x14ac:dyDescent="0.2">
      <c r="A16" s="67">
        <v>6</v>
      </c>
      <c r="B16" s="902" t="s">
        <v>750</v>
      </c>
      <c r="C16" s="903" t="s">
        <v>503</v>
      </c>
      <c r="D16" s="60">
        <v>2</v>
      </c>
      <c r="E16" s="61">
        <v>19</v>
      </c>
      <c r="F16" s="62">
        <v>7</v>
      </c>
      <c r="G16" s="63">
        <v>3</v>
      </c>
      <c r="H16" s="60">
        <v>5.5</v>
      </c>
      <c r="I16" s="61">
        <v>7</v>
      </c>
      <c r="J16" s="62">
        <v>4.5</v>
      </c>
      <c r="K16" s="61">
        <v>5</v>
      </c>
      <c r="L16" s="57">
        <v>10</v>
      </c>
      <c r="M16" s="61">
        <v>1</v>
      </c>
      <c r="N16" s="54">
        <v>9.5</v>
      </c>
      <c r="O16" s="55">
        <v>1</v>
      </c>
      <c r="P16" s="60">
        <v>38.5</v>
      </c>
      <c r="Q16" s="65">
        <v>36</v>
      </c>
      <c r="R16" s="66">
        <v>6</v>
      </c>
    </row>
    <row r="17" spans="1:18" x14ac:dyDescent="0.2">
      <c r="A17" s="67">
        <v>7</v>
      </c>
      <c r="B17" s="902" t="s">
        <v>754</v>
      </c>
      <c r="C17" s="903" t="s">
        <v>502</v>
      </c>
      <c r="D17" s="60">
        <v>8</v>
      </c>
      <c r="E17" s="61">
        <v>7</v>
      </c>
      <c r="F17" s="62">
        <v>8</v>
      </c>
      <c r="G17" s="63">
        <v>2</v>
      </c>
      <c r="H17" s="60">
        <v>7.5</v>
      </c>
      <c r="I17" s="61">
        <v>4</v>
      </c>
      <c r="J17" s="62">
        <v>9.5</v>
      </c>
      <c r="K17" s="61">
        <v>2</v>
      </c>
      <c r="L17" s="57">
        <v>2.5</v>
      </c>
      <c r="M17" s="53">
        <v>7</v>
      </c>
      <c r="N17" s="54">
        <v>4.5</v>
      </c>
      <c r="O17" s="55">
        <v>5</v>
      </c>
      <c r="P17" s="60">
        <v>40</v>
      </c>
      <c r="Q17" s="65">
        <v>27</v>
      </c>
      <c r="R17" s="66">
        <v>7</v>
      </c>
    </row>
    <row r="18" spans="1:18" x14ac:dyDescent="0.2">
      <c r="A18" s="67">
        <v>8</v>
      </c>
      <c r="B18" s="902" t="s">
        <v>607</v>
      </c>
      <c r="C18" s="903" t="s">
        <v>387</v>
      </c>
      <c r="D18" s="60">
        <v>6</v>
      </c>
      <c r="E18" s="61">
        <v>10</v>
      </c>
      <c r="F18" s="62">
        <v>5.5</v>
      </c>
      <c r="G18" s="63">
        <v>4</v>
      </c>
      <c r="H18" s="60">
        <v>7.5</v>
      </c>
      <c r="I18" s="61">
        <v>4</v>
      </c>
      <c r="J18" s="62">
        <v>6</v>
      </c>
      <c r="K18" s="61">
        <v>4</v>
      </c>
      <c r="L18" s="57">
        <v>9</v>
      </c>
      <c r="M18" s="61">
        <v>2</v>
      </c>
      <c r="N18" s="54">
        <v>9.5</v>
      </c>
      <c r="O18" s="55">
        <v>1</v>
      </c>
      <c r="P18" s="60">
        <v>43.5</v>
      </c>
      <c r="Q18" s="65">
        <v>25</v>
      </c>
      <c r="R18" s="66">
        <v>8</v>
      </c>
    </row>
    <row r="19" spans="1:18" x14ac:dyDescent="0.2">
      <c r="A19" s="67">
        <v>9</v>
      </c>
      <c r="B19" s="902" t="s">
        <v>404</v>
      </c>
      <c r="C19" s="903" t="s">
        <v>387</v>
      </c>
      <c r="D19" s="60">
        <v>9.5</v>
      </c>
      <c r="E19" s="61">
        <v>0</v>
      </c>
      <c r="F19" s="62">
        <v>9.5</v>
      </c>
      <c r="G19" s="63">
        <v>0</v>
      </c>
      <c r="H19" s="60">
        <v>9.5</v>
      </c>
      <c r="I19" s="61">
        <v>0</v>
      </c>
      <c r="J19" s="62">
        <v>4.5</v>
      </c>
      <c r="K19" s="61">
        <v>5</v>
      </c>
      <c r="L19" s="57">
        <v>4</v>
      </c>
      <c r="M19" s="58">
        <v>4</v>
      </c>
      <c r="N19" s="54">
        <v>8</v>
      </c>
      <c r="O19" s="55">
        <v>3</v>
      </c>
      <c r="P19" s="60">
        <v>45</v>
      </c>
      <c r="Q19" s="65">
        <v>12</v>
      </c>
      <c r="R19" s="66">
        <v>9</v>
      </c>
    </row>
    <row r="20" spans="1:18" x14ac:dyDescent="0.2">
      <c r="A20" s="67">
        <v>10</v>
      </c>
      <c r="B20" s="902" t="s">
        <v>611</v>
      </c>
      <c r="C20" s="903" t="s">
        <v>387</v>
      </c>
      <c r="D20" s="60">
        <v>9.5</v>
      </c>
      <c r="E20" s="61">
        <v>0</v>
      </c>
      <c r="F20" s="62">
        <v>9.5</v>
      </c>
      <c r="G20" s="63">
        <v>0</v>
      </c>
      <c r="H20" s="60">
        <v>9.5</v>
      </c>
      <c r="I20" s="61">
        <v>0</v>
      </c>
      <c r="J20" s="62">
        <v>7.5</v>
      </c>
      <c r="K20" s="61">
        <v>3</v>
      </c>
      <c r="L20" s="57">
        <v>6.5</v>
      </c>
      <c r="M20" s="61">
        <v>3</v>
      </c>
      <c r="N20" s="54">
        <v>4.5</v>
      </c>
      <c r="O20" s="55">
        <v>5</v>
      </c>
      <c r="P20" s="60">
        <v>47</v>
      </c>
      <c r="Q20" s="65">
        <v>11</v>
      </c>
      <c r="R20" s="66">
        <v>10</v>
      </c>
    </row>
    <row r="21" spans="1:18" x14ac:dyDescent="0.2">
      <c r="A21" s="67" t="s">
        <v>224</v>
      </c>
      <c r="B21" s="902" t="s">
        <v>224</v>
      </c>
      <c r="C21" s="903" t="s">
        <v>224</v>
      </c>
      <c r="D21" s="60" t="s">
        <v>224</v>
      </c>
      <c r="E21" s="61" t="s">
        <v>224</v>
      </c>
      <c r="F21" s="62" t="s">
        <v>224</v>
      </c>
      <c r="G21" s="63" t="s">
        <v>224</v>
      </c>
      <c r="H21" s="60" t="s">
        <v>224</v>
      </c>
      <c r="I21" s="61" t="s">
        <v>224</v>
      </c>
      <c r="J21" s="62" t="s">
        <v>224</v>
      </c>
      <c r="K21" s="61" t="s">
        <v>224</v>
      </c>
      <c r="L21" s="57" t="s">
        <v>224</v>
      </c>
      <c r="M21" s="61" t="s">
        <v>224</v>
      </c>
      <c r="N21" s="54" t="s">
        <v>224</v>
      </c>
      <c r="O21" s="55" t="s">
        <v>224</v>
      </c>
      <c r="P21" s="60" t="s">
        <v>224</v>
      </c>
      <c r="Q21" s="65" t="s">
        <v>224</v>
      </c>
      <c r="R21" s="66" t="s">
        <v>224</v>
      </c>
    </row>
    <row r="22" spans="1:18" ht="13.5" thickBot="1" x14ac:dyDescent="0.25">
      <c r="A22" s="904" t="s">
        <v>224</v>
      </c>
      <c r="B22" s="905" t="s">
        <v>224</v>
      </c>
      <c r="C22" s="906" t="s">
        <v>224</v>
      </c>
      <c r="D22" s="871" t="s">
        <v>224</v>
      </c>
      <c r="E22" s="907" t="s">
        <v>224</v>
      </c>
      <c r="F22" s="908" t="s">
        <v>224</v>
      </c>
      <c r="G22" s="873" t="s">
        <v>224</v>
      </c>
      <c r="H22" s="871" t="s">
        <v>224</v>
      </c>
      <c r="I22" s="907" t="s">
        <v>224</v>
      </c>
      <c r="J22" s="908" t="s">
        <v>224</v>
      </c>
      <c r="K22" s="907" t="s">
        <v>224</v>
      </c>
      <c r="L22" s="909" t="s">
        <v>224</v>
      </c>
      <c r="M22" s="907" t="s">
        <v>224</v>
      </c>
      <c r="N22" s="908" t="s">
        <v>224</v>
      </c>
      <c r="O22" s="907" t="s">
        <v>224</v>
      </c>
      <c r="P22" s="871" t="s">
        <v>224</v>
      </c>
      <c r="Q22" s="872" t="s">
        <v>224</v>
      </c>
      <c r="R22" s="910" t="s">
        <v>224</v>
      </c>
    </row>
    <row r="23" spans="1:18" ht="13.5" thickTop="1" x14ac:dyDescent="0.2"/>
  </sheetData>
  <mergeCells count="24">
    <mergeCell ref="A1:R1"/>
    <mergeCell ref="A4:R4"/>
    <mergeCell ref="A7:A10"/>
    <mergeCell ref="B7:B10"/>
    <mergeCell ref="C7:C10"/>
    <mergeCell ref="D7:E7"/>
    <mergeCell ref="F7:G7"/>
    <mergeCell ref="D9:E9"/>
    <mergeCell ref="F9:G9"/>
    <mergeCell ref="P7:R9"/>
    <mergeCell ref="D8:E8"/>
    <mergeCell ref="F8:G8"/>
    <mergeCell ref="H8:I8"/>
    <mergeCell ref="J8:K8"/>
    <mergeCell ref="L8:M8"/>
    <mergeCell ref="N7:O7"/>
    <mergeCell ref="N8:O8"/>
    <mergeCell ref="H9:I9"/>
    <mergeCell ref="J9:K9"/>
    <mergeCell ref="L9:M9"/>
    <mergeCell ref="N9:O9"/>
    <mergeCell ref="H7:I7"/>
    <mergeCell ref="J7:K7"/>
    <mergeCell ref="L7:M7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7D53-3921-4E96-BBFB-BE60A2E6A4F8}">
  <dimension ref="A1:AF27"/>
  <sheetViews>
    <sheetView workbookViewId="0">
      <selection activeCell="AI23" sqref="AI23"/>
    </sheetView>
  </sheetViews>
  <sheetFormatPr defaultRowHeight="12.75" x14ac:dyDescent="0.2"/>
  <cols>
    <col min="1" max="1" width="5.7109375" customWidth="1"/>
    <col min="2" max="2" width="18.42578125" customWidth="1"/>
    <col min="3" max="3" width="19.140625" customWidth="1"/>
    <col min="4" max="9" width="5.7109375" customWidth="1"/>
    <col min="10" max="12" width="5.85546875" customWidth="1"/>
    <col min="13" max="13" width="5.7109375" customWidth="1"/>
    <col min="14" max="16" width="5.85546875" customWidth="1"/>
    <col min="17" max="17" width="5.7109375" customWidth="1"/>
    <col min="18" max="20" width="5.85546875" customWidth="1"/>
    <col min="21" max="21" width="6.140625" customWidth="1"/>
    <col min="22" max="24" width="5.85546875" customWidth="1"/>
    <col min="25" max="25" width="5.7109375" customWidth="1"/>
    <col min="26" max="26" width="5.85546875" customWidth="1"/>
    <col min="27" max="29" width="5.7109375" customWidth="1"/>
    <col min="30" max="32" width="5.85546875" customWidth="1"/>
  </cols>
  <sheetData>
    <row r="1" spans="1:32" ht="18" x14ac:dyDescent="0.25">
      <c r="F1" s="842"/>
      <c r="H1" s="843" t="s">
        <v>558</v>
      </c>
      <c r="I1" s="842"/>
    </row>
    <row r="3" spans="1:32" ht="18" x14ac:dyDescent="0.25">
      <c r="I3" s="844" t="s">
        <v>559</v>
      </c>
      <c r="J3" s="842"/>
    </row>
    <row r="4" spans="1:32" ht="15.75" x14ac:dyDescent="0.25">
      <c r="F4" s="842"/>
    </row>
    <row r="5" spans="1:32" ht="18" x14ac:dyDescent="0.25">
      <c r="H5" s="843" t="s">
        <v>560</v>
      </c>
      <c r="I5" s="842"/>
    </row>
    <row r="7" spans="1:32" ht="13.5" thickBot="1" x14ac:dyDescent="0.25"/>
    <row r="8" spans="1:32" ht="13.5" thickTop="1" x14ac:dyDescent="0.2">
      <c r="A8" s="1478" t="s">
        <v>26</v>
      </c>
      <c r="B8" s="1481" t="s">
        <v>27</v>
      </c>
      <c r="C8" s="1430" t="s">
        <v>561</v>
      </c>
      <c r="D8" s="1475" t="s">
        <v>562</v>
      </c>
      <c r="E8" s="1476"/>
      <c r="F8" s="1476"/>
      <c r="G8" s="1477"/>
      <c r="H8" s="1475" t="s">
        <v>563</v>
      </c>
      <c r="I8" s="1476"/>
      <c r="J8" s="1476"/>
      <c r="K8" s="1477"/>
      <c r="L8" s="1475" t="s">
        <v>564</v>
      </c>
      <c r="M8" s="1476"/>
      <c r="N8" s="1476"/>
      <c r="O8" s="1477"/>
      <c r="P8" s="1475" t="s">
        <v>565</v>
      </c>
      <c r="Q8" s="1476"/>
      <c r="R8" s="1476"/>
      <c r="S8" s="1477"/>
      <c r="T8" s="1475" t="s">
        <v>566</v>
      </c>
      <c r="U8" s="1476"/>
      <c r="V8" s="1476"/>
      <c r="W8" s="1477"/>
      <c r="X8" s="1475" t="s">
        <v>567</v>
      </c>
      <c r="Y8" s="1476"/>
      <c r="Z8" s="1476"/>
      <c r="AA8" s="1477"/>
      <c r="AB8" s="887"/>
      <c r="AC8" s="888"/>
      <c r="AD8" s="888"/>
      <c r="AE8" s="888"/>
      <c r="AF8" s="889"/>
    </row>
    <row r="9" spans="1:32" x14ac:dyDescent="0.2">
      <c r="A9" s="1479"/>
      <c r="B9" s="1482"/>
      <c r="C9" s="1431"/>
      <c r="D9" s="1472" t="s">
        <v>568</v>
      </c>
      <c r="E9" s="1473"/>
      <c r="F9" s="1473"/>
      <c r="G9" s="1474"/>
      <c r="H9" s="1472" t="s">
        <v>568</v>
      </c>
      <c r="I9" s="1473"/>
      <c r="J9" s="1473"/>
      <c r="K9" s="1474"/>
      <c r="L9" s="1472" t="s">
        <v>568</v>
      </c>
      <c r="M9" s="1473"/>
      <c r="N9" s="1473"/>
      <c r="O9" s="1474"/>
      <c r="P9" s="1472" t="s">
        <v>568</v>
      </c>
      <c r="Q9" s="1473"/>
      <c r="R9" s="1473"/>
      <c r="S9" s="1474"/>
      <c r="T9" s="1472" t="s">
        <v>568</v>
      </c>
      <c r="U9" s="1473"/>
      <c r="V9" s="1473"/>
      <c r="W9" s="1474"/>
      <c r="X9" s="1472" t="s">
        <v>568</v>
      </c>
      <c r="Y9" s="1473"/>
      <c r="Z9" s="1473"/>
      <c r="AA9" s="1474"/>
      <c r="AB9" s="1469" t="s">
        <v>14</v>
      </c>
      <c r="AC9" s="1470"/>
      <c r="AD9" s="1470"/>
      <c r="AE9" s="1470"/>
      <c r="AF9" s="1471"/>
    </row>
    <row r="10" spans="1:32" ht="13.5" thickBot="1" x14ac:dyDescent="0.25">
      <c r="A10" s="1479"/>
      <c r="B10" s="1482"/>
      <c r="C10" s="1431"/>
      <c r="D10" s="1472" t="s">
        <v>569</v>
      </c>
      <c r="E10" s="1473"/>
      <c r="F10" s="1473"/>
      <c r="G10" s="1474"/>
      <c r="H10" s="1472" t="s">
        <v>570</v>
      </c>
      <c r="I10" s="1473"/>
      <c r="J10" s="1473"/>
      <c r="K10" s="1474"/>
      <c r="L10" s="1472" t="s">
        <v>571</v>
      </c>
      <c r="M10" s="1473"/>
      <c r="N10" s="1473"/>
      <c r="O10" s="1474"/>
      <c r="P10" s="1472" t="s">
        <v>572</v>
      </c>
      <c r="Q10" s="1473"/>
      <c r="R10" s="1473"/>
      <c r="S10" s="1474"/>
      <c r="T10" s="1472" t="s">
        <v>573</v>
      </c>
      <c r="U10" s="1473"/>
      <c r="V10" s="1473"/>
      <c r="W10" s="1474"/>
      <c r="X10" s="1472" t="s">
        <v>574</v>
      </c>
      <c r="Y10" s="1473"/>
      <c r="Z10" s="1473"/>
      <c r="AA10" s="1474"/>
      <c r="AB10" s="890"/>
      <c r="AC10" s="891"/>
      <c r="AD10" s="891"/>
      <c r="AE10" s="891"/>
      <c r="AF10" s="892"/>
    </row>
    <row r="11" spans="1:32" ht="13.5" thickTop="1" x14ac:dyDescent="0.2">
      <c r="A11" s="1480"/>
      <c r="B11" s="1483"/>
      <c r="C11" s="1484"/>
      <c r="D11" s="882" t="s">
        <v>30</v>
      </c>
      <c r="E11" s="883" t="s">
        <v>575</v>
      </c>
      <c r="F11" s="884" t="s">
        <v>576</v>
      </c>
      <c r="G11" s="885" t="s">
        <v>577</v>
      </c>
      <c r="H11" s="882" t="s">
        <v>30</v>
      </c>
      <c r="I11" s="883" t="s">
        <v>575</v>
      </c>
      <c r="J11" s="884" t="s">
        <v>576</v>
      </c>
      <c r="K11" s="885" t="s">
        <v>577</v>
      </c>
      <c r="L11" s="882" t="s">
        <v>30</v>
      </c>
      <c r="M11" s="883" t="s">
        <v>575</v>
      </c>
      <c r="N11" s="884" t="s">
        <v>576</v>
      </c>
      <c r="O11" s="885" t="s">
        <v>577</v>
      </c>
      <c r="P11" s="882" t="s">
        <v>30</v>
      </c>
      <c r="Q11" s="883" t="s">
        <v>575</v>
      </c>
      <c r="R11" s="884" t="s">
        <v>576</v>
      </c>
      <c r="S11" s="885" t="s">
        <v>577</v>
      </c>
      <c r="T11" s="882" t="s">
        <v>30</v>
      </c>
      <c r="U11" s="883" t="s">
        <v>575</v>
      </c>
      <c r="V11" s="884" t="s">
        <v>576</v>
      </c>
      <c r="W11" s="885" t="s">
        <v>577</v>
      </c>
      <c r="X11" s="882" t="s">
        <v>30</v>
      </c>
      <c r="Y11" s="883" t="s">
        <v>575</v>
      </c>
      <c r="Z11" s="884" t="s">
        <v>576</v>
      </c>
      <c r="AA11" s="885" t="s">
        <v>577</v>
      </c>
      <c r="AB11" s="882" t="s">
        <v>30</v>
      </c>
      <c r="AC11" s="883" t="s">
        <v>575</v>
      </c>
      <c r="AD11" s="884" t="s">
        <v>576</v>
      </c>
      <c r="AE11" s="885" t="s">
        <v>577</v>
      </c>
      <c r="AF11" s="886" t="s">
        <v>32</v>
      </c>
    </row>
    <row r="12" spans="1:32" ht="13.5" thickBot="1" x14ac:dyDescent="0.25">
      <c r="A12" s="845">
        <v>1</v>
      </c>
      <c r="B12" s="846">
        <v>2</v>
      </c>
      <c r="C12" s="846">
        <v>3</v>
      </c>
      <c r="D12" s="847">
        <v>4</v>
      </c>
      <c r="E12" s="848">
        <v>5</v>
      </c>
      <c r="F12" s="849">
        <v>6</v>
      </c>
      <c r="G12" s="850">
        <v>7</v>
      </c>
      <c r="H12" s="847">
        <v>8</v>
      </c>
      <c r="I12" s="848">
        <v>9</v>
      </c>
      <c r="J12" s="849">
        <v>10</v>
      </c>
      <c r="K12" s="850">
        <v>11</v>
      </c>
      <c r="L12" s="847">
        <v>12</v>
      </c>
      <c r="M12" s="848">
        <v>13</v>
      </c>
      <c r="N12" s="849">
        <v>14</v>
      </c>
      <c r="O12" s="850">
        <v>15</v>
      </c>
      <c r="P12" s="847">
        <v>16</v>
      </c>
      <c r="Q12" s="848">
        <v>17</v>
      </c>
      <c r="R12" s="849">
        <v>18</v>
      </c>
      <c r="S12" s="850">
        <v>19</v>
      </c>
      <c r="T12" s="847">
        <v>20</v>
      </c>
      <c r="U12" s="848">
        <v>21</v>
      </c>
      <c r="V12" s="849">
        <v>22</v>
      </c>
      <c r="W12" s="850">
        <v>23</v>
      </c>
      <c r="X12" s="847">
        <v>24</v>
      </c>
      <c r="Y12" s="848">
        <v>25</v>
      </c>
      <c r="Z12" s="849">
        <v>26</v>
      </c>
      <c r="AA12" s="850">
        <v>27</v>
      </c>
      <c r="AB12" s="851">
        <v>28</v>
      </c>
      <c r="AC12" s="848">
        <v>29</v>
      </c>
      <c r="AD12" s="848">
        <v>30</v>
      </c>
      <c r="AE12" s="852">
        <v>31</v>
      </c>
      <c r="AF12" s="853">
        <v>32</v>
      </c>
    </row>
    <row r="13" spans="1:32" ht="13.5" thickTop="1" x14ac:dyDescent="0.2">
      <c r="A13" s="854">
        <v>1</v>
      </c>
      <c r="B13" s="893" t="s">
        <v>578</v>
      </c>
      <c r="C13" s="855" t="s">
        <v>579</v>
      </c>
      <c r="D13" s="54">
        <v>20</v>
      </c>
      <c r="E13" s="186">
        <v>5</v>
      </c>
      <c r="F13" s="55">
        <v>12</v>
      </c>
      <c r="G13" s="856">
        <v>3</v>
      </c>
      <c r="H13" s="857">
        <v>21</v>
      </c>
      <c r="I13" s="858">
        <v>5</v>
      </c>
      <c r="J13" s="859">
        <v>18</v>
      </c>
      <c r="K13" s="856">
        <v>7</v>
      </c>
      <c r="L13" s="857">
        <v>15</v>
      </c>
      <c r="M13" s="858">
        <v>2</v>
      </c>
      <c r="N13" s="859">
        <v>2</v>
      </c>
      <c r="O13" s="856">
        <v>1</v>
      </c>
      <c r="P13" s="857">
        <v>8</v>
      </c>
      <c r="Q13" s="858">
        <v>0</v>
      </c>
      <c r="R13" s="859">
        <v>0</v>
      </c>
      <c r="S13" s="856">
        <v>0</v>
      </c>
      <c r="T13" s="857">
        <v>19</v>
      </c>
      <c r="U13" s="858">
        <v>4</v>
      </c>
      <c r="V13" s="859">
        <v>7</v>
      </c>
      <c r="W13" s="856">
        <v>3</v>
      </c>
      <c r="X13" s="857">
        <v>19</v>
      </c>
      <c r="Y13" s="858">
        <v>4</v>
      </c>
      <c r="Z13" s="859">
        <v>7</v>
      </c>
      <c r="AA13" s="856">
        <v>2</v>
      </c>
      <c r="AB13" s="963">
        <f t="shared" ref="AB13:AE24" si="0">IF(ISNUMBER(D13)=TRUE,SUM(D13+H13+L13+P13+T13+X13)," ")</f>
        <v>102</v>
      </c>
      <c r="AC13" s="963">
        <f t="shared" si="0"/>
        <v>20</v>
      </c>
      <c r="AD13" s="963">
        <f t="shared" si="0"/>
        <v>46</v>
      </c>
      <c r="AE13" s="963">
        <f t="shared" si="0"/>
        <v>16</v>
      </c>
      <c r="AF13" s="895">
        <v>1</v>
      </c>
    </row>
    <row r="14" spans="1:32" x14ac:dyDescent="0.2">
      <c r="A14" s="860">
        <v>2</v>
      </c>
      <c r="B14" s="893" t="s">
        <v>580</v>
      </c>
      <c r="C14" s="855" t="s">
        <v>581</v>
      </c>
      <c r="D14" s="60">
        <v>10</v>
      </c>
      <c r="E14" s="65">
        <v>1</v>
      </c>
      <c r="F14" s="63">
        <v>5</v>
      </c>
      <c r="G14" s="861">
        <v>2</v>
      </c>
      <c r="H14" s="862">
        <v>19</v>
      </c>
      <c r="I14" s="863">
        <v>4</v>
      </c>
      <c r="J14" s="864">
        <v>20</v>
      </c>
      <c r="K14" s="861">
        <v>8</v>
      </c>
      <c r="L14" s="862">
        <v>19</v>
      </c>
      <c r="M14" s="863">
        <v>3</v>
      </c>
      <c r="N14" s="864">
        <v>8</v>
      </c>
      <c r="O14" s="861">
        <v>2</v>
      </c>
      <c r="P14" s="862">
        <v>10</v>
      </c>
      <c r="Q14" s="863">
        <v>0</v>
      </c>
      <c r="R14" s="864">
        <v>0</v>
      </c>
      <c r="S14" s="861">
        <v>0</v>
      </c>
      <c r="T14" s="862">
        <v>22</v>
      </c>
      <c r="U14" s="863">
        <v>6</v>
      </c>
      <c r="V14" s="864">
        <v>7</v>
      </c>
      <c r="W14" s="861">
        <v>2</v>
      </c>
      <c r="X14" s="862">
        <v>17</v>
      </c>
      <c r="Y14" s="863">
        <v>4</v>
      </c>
      <c r="Z14" s="864">
        <v>3</v>
      </c>
      <c r="AA14" s="861">
        <v>2</v>
      </c>
      <c r="AB14" s="963">
        <f t="shared" si="0"/>
        <v>97</v>
      </c>
      <c r="AC14" s="963">
        <f t="shared" si="0"/>
        <v>18</v>
      </c>
      <c r="AD14" s="963">
        <f t="shared" si="0"/>
        <v>43</v>
      </c>
      <c r="AE14" s="963">
        <f t="shared" si="0"/>
        <v>16</v>
      </c>
      <c r="AF14" s="896">
        <v>2</v>
      </c>
    </row>
    <row r="15" spans="1:32" x14ac:dyDescent="0.2">
      <c r="A15" s="860">
        <v>3</v>
      </c>
      <c r="B15" s="893" t="s">
        <v>582</v>
      </c>
      <c r="C15" s="855" t="s">
        <v>583</v>
      </c>
      <c r="D15" s="60">
        <v>16</v>
      </c>
      <c r="E15" s="65">
        <v>4</v>
      </c>
      <c r="F15" s="63">
        <v>13</v>
      </c>
      <c r="G15" s="861">
        <v>6</v>
      </c>
      <c r="H15" s="862">
        <v>14</v>
      </c>
      <c r="I15" s="863">
        <v>2</v>
      </c>
      <c r="J15" s="864">
        <v>18</v>
      </c>
      <c r="K15" s="861">
        <v>9</v>
      </c>
      <c r="L15" s="862">
        <v>11</v>
      </c>
      <c r="M15" s="863">
        <v>0</v>
      </c>
      <c r="N15" s="864">
        <v>2</v>
      </c>
      <c r="O15" s="861">
        <v>1</v>
      </c>
      <c r="P15" s="862">
        <v>17</v>
      </c>
      <c r="Q15" s="863">
        <v>3</v>
      </c>
      <c r="R15" s="864">
        <v>17</v>
      </c>
      <c r="S15" s="861">
        <v>7</v>
      </c>
      <c r="T15" s="862">
        <v>21</v>
      </c>
      <c r="U15" s="863">
        <v>5</v>
      </c>
      <c r="V15" s="864">
        <v>17</v>
      </c>
      <c r="W15" s="861">
        <v>5</v>
      </c>
      <c r="X15" s="862">
        <v>15</v>
      </c>
      <c r="Y15" s="863">
        <v>3</v>
      </c>
      <c r="Z15" s="864">
        <v>7</v>
      </c>
      <c r="AA15" s="861">
        <v>4</v>
      </c>
      <c r="AB15" s="963">
        <f t="shared" si="0"/>
        <v>94</v>
      </c>
      <c r="AC15" s="963">
        <f t="shared" si="0"/>
        <v>17</v>
      </c>
      <c r="AD15" s="963">
        <f t="shared" si="0"/>
        <v>74</v>
      </c>
      <c r="AE15" s="963">
        <f t="shared" si="0"/>
        <v>32</v>
      </c>
      <c r="AF15" s="896">
        <v>3</v>
      </c>
    </row>
    <row r="16" spans="1:32" x14ac:dyDescent="0.2">
      <c r="A16" s="860">
        <v>4</v>
      </c>
      <c r="B16" s="893" t="s">
        <v>584</v>
      </c>
      <c r="C16" s="855" t="s">
        <v>585</v>
      </c>
      <c r="D16" s="60">
        <v>15</v>
      </c>
      <c r="E16" s="65">
        <v>2</v>
      </c>
      <c r="F16" s="63">
        <v>8</v>
      </c>
      <c r="G16" s="861">
        <v>3</v>
      </c>
      <c r="H16" s="862">
        <v>15</v>
      </c>
      <c r="I16" s="863">
        <v>3</v>
      </c>
      <c r="J16" s="864">
        <v>4</v>
      </c>
      <c r="K16" s="861">
        <v>1</v>
      </c>
      <c r="L16" s="862">
        <v>15</v>
      </c>
      <c r="M16" s="863">
        <v>3</v>
      </c>
      <c r="N16" s="864">
        <v>4</v>
      </c>
      <c r="O16" s="861">
        <v>2</v>
      </c>
      <c r="P16" s="862">
        <v>10</v>
      </c>
      <c r="Q16" s="863">
        <v>0</v>
      </c>
      <c r="R16" s="864">
        <v>0</v>
      </c>
      <c r="S16" s="861">
        <v>0</v>
      </c>
      <c r="T16" s="862">
        <v>17</v>
      </c>
      <c r="U16" s="863">
        <v>3</v>
      </c>
      <c r="V16" s="864">
        <v>4</v>
      </c>
      <c r="W16" s="861">
        <v>2</v>
      </c>
      <c r="X16" s="862">
        <v>17</v>
      </c>
      <c r="Y16" s="863">
        <v>3</v>
      </c>
      <c r="Z16" s="864">
        <v>3</v>
      </c>
      <c r="AA16" s="861">
        <v>1</v>
      </c>
      <c r="AB16" s="963">
        <f t="shared" si="0"/>
        <v>89</v>
      </c>
      <c r="AC16" s="963">
        <f t="shared" si="0"/>
        <v>14</v>
      </c>
      <c r="AD16" s="963">
        <f t="shared" si="0"/>
        <v>23</v>
      </c>
      <c r="AE16" s="963">
        <f t="shared" si="0"/>
        <v>9</v>
      </c>
      <c r="AF16" s="896">
        <v>4</v>
      </c>
    </row>
    <row r="17" spans="1:32" x14ac:dyDescent="0.2">
      <c r="A17" s="860">
        <v>5</v>
      </c>
      <c r="B17" s="893" t="s">
        <v>586</v>
      </c>
      <c r="C17" s="855" t="s">
        <v>587</v>
      </c>
      <c r="D17" s="60">
        <v>14</v>
      </c>
      <c r="E17" s="65">
        <v>3</v>
      </c>
      <c r="F17" s="63">
        <v>16</v>
      </c>
      <c r="G17" s="861">
        <v>8</v>
      </c>
      <c r="H17" s="862">
        <v>19</v>
      </c>
      <c r="I17" s="863">
        <v>4</v>
      </c>
      <c r="J17" s="864">
        <v>10</v>
      </c>
      <c r="K17" s="861">
        <v>5</v>
      </c>
      <c r="L17" s="862">
        <v>16</v>
      </c>
      <c r="M17" s="863">
        <v>3</v>
      </c>
      <c r="N17" s="864">
        <v>6</v>
      </c>
      <c r="O17" s="861">
        <v>3</v>
      </c>
      <c r="P17" s="862">
        <v>13</v>
      </c>
      <c r="Q17" s="863">
        <v>1</v>
      </c>
      <c r="R17" s="864">
        <v>1</v>
      </c>
      <c r="S17" s="861">
        <v>1</v>
      </c>
      <c r="T17" s="862">
        <v>16</v>
      </c>
      <c r="U17" s="863">
        <v>2</v>
      </c>
      <c r="V17" s="864">
        <v>10</v>
      </c>
      <c r="W17" s="861">
        <v>5</v>
      </c>
      <c r="X17" s="862">
        <v>10</v>
      </c>
      <c r="Y17" s="863">
        <v>1</v>
      </c>
      <c r="Z17" s="864">
        <v>0</v>
      </c>
      <c r="AA17" s="861">
        <v>0</v>
      </c>
      <c r="AB17" s="963">
        <f t="shared" si="0"/>
        <v>88</v>
      </c>
      <c r="AC17" s="963">
        <f t="shared" si="0"/>
        <v>14</v>
      </c>
      <c r="AD17" s="963">
        <f t="shared" si="0"/>
        <v>43</v>
      </c>
      <c r="AE17" s="963">
        <f t="shared" si="0"/>
        <v>22</v>
      </c>
      <c r="AF17" s="896">
        <v>5</v>
      </c>
    </row>
    <row r="18" spans="1:32" x14ac:dyDescent="0.2">
      <c r="A18" s="860">
        <v>6</v>
      </c>
      <c r="B18" s="893" t="s">
        <v>588</v>
      </c>
      <c r="C18" s="855" t="s">
        <v>589</v>
      </c>
      <c r="D18" s="60">
        <v>11</v>
      </c>
      <c r="E18" s="65">
        <v>2</v>
      </c>
      <c r="F18" s="63">
        <v>7</v>
      </c>
      <c r="G18" s="861">
        <v>2</v>
      </c>
      <c r="H18" s="862">
        <v>10</v>
      </c>
      <c r="I18" s="863">
        <v>1</v>
      </c>
      <c r="J18" s="864">
        <v>1</v>
      </c>
      <c r="K18" s="861">
        <v>1</v>
      </c>
      <c r="L18" s="862">
        <v>13</v>
      </c>
      <c r="M18" s="863">
        <v>2</v>
      </c>
      <c r="N18" s="864">
        <v>8</v>
      </c>
      <c r="O18" s="861">
        <v>6</v>
      </c>
      <c r="P18" s="862">
        <v>15</v>
      </c>
      <c r="Q18" s="863">
        <v>2</v>
      </c>
      <c r="R18" s="864">
        <v>6</v>
      </c>
      <c r="S18" s="861">
        <v>3</v>
      </c>
      <c r="T18" s="862">
        <v>18</v>
      </c>
      <c r="U18" s="863">
        <v>4</v>
      </c>
      <c r="V18" s="864">
        <v>7</v>
      </c>
      <c r="W18" s="861">
        <v>2</v>
      </c>
      <c r="X18" s="862">
        <v>15</v>
      </c>
      <c r="Y18" s="863">
        <v>2</v>
      </c>
      <c r="Z18" s="864">
        <v>6</v>
      </c>
      <c r="AA18" s="861">
        <v>4</v>
      </c>
      <c r="AB18" s="963">
        <f t="shared" si="0"/>
        <v>82</v>
      </c>
      <c r="AC18" s="963">
        <f t="shared" si="0"/>
        <v>13</v>
      </c>
      <c r="AD18" s="963">
        <f t="shared" si="0"/>
        <v>35</v>
      </c>
      <c r="AE18" s="963">
        <f t="shared" si="0"/>
        <v>18</v>
      </c>
      <c r="AF18" s="896">
        <v>6</v>
      </c>
    </row>
    <row r="19" spans="1:32" x14ac:dyDescent="0.2">
      <c r="A19" s="860">
        <v>7</v>
      </c>
      <c r="B19" s="893" t="s">
        <v>590</v>
      </c>
      <c r="C19" s="855" t="s">
        <v>502</v>
      </c>
      <c r="D19" s="60">
        <v>16</v>
      </c>
      <c r="E19" s="65">
        <v>4</v>
      </c>
      <c r="F19" s="63">
        <v>14</v>
      </c>
      <c r="G19" s="861">
        <v>6</v>
      </c>
      <c r="H19" s="862">
        <v>9</v>
      </c>
      <c r="I19" s="863">
        <v>0</v>
      </c>
      <c r="J19" s="864">
        <v>10</v>
      </c>
      <c r="K19" s="861">
        <v>5</v>
      </c>
      <c r="L19" s="862">
        <v>12</v>
      </c>
      <c r="M19" s="863">
        <v>2</v>
      </c>
      <c r="N19" s="864">
        <v>2</v>
      </c>
      <c r="O19" s="861">
        <v>1</v>
      </c>
      <c r="P19" s="862">
        <v>11</v>
      </c>
      <c r="Q19" s="863">
        <v>0</v>
      </c>
      <c r="R19" s="864">
        <v>0</v>
      </c>
      <c r="S19" s="861">
        <v>0</v>
      </c>
      <c r="T19" s="862">
        <v>11</v>
      </c>
      <c r="U19" s="863">
        <v>2</v>
      </c>
      <c r="V19" s="864">
        <v>3</v>
      </c>
      <c r="W19" s="861">
        <v>2</v>
      </c>
      <c r="X19" s="862">
        <v>21</v>
      </c>
      <c r="Y19" s="863">
        <v>5</v>
      </c>
      <c r="Z19" s="864">
        <v>5</v>
      </c>
      <c r="AA19" s="861">
        <v>2</v>
      </c>
      <c r="AB19" s="963">
        <f t="shared" si="0"/>
        <v>80</v>
      </c>
      <c r="AC19" s="963">
        <f t="shared" si="0"/>
        <v>13</v>
      </c>
      <c r="AD19" s="963">
        <f t="shared" si="0"/>
        <v>34</v>
      </c>
      <c r="AE19" s="963">
        <f t="shared" si="0"/>
        <v>16</v>
      </c>
      <c r="AF19" s="896">
        <v>7</v>
      </c>
    </row>
    <row r="20" spans="1:32" x14ac:dyDescent="0.2">
      <c r="A20" s="860">
        <v>8</v>
      </c>
      <c r="B20" s="893" t="s">
        <v>591</v>
      </c>
      <c r="C20" s="855" t="s">
        <v>592</v>
      </c>
      <c r="D20" s="60">
        <v>16</v>
      </c>
      <c r="E20" s="65">
        <v>2</v>
      </c>
      <c r="F20" s="63">
        <v>7</v>
      </c>
      <c r="G20" s="861">
        <v>2</v>
      </c>
      <c r="H20" s="862">
        <v>8</v>
      </c>
      <c r="I20" s="863">
        <v>0</v>
      </c>
      <c r="J20" s="864">
        <v>0</v>
      </c>
      <c r="K20" s="861">
        <v>0</v>
      </c>
      <c r="L20" s="862">
        <v>12</v>
      </c>
      <c r="M20" s="863">
        <v>1</v>
      </c>
      <c r="N20" s="864">
        <v>1</v>
      </c>
      <c r="O20" s="861">
        <v>1</v>
      </c>
      <c r="P20" s="862">
        <v>12</v>
      </c>
      <c r="Q20" s="863">
        <v>1</v>
      </c>
      <c r="R20" s="864">
        <v>2</v>
      </c>
      <c r="S20" s="861">
        <v>2</v>
      </c>
      <c r="T20" s="862">
        <v>17</v>
      </c>
      <c r="U20" s="863">
        <v>4</v>
      </c>
      <c r="V20" s="864">
        <v>4</v>
      </c>
      <c r="W20" s="861">
        <v>2</v>
      </c>
      <c r="X20" s="862">
        <v>14</v>
      </c>
      <c r="Y20" s="863">
        <v>1</v>
      </c>
      <c r="Z20" s="864">
        <v>4</v>
      </c>
      <c r="AA20" s="861">
        <v>2</v>
      </c>
      <c r="AB20" s="963">
        <f t="shared" si="0"/>
        <v>79</v>
      </c>
      <c r="AC20" s="963">
        <f t="shared" si="0"/>
        <v>9</v>
      </c>
      <c r="AD20" s="963">
        <f t="shared" si="0"/>
        <v>18</v>
      </c>
      <c r="AE20" s="963">
        <f t="shared" si="0"/>
        <v>9</v>
      </c>
      <c r="AF20" s="896">
        <v>8</v>
      </c>
    </row>
    <row r="21" spans="1:32" x14ac:dyDescent="0.2">
      <c r="A21" s="860">
        <v>9</v>
      </c>
      <c r="B21" s="893" t="s">
        <v>593</v>
      </c>
      <c r="C21" s="855" t="s">
        <v>594</v>
      </c>
      <c r="D21" s="60">
        <v>14</v>
      </c>
      <c r="E21" s="65">
        <v>3</v>
      </c>
      <c r="F21" s="63">
        <v>17</v>
      </c>
      <c r="G21" s="861">
        <v>3</v>
      </c>
      <c r="H21" s="862">
        <v>12</v>
      </c>
      <c r="I21" s="863">
        <v>2</v>
      </c>
      <c r="J21" s="864">
        <v>6</v>
      </c>
      <c r="K21" s="861">
        <v>5</v>
      </c>
      <c r="L21" s="862">
        <v>10</v>
      </c>
      <c r="M21" s="863">
        <v>0</v>
      </c>
      <c r="N21" s="864">
        <v>1</v>
      </c>
      <c r="O21" s="861">
        <v>1</v>
      </c>
      <c r="P21" s="862">
        <v>11</v>
      </c>
      <c r="Q21" s="863">
        <v>0</v>
      </c>
      <c r="R21" s="864">
        <v>0</v>
      </c>
      <c r="S21" s="861">
        <v>0</v>
      </c>
      <c r="T21" s="862">
        <v>13</v>
      </c>
      <c r="U21" s="863">
        <v>2</v>
      </c>
      <c r="V21" s="864">
        <v>4</v>
      </c>
      <c r="W21" s="861">
        <v>1</v>
      </c>
      <c r="X21" s="862">
        <v>18</v>
      </c>
      <c r="Y21" s="863">
        <v>2</v>
      </c>
      <c r="Z21" s="864">
        <v>5</v>
      </c>
      <c r="AA21" s="861">
        <v>2</v>
      </c>
      <c r="AB21" s="963">
        <f t="shared" si="0"/>
        <v>78</v>
      </c>
      <c r="AC21" s="963">
        <f t="shared" si="0"/>
        <v>9</v>
      </c>
      <c r="AD21" s="963">
        <f t="shared" si="0"/>
        <v>33</v>
      </c>
      <c r="AE21" s="963">
        <f t="shared" si="0"/>
        <v>12</v>
      </c>
      <c r="AF21" s="896">
        <v>9</v>
      </c>
    </row>
    <row r="22" spans="1:32" x14ac:dyDescent="0.2">
      <c r="A22" s="860">
        <v>10</v>
      </c>
      <c r="B22" s="893" t="s">
        <v>595</v>
      </c>
      <c r="C22" s="855" t="s">
        <v>596</v>
      </c>
      <c r="D22" s="60">
        <v>19</v>
      </c>
      <c r="E22" s="65">
        <v>5</v>
      </c>
      <c r="F22" s="63">
        <v>16</v>
      </c>
      <c r="G22" s="861">
        <v>7</v>
      </c>
      <c r="H22" s="862">
        <v>12</v>
      </c>
      <c r="I22" s="863">
        <v>1</v>
      </c>
      <c r="J22" s="864">
        <v>9</v>
      </c>
      <c r="K22" s="861">
        <v>7</v>
      </c>
      <c r="L22" s="862">
        <v>10</v>
      </c>
      <c r="M22" s="863">
        <v>1</v>
      </c>
      <c r="N22" s="864">
        <v>2</v>
      </c>
      <c r="O22" s="861">
        <v>1</v>
      </c>
      <c r="P22" s="862">
        <v>11</v>
      </c>
      <c r="Q22" s="863">
        <v>1</v>
      </c>
      <c r="R22" s="864">
        <v>2</v>
      </c>
      <c r="S22" s="861">
        <v>2</v>
      </c>
      <c r="T22" s="862">
        <v>10</v>
      </c>
      <c r="U22" s="863">
        <v>1</v>
      </c>
      <c r="V22" s="864">
        <v>2</v>
      </c>
      <c r="W22" s="861">
        <v>2</v>
      </c>
      <c r="X22" s="862">
        <v>14</v>
      </c>
      <c r="Y22" s="863">
        <v>2</v>
      </c>
      <c r="Z22" s="864">
        <v>3</v>
      </c>
      <c r="AA22" s="861">
        <v>2</v>
      </c>
      <c r="AB22" s="963">
        <f t="shared" si="0"/>
        <v>76</v>
      </c>
      <c r="AC22" s="963">
        <f t="shared" si="0"/>
        <v>11</v>
      </c>
      <c r="AD22" s="963">
        <f t="shared" si="0"/>
        <v>34</v>
      </c>
      <c r="AE22" s="963">
        <f t="shared" si="0"/>
        <v>21</v>
      </c>
      <c r="AF22" s="896">
        <v>10</v>
      </c>
    </row>
    <row r="23" spans="1:32" x14ac:dyDescent="0.2">
      <c r="A23" s="860">
        <v>11</v>
      </c>
      <c r="B23" s="894" t="s">
        <v>597</v>
      </c>
      <c r="C23" s="867" t="s">
        <v>589</v>
      </c>
      <c r="D23" s="60">
        <v>8</v>
      </c>
      <c r="E23" s="65">
        <v>0</v>
      </c>
      <c r="F23" s="63">
        <v>4</v>
      </c>
      <c r="G23" s="861">
        <v>2</v>
      </c>
      <c r="H23" s="862">
        <v>13</v>
      </c>
      <c r="I23" s="863">
        <v>2</v>
      </c>
      <c r="J23" s="864">
        <v>11</v>
      </c>
      <c r="K23" s="861">
        <v>8</v>
      </c>
      <c r="L23" s="862">
        <v>10</v>
      </c>
      <c r="M23" s="863">
        <v>0</v>
      </c>
      <c r="N23" s="864">
        <v>2</v>
      </c>
      <c r="O23" s="861">
        <v>2</v>
      </c>
      <c r="P23" s="862">
        <v>11</v>
      </c>
      <c r="Q23" s="863">
        <v>0</v>
      </c>
      <c r="R23" s="864">
        <v>0</v>
      </c>
      <c r="S23" s="861">
        <v>0</v>
      </c>
      <c r="T23" s="862">
        <v>13</v>
      </c>
      <c r="U23" s="863">
        <v>3</v>
      </c>
      <c r="V23" s="864">
        <v>6</v>
      </c>
      <c r="W23" s="861">
        <v>3</v>
      </c>
      <c r="X23" s="862">
        <v>12</v>
      </c>
      <c r="Y23" s="863">
        <v>1</v>
      </c>
      <c r="Z23" s="864">
        <v>1</v>
      </c>
      <c r="AA23" s="861">
        <v>1</v>
      </c>
      <c r="AB23" s="963">
        <f t="shared" si="0"/>
        <v>67</v>
      </c>
      <c r="AC23" s="963">
        <f t="shared" si="0"/>
        <v>6</v>
      </c>
      <c r="AD23" s="963">
        <f t="shared" si="0"/>
        <v>24</v>
      </c>
      <c r="AE23" s="963">
        <f t="shared" si="0"/>
        <v>16</v>
      </c>
      <c r="AF23" s="896">
        <v>11</v>
      </c>
    </row>
    <row r="24" spans="1:32" x14ac:dyDescent="0.2">
      <c r="A24" s="860">
        <v>12</v>
      </c>
      <c r="B24" s="893" t="s">
        <v>598</v>
      </c>
      <c r="C24" s="855" t="s">
        <v>585</v>
      </c>
      <c r="D24" s="60">
        <v>13</v>
      </c>
      <c r="E24" s="65">
        <v>2</v>
      </c>
      <c r="F24" s="63">
        <v>11</v>
      </c>
      <c r="G24" s="861">
        <v>6</v>
      </c>
      <c r="H24" s="862">
        <v>13</v>
      </c>
      <c r="I24" s="863">
        <v>2</v>
      </c>
      <c r="J24" s="864">
        <v>11</v>
      </c>
      <c r="K24" s="861">
        <v>6</v>
      </c>
      <c r="L24" s="862">
        <v>11</v>
      </c>
      <c r="M24" s="863">
        <v>1</v>
      </c>
      <c r="N24" s="864">
        <v>3</v>
      </c>
      <c r="O24" s="861">
        <v>3</v>
      </c>
      <c r="P24" s="862">
        <v>14</v>
      </c>
      <c r="Q24" s="863">
        <v>2</v>
      </c>
      <c r="R24" s="864">
        <v>4</v>
      </c>
      <c r="S24" s="861">
        <v>2</v>
      </c>
      <c r="T24" s="862">
        <v>0</v>
      </c>
      <c r="U24" s="863">
        <v>0</v>
      </c>
      <c r="V24" s="864">
        <v>0</v>
      </c>
      <c r="W24" s="861">
        <v>0</v>
      </c>
      <c r="X24" s="862">
        <v>0</v>
      </c>
      <c r="Y24" s="863">
        <v>0</v>
      </c>
      <c r="Z24" s="864">
        <v>0</v>
      </c>
      <c r="AA24" s="861">
        <v>0</v>
      </c>
      <c r="AB24" s="963">
        <f t="shared" si="0"/>
        <v>51</v>
      </c>
      <c r="AC24" s="963">
        <f t="shared" si="0"/>
        <v>7</v>
      </c>
      <c r="AD24" s="963">
        <f t="shared" si="0"/>
        <v>29</v>
      </c>
      <c r="AE24" s="963">
        <f t="shared" si="0"/>
        <v>17</v>
      </c>
      <c r="AF24" s="896">
        <v>12</v>
      </c>
    </row>
    <row r="25" spans="1:32" x14ac:dyDescent="0.2">
      <c r="A25" s="860"/>
      <c r="B25" s="866"/>
      <c r="C25" s="867"/>
      <c r="D25" s="60"/>
      <c r="E25" s="65"/>
      <c r="F25" s="63"/>
      <c r="G25" s="861"/>
      <c r="H25" s="862"/>
      <c r="I25" s="863"/>
      <c r="J25" s="864"/>
      <c r="K25" s="861"/>
      <c r="L25" s="862"/>
      <c r="M25" s="863"/>
      <c r="N25" s="864"/>
      <c r="O25" s="861"/>
      <c r="P25" s="862"/>
      <c r="Q25" s="863"/>
      <c r="R25" s="864"/>
      <c r="S25" s="861"/>
      <c r="T25" s="862"/>
      <c r="U25" s="863"/>
      <c r="V25" s="864"/>
      <c r="W25" s="861"/>
      <c r="X25" s="862"/>
      <c r="Y25" s="863"/>
      <c r="Z25" s="864"/>
      <c r="AA25" s="861"/>
      <c r="AB25" s="54"/>
      <c r="AC25" s="54"/>
      <c r="AD25" s="54"/>
      <c r="AE25" s="54"/>
      <c r="AF25" s="865"/>
    </row>
    <row r="26" spans="1:32" ht="13.5" thickBot="1" x14ac:dyDescent="0.25">
      <c r="A26" s="868"/>
      <c r="B26" s="869"/>
      <c r="C26" s="870"/>
      <c r="D26" s="871"/>
      <c r="E26" s="872"/>
      <c r="F26" s="873"/>
      <c r="G26" s="874"/>
      <c r="H26" s="875"/>
      <c r="I26" s="876"/>
      <c r="J26" s="877"/>
      <c r="K26" s="874"/>
      <c r="L26" s="875"/>
      <c r="M26" s="876"/>
      <c r="N26" s="877"/>
      <c r="O26" s="874"/>
      <c r="P26" s="875"/>
      <c r="Q26" s="876"/>
      <c r="R26" s="877"/>
      <c r="S26" s="874"/>
      <c r="T26" s="875"/>
      <c r="U26" s="876"/>
      <c r="V26" s="877"/>
      <c r="W26" s="874"/>
      <c r="X26" s="875"/>
      <c r="Y26" s="876"/>
      <c r="Z26" s="877"/>
      <c r="AA26" s="874"/>
      <c r="AB26" s="878" t="str">
        <f>IF(ISNUMBER(D26)=TRUE,SUM(D26+H26+L26+P26+T26+#REF!+X26+#REF!)," ")</f>
        <v xml:space="preserve"> </v>
      </c>
      <c r="AC26" s="879" t="str">
        <f>IF(ISNUMBER(E26)=TRUE,SUM(E26+I26+M26+Q26+U26+#REF!+Y26+#REF!)," ")</f>
        <v xml:space="preserve"> </v>
      </c>
      <c r="AD26" s="879" t="str">
        <f>IF(ISNUMBER(G26)=TRUE,SUM(G26+K26+O26+S26+W26+#REF!+AA26+#REF!)," ")</f>
        <v xml:space="preserve"> </v>
      </c>
      <c r="AE26" s="880"/>
      <c r="AF26" s="881"/>
    </row>
    <row r="27" spans="1:32" ht="13.5" thickTop="1" x14ac:dyDescent="0.2"/>
  </sheetData>
  <mergeCells count="22">
    <mergeCell ref="A8:A11"/>
    <mergeCell ref="B8:B11"/>
    <mergeCell ref="C8:C11"/>
    <mergeCell ref="D8:G8"/>
    <mergeCell ref="H8:K8"/>
    <mergeCell ref="P8:S8"/>
    <mergeCell ref="T8:W8"/>
    <mergeCell ref="X8:AA8"/>
    <mergeCell ref="D9:G9"/>
    <mergeCell ref="H9:K9"/>
    <mergeCell ref="L9:O9"/>
    <mergeCell ref="P9:S9"/>
    <mergeCell ref="T9:W9"/>
    <mergeCell ref="X9:AA9"/>
    <mergeCell ref="L8:O8"/>
    <mergeCell ref="AB9:AF9"/>
    <mergeCell ref="D10:G10"/>
    <mergeCell ref="H10:K10"/>
    <mergeCell ref="L10:O10"/>
    <mergeCell ref="P10:S10"/>
    <mergeCell ref="T10:W10"/>
    <mergeCell ref="X10:AA10"/>
  </mergeCells>
  <dataValidations count="1">
    <dataValidation allowBlank="1" showInputMessage="1" showErrorMessage="1" promptTitle="POZOR!" prompt="Polje sadrži formulu!_x000a_U polja u ovom dijelu ne upisujte i ne mjenjajte ništa!" sqref="D13:AF26" xr:uid="{38811AFF-6A4A-4322-BE16-9BC69DEF7AA7}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B1:Z20"/>
  <sheetViews>
    <sheetView zoomScale="52" zoomScaleNormal="52" workbookViewId="0">
      <selection activeCell="C20" sqref="C20"/>
    </sheetView>
  </sheetViews>
  <sheetFormatPr defaultColWidth="8.85546875" defaultRowHeight="12.75" x14ac:dyDescent="0.2"/>
  <cols>
    <col min="1" max="1" width="4.42578125" style="28" customWidth="1"/>
    <col min="2" max="2" width="11.7109375" style="28" customWidth="1"/>
    <col min="3" max="3" width="48.85546875" style="28" customWidth="1"/>
    <col min="4" max="4" width="11" style="28" customWidth="1"/>
    <col min="5" max="5" width="17" style="28" customWidth="1"/>
    <col min="6" max="6" width="10.7109375" style="28" customWidth="1"/>
    <col min="7" max="7" width="14.5703125" style="28" customWidth="1"/>
    <col min="8" max="8" width="10.7109375" style="28" customWidth="1"/>
    <col min="9" max="9" width="15" style="28" customWidth="1"/>
    <col min="10" max="10" width="10.5703125" style="28" customWidth="1"/>
    <col min="11" max="11" width="15.7109375" style="28" customWidth="1"/>
    <col min="12" max="12" width="11.140625" style="28" customWidth="1"/>
    <col min="13" max="13" width="15.7109375" style="28" customWidth="1"/>
    <col min="14" max="14" width="10.7109375" style="28" customWidth="1"/>
    <col min="15" max="15" width="15" style="28" customWidth="1"/>
    <col min="16" max="16" width="10.7109375" style="28" customWidth="1"/>
    <col min="17" max="17" width="18.5703125" style="28" customWidth="1"/>
    <col min="18" max="18" width="10.7109375" style="28" customWidth="1"/>
    <col min="19" max="19" width="17.28515625" style="28" customWidth="1"/>
    <col min="20" max="20" width="10.5703125" style="28" customWidth="1"/>
    <col min="21" max="21" width="14.42578125" style="28" customWidth="1"/>
    <col min="22" max="22" width="10.7109375" style="28" customWidth="1"/>
    <col min="23" max="23" width="16.28515625" style="28" customWidth="1"/>
    <col min="24" max="24" width="14.140625" style="28" customWidth="1"/>
    <col min="25" max="25" width="16.5703125" style="28" customWidth="1"/>
    <col min="26" max="26" width="17.140625" style="28" customWidth="1"/>
    <col min="27" max="27" width="7.5703125" style="28" customWidth="1"/>
    <col min="28" max="28" width="9.85546875" style="28" customWidth="1"/>
    <col min="29" max="29" width="44.5703125" style="28" customWidth="1"/>
    <col min="30" max="30" width="8.85546875" style="28"/>
    <col min="31" max="31" width="10.140625" style="28" bestFit="1" customWidth="1"/>
    <col min="32" max="258" width="8.85546875" style="28"/>
    <col min="259" max="259" width="4.42578125" style="28" customWidth="1"/>
    <col min="260" max="260" width="38.85546875" style="28" customWidth="1"/>
    <col min="261" max="261" width="16.85546875" style="28" customWidth="1"/>
    <col min="262" max="262" width="14" style="28" customWidth="1"/>
    <col min="263" max="263" width="13.5703125" style="28" customWidth="1"/>
    <col min="264" max="264" width="10.7109375" style="28" customWidth="1"/>
    <col min="265" max="265" width="6.7109375" style="28" customWidth="1"/>
    <col min="266" max="267" width="10.7109375" style="28" customWidth="1"/>
    <col min="268" max="268" width="6.7109375" style="28" customWidth="1"/>
    <col min="269" max="270" width="10.7109375" style="28" customWidth="1"/>
    <col min="271" max="271" width="6.7109375" style="28" customWidth="1"/>
    <col min="272" max="273" width="10.7109375" style="28" customWidth="1"/>
    <col min="274" max="274" width="6.7109375" style="28" customWidth="1"/>
    <col min="275" max="276" width="10.7109375" style="28" customWidth="1"/>
    <col min="277" max="277" width="6.7109375" style="28" customWidth="1"/>
    <col min="278" max="279" width="10.7109375" style="28" customWidth="1"/>
    <col min="280" max="280" width="6.7109375" style="28" customWidth="1"/>
    <col min="281" max="281" width="9.140625" style="28" customWidth="1"/>
    <col min="282" max="282" width="8.85546875" style="28"/>
    <col min="283" max="283" width="7.5703125" style="28" customWidth="1"/>
    <col min="284" max="284" width="9.85546875" style="28" customWidth="1"/>
    <col min="285" max="286" width="8.85546875" style="28"/>
    <col min="287" max="287" width="10.140625" style="28" bestFit="1" customWidth="1"/>
    <col min="288" max="514" width="8.85546875" style="28"/>
    <col min="515" max="515" width="4.42578125" style="28" customWidth="1"/>
    <col min="516" max="516" width="38.85546875" style="28" customWidth="1"/>
    <col min="517" max="517" width="16.85546875" style="28" customWidth="1"/>
    <col min="518" max="518" width="14" style="28" customWidth="1"/>
    <col min="519" max="519" width="13.5703125" style="28" customWidth="1"/>
    <col min="520" max="520" width="10.7109375" style="28" customWidth="1"/>
    <col min="521" max="521" width="6.7109375" style="28" customWidth="1"/>
    <col min="522" max="523" width="10.7109375" style="28" customWidth="1"/>
    <col min="524" max="524" width="6.7109375" style="28" customWidth="1"/>
    <col min="525" max="526" width="10.7109375" style="28" customWidth="1"/>
    <col min="527" max="527" width="6.7109375" style="28" customWidth="1"/>
    <col min="528" max="529" width="10.7109375" style="28" customWidth="1"/>
    <col min="530" max="530" width="6.7109375" style="28" customWidth="1"/>
    <col min="531" max="532" width="10.7109375" style="28" customWidth="1"/>
    <col min="533" max="533" width="6.7109375" style="28" customWidth="1"/>
    <col min="534" max="535" width="10.7109375" style="28" customWidth="1"/>
    <col min="536" max="536" width="6.7109375" style="28" customWidth="1"/>
    <col min="537" max="537" width="9.140625" style="28" customWidth="1"/>
    <col min="538" max="538" width="8.85546875" style="28"/>
    <col min="539" max="539" width="7.5703125" style="28" customWidth="1"/>
    <col min="540" max="540" width="9.85546875" style="28" customWidth="1"/>
    <col min="541" max="542" width="8.85546875" style="28"/>
    <col min="543" max="543" width="10.140625" style="28" bestFit="1" customWidth="1"/>
    <col min="544" max="770" width="8.85546875" style="28"/>
    <col min="771" max="771" width="4.42578125" style="28" customWidth="1"/>
    <col min="772" max="772" width="38.85546875" style="28" customWidth="1"/>
    <col min="773" max="773" width="16.85546875" style="28" customWidth="1"/>
    <col min="774" max="774" width="14" style="28" customWidth="1"/>
    <col min="775" max="775" width="13.5703125" style="28" customWidth="1"/>
    <col min="776" max="776" width="10.7109375" style="28" customWidth="1"/>
    <col min="777" max="777" width="6.7109375" style="28" customWidth="1"/>
    <col min="778" max="779" width="10.7109375" style="28" customWidth="1"/>
    <col min="780" max="780" width="6.7109375" style="28" customWidth="1"/>
    <col min="781" max="782" width="10.7109375" style="28" customWidth="1"/>
    <col min="783" max="783" width="6.7109375" style="28" customWidth="1"/>
    <col min="784" max="785" width="10.7109375" style="28" customWidth="1"/>
    <col min="786" max="786" width="6.7109375" style="28" customWidth="1"/>
    <col min="787" max="788" width="10.7109375" style="28" customWidth="1"/>
    <col min="789" max="789" width="6.7109375" style="28" customWidth="1"/>
    <col min="790" max="791" width="10.7109375" style="28" customWidth="1"/>
    <col min="792" max="792" width="6.7109375" style="28" customWidth="1"/>
    <col min="793" max="793" width="9.140625" style="28" customWidth="1"/>
    <col min="794" max="794" width="8.85546875" style="28"/>
    <col min="795" max="795" width="7.5703125" style="28" customWidth="1"/>
    <col min="796" max="796" width="9.85546875" style="28" customWidth="1"/>
    <col min="797" max="798" width="8.85546875" style="28"/>
    <col min="799" max="799" width="10.140625" style="28" bestFit="1" customWidth="1"/>
    <col min="800" max="1026" width="8.85546875" style="28"/>
    <col min="1027" max="1027" width="4.42578125" style="28" customWidth="1"/>
    <col min="1028" max="1028" width="38.85546875" style="28" customWidth="1"/>
    <col min="1029" max="1029" width="16.85546875" style="28" customWidth="1"/>
    <col min="1030" max="1030" width="14" style="28" customWidth="1"/>
    <col min="1031" max="1031" width="13.5703125" style="28" customWidth="1"/>
    <col min="1032" max="1032" width="10.7109375" style="28" customWidth="1"/>
    <col min="1033" max="1033" width="6.7109375" style="28" customWidth="1"/>
    <col min="1034" max="1035" width="10.7109375" style="28" customWidth="1"/>
    <col min="1036" max="1036" width="6.7109375" style="28" customWidth="1"/>
    <col min="1037" max="1038" width="10.7109375" style="28" customWidth="1"/>
    <col min="1039" max="1039" width="6.7109375" style="28" customWidth="1"/>
    <col min="1040" max="1041" width="10.7109375" style="28" customWidth="1"/>
    <col min="1042" max="1042" width="6.7109375" style="28" customWidth="1"/>
    <col min="1043" max="1044" width="10.7109375" style="28" customWidth="1"/>
    <col min="1045" max="1045" width="6.7109375" style="28" customWidth="1"/>
    <col min="1046" max="1047" width="10.7109375" style="28" customWidth="1"/>
    <col min="1048" max="1048" width="6.7109375" style="28" customWidth="1"/>
    <col min="1049" max="1049" width="9.140625" style="28" customWidth="1"/>
    <col min="1050" max="1050" width="8.85546875" style="28"/>
    <col min="1051" max="1051" width="7.5703125" style="28" customWidth="1"/>
    <col min="1052" max="1052" width="9.85546875" style="28" customWidth="1"/>
    <col min="1053" max="1054" width="8.85546875" style="28"/>
    <col min="1055" max="1055" width="10.140625" style="28" bestFit="1" customWidth="1"/>
    <col min="1056" max="1282" width="8.85546875" style="28"/>
    <col min="1283" max="1283" width="4.42578125" style="28" customWidth="1"/>
    <col min="1284" max="1284" width="38.85546875" style="28" customWidth="1"/>
    <col min="1285" max="1285" width="16.85546875" style="28" customWidth="1"/>
    <col min="1286" max="1286" width="14" style="28" customWidth="1"/>
    <col min="1287" max="1287" width="13.5703125" style="28" customWidth="1"/>
    <col min="1288" max="1288" width="10.7109375" style="28" customWidth="1"/>
    <col min="1289" max="1289" width="6.7109375" style="28" customWidth="1"/>
    <col min="1290" max="1291" width="10.7109375" style="28" customWidth="1"/>
    <col min="1292" max="1292" width="6.7109375" style="28" customWidth="1"/>
    <col min="1293" max="1294" width="10.7109375" style="28" customWidth="1"/>
    <col min="1295" max="1295" width="6.7109375" style="28" customWidth="1"/>
    <col min="1296" max="1297" width="10.7109375" style="28" customWidth="1"/>
    <col min="1298" max="1298" width="6.7109375" style="28" customWidth="1"/>
    <col min="1299" max="1300" width="10.7109375" style="28" customWidth="1"/>
    <col min="1301" max="1301" width="6.7109375" style="28" customWidth="1"/>
    <col min="1302" max="1303" width="10.7109375" style="28" customWidth="1"/>
    <col min="1304" max="1304" width="6.7109375" style="28" customWidth="1"/>
    <col min="1305" max="1305" width="9.140625" style="28" customWidth="1"/>
    <col min="1306" max="1306" width="8.85546875" style="28"/>
    <col min="1307" max="1307" width="7.5703125" style="28" customWidth="1"/>
    <col min="1308" max="1308" width="9.85546875" style="28" customWidth="1"/>
    <col min="1309" max="1310" width="8.85546875" style="28"/>
    <col min="1311" max="1311" width="10.140625" style="28" bestFit="1" customWidth="1"/>
    <col min="1312" max="1538" width="8.85546875" style="28"/>
    <col min="1539" max="1539" width="4.42578125" style="28" customWidth="1"/>
    <col min="1540" max="1540" width="38.85546875" style="28" customWidth="1"/>
    <col min="1541" max="1541" width="16.85546875" style="28" customWidth="1"/>
    <col min="1542" max="1542" width="14" style="28" customWidth="1"/>
    <col min="1543" max="1543" width="13.5703125" style="28" customWidth="1"/>
    <col min="1544" max="1544" width="10.7109375" style="28" customWidth="1"/>
    <col min="1545" max="1545" width="6.7109375" style="28" customWidth="1"/>
    <col min="1546" max="1547" width="10.7109375" style="28" customWidth="1"/>
    <col min="1548" max="1548" width="6.7109375" style="28" customWidth="1"/>
    <col min="1549" max="1550" width="10.7109375" style="28" customWidth="1"/>
    <col min="1551" max="1551" width="6.7109375" style="28" customWidth="1"/>
    <col min="1552" max="1553" width="10.7109375" style="28" customWidth="1"/>
    <col min="1554" max="1554" width="6.7109375" style="28" customWidth="1"/>
    <col min="1555" max="1556" width="10.7109375" style="28" customWidth="1"/>
    <col min="1557" max="1557" width="6.7109375" style="28" customWidth="1"/>
    <col min="1558" max="1559" width="10.7109375" style="28" customWidth="1"/>
    <col min="1560" max="1560" width="6.7109375" style="28" customWidth="1"/>
    <col min="1561" max="1561" width="9.140625" style="28" customWidth="1"/>
    <col min="1562" max="1562" width="8.85546875" style="28"/>
    <col min="1563" max="1563" width="7.5703125" style="28" customWidth="1"/>
    <col min="1564" max="1564" width="9.85546875" style="28" customWidth="1"/>
    <col min="1565" max="1566" width="8.85546875" style="28"/>
    <col min="1567" max="1567" width="10.140625" style="28" bestFit="1" customWidth="1"/>
    <col min="1568" max="1794" width="8.85546875" style="28"/>
    <col min="1795" max="1795" width="4.42578125" style="28" customWidth="1"/>
    <col min="1796" max="1796" width="38.85546875" style="28" customWidth="1"/>
    <col min="1797" max="1797" width="16.85546875" style="28" customWidth="1"/>
    <col min="1798" max="1798" width="14" style="28" customWidth="1"/>
    <col min="1799" max="1799" width="13.5703125" style="28" customWidth="1"/>
    <col min="1800" max="1800" width="10.7109375" style="28" customWidth="1"/>
    <col min="1801" max="1801" width="6.7109375" style="28" customWidth="1"/>
    <col min="1802" max="1803" width="10.7109375" style="28" customWidth="1"/>
    <col min="1804" max="1804" width="6.7109375" style="28" customWidth="1"/>
    <col min="1805" max="1806" width="10.7109375" style="28" customWidth="1"/>
    <col min="1807" max="1807" width="6.7109375" style="28" customWidth="1"/>
    <col min="1808" max="1809" width="10.7109375" style="28" customWidth="1"/>
    <col min="1810" max="1810" width="6.7109375" style="28" customWidth="1"/>
    <col min="1811" max="1812" width="10.7109375" style="28" customWidth="1"/>
    <col min="1813" max="1813" width="6.7109375" style="28" customWidth="1"/>
    <col min="1814" max="1815" width="10.7109375" style="28" customWidth="1"/>
    <col min="1816" max="1816" width="6.7109375" style="28" customWidth="1"/>
    <col min="1817" max="1817" width="9.140625" style="28" customWidth="1"/>
    <col min="1818" max="1818" width="8.85546875" style="28"/>
    <col min="1819" max="1819" width="7.5703125" style="28" customWidth="1"/>
    <col min="1820" max="1820" width="9.85546875" style="28" customWidth="1"/>
    <col min="1821" max="1822" width="8.85546875" style="28"/>
    <col min="1823" max="1823" width="10.140625" style="28" bestFit="1" customWidth="1"/>
    <col min="1824" max="2050" width="8.85546875" style="28"/>
    <col min="2051" max="2051" width="4.42578125" style="28" customWidth="1"/>
    <col min="2052" max="2052" width="38.85546875" style="28" customWidth="1"/>
    <col min="2053" max="2053" width="16.85546875" style="28" customWidth="1"/>
    <col min="2054" max="2054" width="14" style="28" customWidth="1"/>
    <col min="2055" max="2055" width="13.5703125" style="28" customWidth="1"/>
    <col min="2056" max="2056" width="10.7109375" style="28" customWidth="1"/>
    <col min="2057" max="2057" width="6.7109375" style="28" customWidth="1"/>
    <col min="2058" max="2059" width="10.7109375" style="28" customWidth="1"/>
    <col min="2060" max="2060" width="6.7109375" style="28" customWidth="1"/>
    <col min="2061" max="2062" width="10.7109375" style="28" customWidth="1"/>
    <col min="2063" max="2063" width="6.7109375" style="28" customWidth="1"/>
    <col min="2064" max="2065" width="10.7109375" style="28" customWidth="1"/>
    <col min="2066" max="2066" width="6.7109375" style="28" customWidth="1"/>
    <col min="2067" max="2068" width="10.7109375" style="28" customWidth="1"/>
    <col min="2069" max="2069" width="6.7109375" style="28" customWidth="1"/>
    <col min="2070" max="2071" width="10.7109375" style="28" customWidth="1"/>
    <col min="2072" max="2072" width="6.7109375" style="28" customWidth="1"/>
    <col min="2073" max="2073" width="9.140625" style="28" customWidth="1"/>
    <col min="2074" max="2074" width="8.85546875" style="28"/>
    <col min="2075" max="2075" width="7.5703125" style="28" customWidth="1"/>
    <col min="2076" max="2076" width="9.85546875" style="28" customWidth="1"/>
    <col min="2077" max="2078" width="8.85546875" style="28"/>
    <col min="2079" max="2079" width="10.140625" style="28" bestFit="1" customWidth="1"/>
    <col min="2080" max="2306" width="8.85546875" style="28"/>
    <col min="2307" max="2307" width="4.42578125" style="28" customWidth="1"/>
    <col min="2308" max="2308" width="38.85546875" style="28" customWidth="1"/>
    <col min="2309" max="2309" width="16.85546875" style="28" customWidth="1"/>
    <col min="2310" max="2310" width="14" style="28" customWidth="1"/>
    <col min="2311" max="2311" width="13.5703125" style="28" customWidth="1"/>
    <col min="2312" max="2312" width="10.7109375" style="28" customWidth="1"/>
    <col min="2313" max="2313" width="6.7109375" style="28" customWidth="1"/>
    <col min="2314" max="2315" width="10.7109375" style="28" customWidth="1"/>
    <col min="2316" max="2316" width="6.7109375" style="28" customWidth="1"/>
    <col min="2317" max="2318" width="10.7109375" style="28" customWidth="1"/>
    <col min="2319" max="2319" width="6.7109375" style="28" customWidth="1"/>
    <col min="2320" max="2321" width="10.7109375" style="28" customWidth="1"/>
    <col min="2322" max="2322" width="6.7109375" style="28" customWidth="1"/>
    <col min="2323" max="2324" width="10.7109375" style="28" customWidth="1"/>
    <col min="2325" max="2325" width="6.7109375" style="28" customWidth="1"/>
    <col min="2326" max="2327" width="10.7109375" style="28" customWidth="1"/>
    <col min="2328" max="2328" width="6.7109375" style="28" customWidth="1"/>
    <col min="2329" max="2329" width="9.140625" style="28" customWidth="1"/>
    <col min="2330" max="2330" width="8.85546875" style="28"/>
    <col min="2331" max="2331" width="7.5703125" style="28" customWidth="1"/>
    <col min="2332" max="2332" width="9.85546875" style="28" customWidth="1"/>
    <col min="2333" max="2334" width="8.85546875" style="28"/>
    <col min="2335" max="2335" width="10.140625" style="28" bestFit="1" customWidth="1"/>
    <col min="2336" max="2562" width="8.85546875" style="28"/>
    <col min="2563" max="2563" width="4.42578125" style="28" customWidth="1"/>
    <col min="2564" max="2564" width="38.85546875" style="28" customWidth="1"/>
    <col min="2565" max="2565" width="16.85546875" style="28" customWidth="1"/>
    <col min="2566" max="2566" width="14" style="28" customWidth="1"/>
    <col min="2567" max="2567" width="13.5703125" style="28" customWidth="1"/>
    <col min="2568" max="2568" width="10.7109375" style="28" customWidth="1"/>
    <col min="2569" max="2569" width="6.7109375" style="28" customWidth="1"/>
    <col min="2570" max="2571" width="10.7109375" style="28" customWidth="1"/>
    <col min="2572" max="2572" width="6.7109375" style="28" customWidth="1"/>
    <col min="2573" max="2574" width="10.7109375" style="28" customWidth="1"/>
    <col min="2575" max="2575" width="6.7109375" style="28" customWidth="1"/>
    <col min="2576" max="2577" width="10.7109375" style="28" customWidth="1"/>
    <col min="2578" max="2578" width="6.7109375" style="28" customWidth="1"/>
    <col min="2579" max="2580" width="10.7109375" style="28" customWidth="1"/>
    <col min="2581" max="2581" width="6.7109375" style="28" customWidth="1"/>
    <col min="2582" max="2583" width="10.7109375" style="28" customWidth="1"/>
    <col min="2584" max="2584" width="6.7109375" style="28" customWidth="1"/>
    <col min="2585" max="2585" width="9.140625" style="28" customWidth="1"/>
    <col min="2586" max="2586" width="8.85546875" style="28"/>
    <col min="2587" max="2587" width="7.5703125" style="28" customWidth="1"/>
    <col min="2588" max="2588" width="9.85546875" style="28" customWidth="1"/>
    <col min="2589" max="2590" width="8.85546875" style="28"/>
    <col min="2591" max="2591" width="10.140625" style="28" bestFit="1" customWidth="1"/>
    <col min="2592" max="2818" width="8.85546875" style="28"/>
    <col min="2819" max="2819" width="4.42578125" style="28" customWidth="1"/>
    <col min="2820" max="2820" width="38.85546875" style="28" customWidth="1"/>
    <col min="2821" max="2821" width="16.85546875" style="28" customWidth="1"/>
    <col min="2822" max="2822" width="14" style="28" customWidth="1"/>
    <col min="2823" max="2823" width="13.5703125" style="28" customWidth="1"/>
    <col min="2824" max="2824" width="10.7109375" style="28" customWidth="1"/>
    <col min="2825" max="2825" width="6.7109375" style="28" customWidth="1"/>
    <col min="2826" max="2827" width="10.7109375" style="28" customWidth="1"/>
    <col min="2828" max="2828" width="6.7109375" style="28" customWidth="1"/>
    <col min="2829" max="2830" width="10.7109375" style="28" customWidth="1"/>
    <col min="2831" max="2831" width="6.7109375" style="28" customWidth="1"/>
    <col min="2832" max="2833" width="10.7109375" style="28" customWidth="1"/>
    <col min="2834" max="2834" width="6.7109375" style="28" customWidth="1"/>
    <col min="2835" max="2836" width="10.7109375" style="28" customWidth="1"/>
    <col min="2837" max="2837" width="6.7109375" style="28" customWidth="1"/>
    <col min="2838" max="2839" width="10.7109375" style="28" customWidth="1"/>
    <col min="2840" max="2840" width="6.7109375" style="28" customWidth="1"/>
    <col min="2841" max="2841" width="9.140625" style="28" customWidth="1"/>
    <col min="2842" max="2842" width="8.85546875" style="28"/>
    <col min="2843" max="2843" width="7.5703125" style="28" customWidth="1"/>
    <col min="2844" max="2844" width="9.85546875" style="28" customWidth="1"/>
    <col min="2845" max="2846" width="8.85546875" style="28"/>
    <col min="2847" max="2847" width="10.140625" style="28" bestFit="1" customWidth="1"/>
    <col min="2848" max="3074" width="8.85546875" style="28"/>
    <col min="3075" max="3075" width="4.42578125" style="28" customWidth="1"/>
    <col min="3076" max="3076" width="38.85546875" style="28" customWidth="1"/>
    <col min="3077" max="3077" width="16.85546875" style="28" customWidth="1"/>
    <col min="3078" max="3078" width="14" style="28" customWidth="1"/>
    <col min="3079" max="3079" width="13.5703125" style="28" customWidth="1"/>
    <col min="3080" max="3080" width="10.7109375" style="28" customWidth="1"/>
    <col min="3081" max="3081" width="6.7109375" style="28" customWidth="1"/>
    <col min="3082" max="3083" width="10.7109375" style="28" customWidth="1"/>
    <col min="3084" max="3084" width="6.7109375" style="28" customWidth="1"/>
    <col min="3085" max="3086" width="10.7109375" style="28" customWidth="1"/>
    <col min="3087" max="3087" width="6.7109375" style="28" customWidth="1"/>
    <col min="3088" max="3089" width="10.7109375" style="28" customWidth="1"/>
    <col min="3090" max="3090" width="6.7109375" style="28" customWidth="1"/>
    <col min="3091" max="3092" width="10.7109375" style="28" customWidth="1"/>
    <col min="3093" max="3093" width="6.7109375" style="28" customWidth="1"/>
    <col min="3094" max="3095" width="10.7109375" style="28" customWidth="1"/>
    <col min="3096" max="3096" width="6.7109375" style="28" customWidth="1"/>
    <col min="3097" max="3097" width="9.140625" style="28" customWidth="1"/>
    <col min="3098" max="3098" width="8.85546875" style="28"/>
    <col min="3099" max="3099" width="7.5703125" style="28" customWidth="1"/>
    <col min="3100" max="3100" width="9.85546875" style="28" customWidth="1"/>
    <col min="3101" max="3102" width="8.85546875" style="28"/>
    <col min="3103" max="3103" width="10.140625" style="28" bestFit="1" customWidth="1"/>
    <col min="3104" max="3330" width="8.85546875" style="28"/>
    <col min="3331" max="3331" width="4.42578125" style="28" customWidth="1"/>
    <col min="3332" max="3332" width="38.85546875" style="28" customWidth="1"/>
    <col min="3333" max="3333" width="16.85546875" style="28" customWidth="1"/>
    <col min="3334" max="3334" width="14" style="28" customWidth="1"/>
    <col min="3335" max="3335" width="13.5703125" style="28" customWidth="1"/>
    <col min="3336" max="3336" width="10.7109375" style="28" customWidth="1"/>
    <col min="3337" max="3337" width="6.7109375" style="28" customWidth="1"/>
    <col min="3338" max="3339" width="10.7109375" style="28" customWidth="1"/>
    <col min="3340" max="3340" width="6.7109375" style="28" customWidth="1"/>
    <col min="3341" max="3342" width="10.7109375" style="28" customWidth="1"/>
    <col min="3343" max="3343" width="6.7109375" style="28" customWidth="1"/>
    <col min="3344" max="3345" width="10.7109375" style="28" customWidth="1"/>
    <col min="3346" max="3346" width="6.7109375" style="28" customWidth="1"/>
    <col min="3347" max="3348" width="10.7109375" style="28" customWidth="1"/>
    <col min="3349" max="3349" width="6.7109375" style="28" customWidth="1"/>
    <col min="3350" max="3351" width="10.7109375" style="28" customWidth="1"/>
    <col min="3352" max="3352" width="6.7109375" style="28" customWidth="1"/>
    <col min="3353" max="3353" width="9.140625" style="28" customWidth="1"/>
    <col min="3354" max="3354" width="8.85546875" style="28"/>
    <col min="3355" max="3355" width="7.5703125" style="28" customWidth="1"/>
    <col min="3356" max="3356" width="9.85546875" style="28" customWidth="1"/>
    <col min="3357" max="3358" width="8.85546875" style="28"/>
    <col min="3359" max="3359" width="10.140625" style="28" bestFit="1" customWidth="1"/>
    <col min="3360" max="3586" width="8.85546875" style="28"/>
    <col min="3587" max="3587" width="4.42578125" style="28" customWidth="1"/>
    <col min="3588" max="3588" width="38.85546875" style="28" customWidth="1"/>
    <col min="3589" max="3589" width="16.85546875" style="28" customWidth="1"/>
    <col min="3590" max="3590" width="14" style="28" customWidth="1"/>
    <col min="3591" max="3591" width="13.5703125" style="28" customWidth="1"/>
    <col min="3592" max="3592" width="10.7109375" style="28" customWidth="1"/>
    <col min="3593" max="3593" width="6.7109375" style="28" customWidth="1"/>
    <col min="3594" max="3595" width="10.7109375" style="28" customWidth="1"/>
    <col min="3596" max="3596" width="6.7109375" style="28" customWidth="1"/>
    <col min="3597" max="3598" width="10.7109375" style="28" customWidth="1"/>
    <col min="3599" max="3599" width="6.7109375" style="28" customWidth="1"/>
    <col min="3600" max="3601" width="10.7109375" style="28" customWidth="1"/>
    <col min="3602" max="3602" width="6.7109375" style="28" customWidth="1"/>
    <col min="3603" max="3604" width="10.7109375" style="28" customWidth="1"/>
    <col min="3605" max="3605" width="6.7109375" style="28" customWidth="1"/>
    <col min="3606" max="3607" width="10.7109375" style="28" customWidth="1"/>
    <col min="3608" max="3608" width="6.7109375" style="28" customWidth="1"/>
    <col min="3609" max="3609" width="9.140625" style="28" customWidth="1"/>
    <col min="3610" max="3610" width="8.85546875" style="28"/>
    <col min="3611" max="3611" width="7.5703125" style="28" customWidth="1"/>
    <col min="3612" max="3612" width="9.85546875" style="28" customWidth="1"/>
    <col min="3613" max="3614" width="8.85546875" style="28"/>
    <col min="3615" max="3615" width="10.140625" style="28" bestFit="1" customWidth="1"/>
    <col min="3616" max="3842" width="8.85546875" style="28"/>
    <col min="3843" max="3843" width="4.42578125" style="28" customWidth="1"/>
    <col min="3844" max="3844" width="38.85546875" style="28" customWidth="1"/>
    <col min="3845" max="3845" width="16.85546875" style="28" customWidth="1"/>
    <col min="3846" max="3846" width="14" style="28" customWidth="1"/>
    <col min="3847" max="3847" width="13.5703125" style="28" customWidth="1"/>
    <col min="3848" max="3848" width="10.7109375" style="28" customWidth="1"/>
    <col min="3849" max="3849" width="6.7109375" style="28" customWidth="1"/>
    <col min="3850" max="3851" width="10.7109375" style="28" customWidth="1"/>
    <col min="3852" max="3852" width="6.7109375" style="28" customWidth="1"/>
    <col min="3853" max="3854" width="10.7109375" style="28" customWidth="1"/>
    <col min="3855" max="3855" width="6.7109375" style="28" customWidth="1"/>
    <col min="3856" max="3857" width="10.7109375" style="28" customWidth="1"/>
    <col min="3858" max="3858" width="6.7109375" style="28" customWidth="1"/>
    <col min="3859" max="3860" width="10.7109375" style="28" customWidth="1"/>
    <col min="3861" max="3861" width="6.7109375" style="28" customWidth="1"/>
    <col min="3862" max="3863" width="10.7109375" style="28" customWidth="1"/>
    <col min="3864" max="3864" width="6.7109375" style="28" customWidth="1"/>
    <col min="3865" max="3865" width="9.140625" style="28" customWidth="1"/>
    <col min="3866" max="3866" width="8.85546875" style="28"/>
    <col min="3867" max="3867" width="7.5703125" style="28" customWidth="1"/>
    <col min="3868" max="3868" width="9.85546875" style="28" customWidth="1"/>
    <col min="3869" max="3870" width="8.85546875" style="28"/>
    <col min="3871" max="3871" width="10.140625" style="28" bestFit="1" customWidth="1"/>
    <col min="3872" max="4098" width="8.85546875" style="28"/>
    <col min="4099" max="4099" width="4.42578125" style="28" customWidth="1"/>
    <col min="4100" max="4100" width="38.85546875" style="28" customWidth="1"/>
    <col min="4101" max="4101" width="16.85546875" style="28" customWidth="1"/>
    <col min="4102" max="4102" width="14" style="28" customWidth="1"/>
    <col min="4103" max="4103" width="13.5703125" style="28" customWidth="1"/>
    <col min="4104" max="4104" width="10.7109375" style="28" customWidth="1"/>
    <col min="4105" max="4105" width="6.7109375" style="28" customWidth="1"/>
    <col min="4106" max="4107" width="10.7109375" style="28" customWidth="1"/>
    <col min="4108" max="4108" width="6.7109375" style="28" customWidth="1"/>
    <col min="4109" max="4110" width="10.7109375" style="28" customWidth="1"/>
    <col min="4111" max="4111" width="6.7109375" style="28" customWidth="1"/>
    <col min="4112" max="4113" width="10.7109375" style="28" customWidth="1"/>
    <col min="4114" max="4114" width="6.7109375" style="28" customWidth="1"/>
    <col min="4115" max="4116" width="10.7109375" style="28" customWidth="1"/>
    <col min="4117" max="4117" width="6.7109375" style="28" customWidth="1"/>
    <col min="4118" max="4119" width="10.7109375" style="28" customWidth="1"/>
    <col min="4120" max="4120" width="6.7109375" style="28" customWidth="1"/>
    <col min="4121" max="4121" width="9.140625" style="28" customWidth="1"/>
    <col min="4122" max="4122" width="8.85546875" style="28"/>
    <col min="4123" max="4123" width="7.5703125" style="28" customWidth="1"/>
    <col min="4124" max="4124" width="9.85546875" style="28" customWidth="1"/>
    <col min="4125" max="4126" width="8.85546875" style="28"/>
    <col min="4127" max="4127" width="10.140625" style="28" bestFit="1" customWidth="1"/>
    <col min="4128" max="4354" width="8.85546875" style="28"/>
    <col min="4355" max="4355" width="4.42578125" style="28" customWidth="1"/>
    <col min="4356" max="4356" width="38.85546875" style="28" customWidth="1"/>
    <col min="4357" max="4357" width="16.85546875" style="28" customWidth="1"/>
    <col min="4358" max="4358" width="14" style="28" customWidth="1"/>
    <col min="4359" max="4359" width="13.5703125" style="28" customWidth="1"/>
    <col min="4360" max="4360" width="10.7109375" style="28" customWidth="1"/>
    <col min="4361" max="4361" width="6.7109375" style="28" customWidth="1"/>
    <col min="4362" max="4363" width="10.7109375" style="28" customWidth="1"/>
    <col min="4364" max="4364" width="6.7109375" style="28" customWidth="1"/>
    <col min="4365" max="4366" width="10.7109375" style="28" customWidth="1"/>
    <col min="4367" max="4367" width="6.7109375" style="28" customWidth="1"/>
    <col min="4368" max="4369" width="10.7109375" style="28" customWidth="1"/>
    <col min="4370" max="4370" width="6.7109375" style="28" customWidth="1"/>
    <col min="4371" max="4372" width="10.7109375" style="28" customWidth="1"/>
    <col min="4373" max="4373" width="6.7109375" style="28" customWidth="1"/>
    <col min="4374" max="4375" width="10.7109375" style="28" customWidth="1"/>
    <col min="4376" max="4376" width="6.7109375" style="28" customWidth="1"/>
    <col min="4377" max="4377" width="9.140625" style="28" customWidth="1"/>
    <col min="4378" max="4378" width="8.85546875" style="28"/>
    <col min="4379" max="4379" width="7.5703125" style="28" customWidth="1"/>
    <col min="4380" max="4380" width="9.85546875" style="28" customWidth="1"/>
    <col min="4381" max="4382" width="8.85546875" style="28"/>
    <col min="4383" max="4383" width="10.140625" style="28" bestFit="1" customWidth="1"/>
    <col min="4384" max="4610" width="8.85546875" style="28"/>
    <col min="4611" max="4611" width="4.42578125" style="28" customWidth="1"/>
    <col min="4612" max="4612" width="38.85546875" style="28" customWidth="1"/>
    <col min="4613" max="4613" width="16.85546875" style="28" customWidth="1"/>
    <col min="4614" max="4614" width="14" style="28" customWidth="1"/>
    <col min="4615" max="4615" width="13.5703125" style="28" customWidth="1"/>
    <col min="4616" max="4616" width="10.7109375" style="28" customWidth="1"/>
    <col min="4617" max="4617" width="6.7109375" style="28" customWidth="1"/>
    <col min="4618" max="4619" width="10.7109375" style="28" customWidth="1"/>
    <col min="4620" max="4620" width="6.7109375" style="28" customWidth="1"/>
    <col min="4621" max="4622" width="10.7109375" style="28" customWidth="1"/>
    <col min="4623" max="4623" width="6.7109375" style="28" customWidth="1"/>
    <col min="4624" max="4625" width="10.7109375" style="28" customWidth="1"/>
    <col min="4626" max="4626" width="6.7109375" style="28" customWidth="1"/>
    <col min="4627" max="4628" width="10.7109375" style="28" customWidth="1"/>
    <col min="4629" max="4629" width="6.7109375" style="28" customWidth="1"/>
    <col min="4630" max="4631" width="10.7109375" style="28" customWidth="1"/>
    <col min="4632" max="4632" width="6.7109375" style="28" customWidth="1"/>
    <col min="4633" max="4633" width="9.140625" style="28" customWidth="1"/>
    <col min="4634" max="4634" width="8.85546875" style="28"/>
    <col min="4635" max="4635" width="7.5703125" style="28" customWidth="1"/>
    <col min="4636" max="4636" width="9.85546875" style="28" customWidth="1"/>
    <col min="4637" max="4638" width="8.85546875" style="28"/>
    <col min="4639" max="4639" width="10.140625" style="28" bestFit="1" customWidth="1"/>
    <col min="4640" max="4866" width="8.85546875" style="28"/>
    <col min="4867" max="4867" width="4.42578125" style="28" customWidth="1"/>
    <col min="4868" max="4868" width="38.85546875" style="28" customWidth="1"/>
    <col min="4869" max="4869" width="16.85546875" style="28" customWidth="1"/>
    <col min="4870" max="4870" width="14" style="28" customWidth="1"/>
    <col min="4871" max="4871" width="13.5703125" style="28" customWidth="1"/>
    <col min="4872" max="4872" width="10.7109375" style="28" customWidth="1"/>
    <col min="4873" max="4873" width="6.7109375" style="28" customWidth="1"/>
    <col min="4874" max="4875" width="10.7109375" style="28" customWidth="1"/>
    <col min="4876" max="4876" width="6.7109375" style="28" customWidth="1"/>
    <col min="4877" max="4878" width="10.7109375" style="28" customWidth="1"/>
    <col min="4879" max="4879" width="6.7109375" style="28" customWidth="1"/>
    <col min="4880" max="4881" width="10.7109375" style="28" customWidth="1"/>
    <col min="4882" max="4882" width="6.7109375" style="28" customWidth="1"/>
    <col min="4883" max="4884" width="10.7109375" style="28" customWidth="1"/>
    <col min="4885" max="4885" width="6.7109375" style="28" customWidth="1"/>
    <col min="4886" max="4887" width="10.7109375" style="28" customWidth="1"/>
    <col min="4888" max="4888" width="6.7109375" style="28" customWidth="1"/>
    <col min="4889" max="4889" width="9.140625" style="28" customWidth="1"/>
    <col min="4890" max="4890" width="8.85546875" style="28"/>
    <col min="4891" max="4891" width="7.5703125" style="28" customWidth="1"/>
    <col min="4892" max="4892" width="9.85546875" style="28" customWidth="1"/>
    <col min="4893" max="4894" width="8.85546875" style="28"/>
    <col min="4895" max="4895" width="10.140625" style="28" bestFit="1" customWidth="1"/>
    <col min="4896" max="5122" width="8.85546875" style="28"/>
    <col min="5123" max="5123" width="4.42578125" style="28" customWidth="1"/>
    <col min="5124" max="5124" width="38.85546875" style="28" customWidth="1"/>
    <col min="5125" max="5125" width="16.85546875" style="28" customWidth="1"/>
    <col min="5126" max="5126" width="14" style="28" customWidth="1"/>
    <col min="5127" max="5127" width="13.5703125" style="28" customWidth="1"/>
    <col min="5128" max="5128" width="10.7109375" style="28" customWidth="1"/>
    <col min="5129" max="5129" width="6.7109375" style="28" customWidth="1"/>
    <col min="5130" max="5131" width="10.7109375" style="28" customWidth="1"/>
    <col min="5132" max="5132" width="6.7109375" style="28" customWidth="1"/>
    <col min="5133" max="5134" width="10.7109375" style="28" customWidth="1"/>
    <col min="5135" max="5135" width="6.7109375" style="28" customWidth="1"/>
    <col min="5136" max="5137" width="10.7109375" style="28" customWidth="1"/>
    <col min="5138" max="5138" width="6.7109375" style="28" customWidth="1"/>
    <col min="5139" max="5140" width="10.7109375" style="28" customWidth="1"/>
    <col min="5141" max="5141" width="6.7109375" style="28" customWidth="1"/>
    <col min="5142" max="5143" width="10.7109375" style="28" customWidth="1"/>
    <col min="5144" max="5144" width="6.7109375" style="28" customWidth="1"/>
    <col min="5145" max="5145" width="9.140625" style="28" customWidth="1"/>
    <col min="5146" max="5146" width="8.85546875" style="28"/>
    <col min="5147" max="5147" width="7.5703125" style="28" customWidth="1"/>
    <col min="5148" max="5148" width="9.85546875" style="28" customWidth="1"/>
    <col min="5149" max="5150" width="8.85546875" style="28"/>
    <col min="5151" max="5151" width="10.140625" style="28" bestFit="1" customWidth="1"/>
    <col min="5152" max="5378" width="8.85546875" style="28"/>
    <col min="5379" max="5379" width="4.42578125" style="28" customWidth="1"/>
    <col min="5380" max="5380" width="38.85546875" style="28" customWidth="1"/>
    <col min="5381" max="5381" width="16.85546875" style="28" customWidth="1"/>
    <col min="5382" max="5382" width="14" style="28" customWidth="1"/>
    <col min="5383" max="5383" width="13.5703125" style="28" customWidth="1"/>
    <col min="5384" max="5384" width="10.7109375" style="28" customWidth="1"/>
    <col min="5385" max="5385" width="6.7109375" style="28" customWidth="1"/>
    <col min="5386" max="5387" width="10.7109375" style="28" customWidth="1"/>
    <col min="5388" max="5388" width="6.7109375" style="28" customWidth="1"/>
    <col min="5389" max="5390" width="10.7109375" style="28" customWidth="1"/>
    <col min="5391" max="5391" width="6.7109375" style="28" customWidth="1"/>
    <col min="5392" max="5393" width="10.7109375" style="28" customWidth="1"/>
    <col min="5394" max="5394" width="6.7109375" style="28" customWidth="1"/>
    <col min="5395" max="5396" width="10.7109375" style="28" customWidth="1"/>
    <col min="5397" max="5397" width="6.7109375" style="28" customWidth="1"/>
    <col min="5398" max="5399" width="10.7109375" style="28" customWidth="1"/>
    <col min="5400" max="5400" width="6.7109375" style="28" customWidth="1"/>
    <col min="5401" max="5401" width="9.140625" style="28" customWidth="1"/>
    <col min="5402" max="5402" width="8.85546875" style="28"/>
    <col min="5403" max="5403" width="7.5703125" style="28" customWidth="1"/>
    <col min="5404" max="5404" width="9.85546875" style="28" customWidth="1"/>
    <col min="5405" max="5406" width="8.85546875" style="28"/>
    <col min="5407" max="5407" width="10.140625" style="28" bestFit="1" customWidth="1"/>
    <col min="5408" max="5634" width="8.85546875" style="28"/>
    <col min="5635" max="5635" width="4.42578125" style="28" customWidth="1"/>
    <col min="5636" max="5636" width="38.85546875" style="28" customWidth="1"/>
    <col min="5637" max="5637" width="16.85546875" style="28" customWidth="1"/>
    <col min="5638" max="5638" width="14" style="28" customWidth="1"/>
    <col min="5639" max="5639" width="13.5703125" style="28" customWidth="1"/>
    <col min="5640" max="5640" width="10.7109375" style="28" customWidth="1"/>
    <col min="5641" max="5641" width="6.7109375" style="28" customWidth="1"/>
    <col min="5642" max="5643" width="10.7109375" style="28" customWidth="1"/>
    <col min="5644" max="5644" width="6.7109375" style="28" customWidth="1"/>
    <col min="5645" max="5646" width="10.7109375" style="28" customWidth="1"/>
    <col min="5647" max="5647" width="6.7109375" style="28" customWidth="1"/>
    <col min="5648" max="5649" width="10.7109375" style="28" customWidth="1"/>
    <col min="5650" max="5650" width="6.7109375" style="28" customWidth="1"/>
    <col min="5651" max="5652" width="10.7109375" style="28" customWidth="1"/>
    <col min="5653" max="5653" width="6.7109375" style="28" customWidth="1"/>
    <col min="5654" max="5655" width="10.7109375" style="28" customWidth="1"/>
    <col min="5656" max="5656" width="6.7109375" style="28" customWidth="1"/>
    <col min="5657" max="5657" width="9.140625" style="28" customWidth="1"/>
    <col min="5658" max="5658" width="8.85546875" style="28"/>
    <col min="5659" max="5659" width="7.5703125" style="28" customWidth="1"/>
    <col min="5660" max="5660" width="9.85546875" style="28" customWidth="1"/>
    <col min="5661" max="5662" width="8.85546875" style="28"/>
    <col min="5663" max="5663" width="10.140625" style="28" bestFit="1" customWidth="1"/>
    <col min="5664" max="5890" width="8.85546875" style="28"/>
    <col min="5891" max="5891" width="4.42578125" style="28" customWidth="1"/>
    <col min="5892" max="5892" width="38.85546875" style="28" customWidth="1"/>
    <col min="5893" max="5893" width="16.85546875" style="28" customWidth="1"/>
    <col min="5894" max="5894" width="14" style="28" customWidth="1"/>
    <col min="5895" max="5895" width="13.5703125" style="28" customWidth="1"/>
    <col min="5896" max="5896" width="10.7109375" style="28" customWidth="1"/>
    <col min="5897" max="5897" width="6.7109375" style="28" customWidth="1"/>
    <col min="5898" max="5899" width="10.7109375" style="28" customWidth="1"/>
    <col min="5900" max="5900" width="6.7109375" style="28" customWidth="1"/>
    <col min="5901" max="5902" width="10.7109375" style="28" customWidth="1"/>
    <col min="5903" max="5903" width="6.7109375" style="28" customWidth="1"/>
    <col min="5904" max="5905" width="10.7109375" style="28" customWidth="1"/>
    <col min="5906" max="5906" width="6.7109375" style="28" customWidth="1"/>
    <col min="5907" max="5908" width="10.7109375" style="28" customWidth="1"/>
    <col min="5909" max="5909" width="6.7109375" style="28" customWidth="1"/>
    <col min="5910" max="5911" width="10.7109375" style="28" customWidth="1"/>
    <col min="5912" max="5912" width="6.7109375" style="28" customWidth="1"/>
    <col min="5913" max="5913" width="9.140625" style="28" customWidth="1"/>
    <col min="5914" max="5914" width="8.85546875" style="28"/>
    <col min="5915" max="5915" width="7.5703125" style="28" customWidth="1"/>
    <col min="5916" max="5916" width="9.85546875" style="28" customWidth="1"/>
    <col min="5917" max="5918" width="8.85546875" style="28"/>
    <col min="5919" max="5919" width="10.140625" style="28" bestFit="1" customWidth="1"/>
    <col min="5920" max="6146" width="8.85546875" style="28"/>
    <col min="6147" max="6147" width="4.42578125" style="28" customWidth="1"/>
    <col min="6148" max="6148" width="38.85546875" style="28" customWidth="1"/>
    <col min="6149" max="6149" width="16.85546875" style="28" customWidth="1"/>
    <col min="6150" max="6150" width="14" style="28" customWidth="1"/>
    <col min="6151" max="6151" width="13.5703125" style="28" customWidth="1"/>
    <col min="6152" max="6152" width="10.7109375" style="28" customWidth="1"/>
    <col min="6153" max="6153" width="6.7109375" style="28" customWidth="1"/>
    <col min="6154" max="6155" width="10.7109375" style="28" customWidth="1"/>
    <col min="6156" max="6156" width="6.7109375" style="28" customWidth="1"/>
    <col min="6157" max="6158" width="10.7109375" style="28" customWidth="1"/>
    <col min="6159" max="6159" width="6.7109375" style="28" customWidth="1"/>
    <col min="6160" max="6161" width="10.7109375" style="28" customWidth="1"/>
    <col min="6162" max="6162" width="6.7109375" style="28" customWidth="1"/>
    <col min="6163" max="6164" width="10.7109375" style="28" customWidth="1"/>
    <col min="6165" max="6165" width="6.7109375" style="28" customWidth="1"/>
    <col min="6166" max="6167" width="10.7109375" style="28" customWidth="1"/>
    <col min="6168" max="6168" width="6.7109375" style="28" customWidth="1"/>
    <col min="6169" max="6169" width="9.140625" style="28" customWidth="1"/>
    <col min="6170" max="6170" width="8.85546875" style="28"/>
    <col min="6171" max="6171" width="7.5703125" style="28" customWidth="1"/>
    <col min="6172" max="6172" width="9.85546875" style="28" customWidth="1"/>
    <col min="6173" max="6174" width="8.85546875" style="28"/>
    <col min="6175" max="6175" width="10.140625" style="28" bestFit="1" customWidth="1"/>
    <col min="6176" max="6402" width="8.85546875" style="28"/>
    <col min="6403" max="6403" width="4.42578125" style="28" customWidth="1"/>
    <col min="6404" max="6404" width="38.85546875" style="28" customWidth="1"/>
    <col min="6405" max="6405" width="16.85546875" style="28" customWidth="1"/>
    <col min="6406" max="6406" width="14" style="28" customWidth="1"/>
    <col min="6407" max="6407" width="13.5703125" style="28" customWidth="1"/>
    <col min="6408" max="6408" width="10.7109375" style="28" customWidth="1"/>
    <col min="6409" max="6409" width="6.7109375" style="28" customWidth="1"/>
    <col min="6410" max="6411" width="10.7109375" style="28" customWidth="1"/>
    <col min="6412" max="6412" width="6.7109375" style="28" customWidth="1"/>
    <col min="6413" max="6414" width="10.7109375" style="28" customWidth="1"/>
    <col min="6415" max="6415" width="6.7109375" style="28" customWidth="1"/>
    <col min="6416" max="6417" width="10.7109375" style="28" customWidth="1"/>
    <col min="6418" max="6418" width="6.7109375" style="28" customWidth="1"/>
    <col min="6419" max="6420" width="10.7109375" style="28" customWidth="1"/>
    <col min="6421" max="6421" width="6.7109375" style="28" customWidth="1"/>
    <col min="6422" max="6423" width="10.7109375" style="28" customWidth="1"/>
    <col min="6424" max="6424" width="6.7109375" style="28" customWidth="1"/>
    <col min="6425" max="6425" width="9.140625" style="28" customWidth="1"/>
    <col min="6426" max="6426" width="8.85546875" style="28"/>
    <col min="6427" max="6427" width="7.5703125" style="28" customWidth="1"/>
    <col min="6428" max="6428" width="9.85546875" style="28" customWidth="1"/>
    <col min="6429" max="6430" width="8.85546875" style="28"/>
    <col min="6431" max="6431" width="10.140625" style="28" bestFit="1" customWidth="1"/>
    <col min="6432" max="6658" width="8.85546875" style="28"/>
    <col min="6659" max="6659" width="4.42578125" style="28" customWidth="1"/>
    <col min="6660" max="6660" width="38.85546875" style="28" customWidth="1"/>
    <col min="6661" max="6661" width="16.85546875" style="28" customWidth="1"/>
    <col min="6662" max="6662" width="14" style="28" customWidth="1"/>
    <col min="6663" max="6663" width="13.5703125" style="28" customWidth="1"/>
    <col min="6664" max="6664" width="10.7109375" style="28" customWidth="1"/>
    <col min="6665" max="6665" width="6.7109375" style="28" customWidth="1"/>
    <col min="6666" max="6667" width="10.7109375" style="28" customWidth="1"/>
    <col min="6668" max="6668" width="6.7109375" style="28" customWidth="1"/>
    <col min="6669" max="6670" width="10.7109375" style="28" customWidth="1"/>
    <col min="6671" max="6671" width="6.7109375" style="28" customWidth="1"/>
    <col min="6672" max="6673" width="10.7109375" style="28" customWidth="1"/>
    <col min="6674" max="6674" width="6.7109375" style="28" customWidth="1"/>
    <col min="6675" max="6676" width="10.7109375" style="28" customWidth="1"/>
    <col min="6677" max="6677" width="6.7109375" style="28" customWidth="1"/>
    <col min="6678" max="6679" width="10.7109375" style="28" customWidth="1"/>
    <col min="6680" max="6680" width="6.7109375" style="28" customWidth="1"/>
    <col min="6681" max="6681" width="9.140625" style="28" customWidth="1"/>
    <col min="6682" max="6682" width="8.85546875" style="28"/>
    <col min="6683" max="6683" width="7.5703125" style="28" customWidth="1"/>
    <col min="6684" max="6684" width="9.85546875" style="28" customWidth="1"/>
    <col min="6685" max="6686" width="8.85546875" style="28"/>
    <col min="6687" max="6687" width="10.140625" style="28" bestFit="1" customWidth="1"/>
    <col min="6688" max="6914" width="8.85546875" style="28"/>
    <col min="6915" max="6915" width="4.42578125" style="28" customWidth="1"/>
    <col min="6916" max="6916" width="38.85546875" style="28" customWidth="1"/>
    <col min="6917" max="6917" width="16.85546875" style="28" customWidth="1"/>
    <col min="6918" max="6918" width="14" style="28" customWidth="1"/>
    <col min="6919" max="6919" width="13.5703125" style="28" customWidth="1"/>
    <col min="6920" max="6920" width="10.7109375" style="28" customWidth="1"/>
    <col min="6921" max="6921" width="6.7109375" style="28" customWidth="1"/>
    <col min="6922" max="6923" width="10.7109375" style="28" customWidth="1"/>
    <col min="6924" max="6924" width="6.7109375" style="28" customWidth="1"/>
    <col min="6925" max="6926" width="10.7109375" style="28" customWidth="1"/>
    <col min="6927" max="6927" width="6.7109375" style="28" customWidth="1"/>
    <col min="6928" max="6929" width="10.7109375" style="28" customWidth="1"/>
    <col min="6930" max="6930" width="6.7109375" style="28" customWidth="1"/>
    <col min="6931" max="6932" width="10.7109375" style="28" customWidth="1"/>
    <col min="6933" max="6933" width="6.7109375" style="28" customWidth="1"/>
    <col min="6934" max="6935" width="10.7109375" style="28" customWidth="1"/>
    <col min="6936" max="6936" width="6.7109375" style="28" customWidth="1"/>
    <col min="6937" max="6937" width="9.140625" style="28" customWidth="1"/>
    <col min="6938" max="6938" width="8.85546875" style="28"/>
    <col min="6939" max="6939" width="7.5703125" style="28" customWidth="1"/>
    <col min="6940" max="6940" width="9.85546875" style="28" customWidth="1"/>
    <col min="6941" max="6942" width="8.85546875" style="28"/>
    <col min="6943" max="6943" width="10.140625" style="28" bestFit="1" customWidth="1"/>
    <col min="6944" max="7170" width="8.85546875" style="28"/>
    <col min="7171" max="7171" width="4.42578125" style="28" customWidth="1"/>
    <col min="7172" max="7172" width="38.85546875" style="28" customWidth="1"/>
    <col min="7173" max="7173" width="16.85546875" style="28" customWidth="1"/>
    <col min="7174" max="7174" width="14" style="28" customWidth="1"/>
    <col min="7175" max="7175" width="13.5703125" style="28" customWidth="1"/>
    <col min="7176" max="7176" width="10.7109375" style="28" customWidth="1"/>
    <col min="7177" max="7177" width="6.7109375" style="28" customWidth="1"/>
    <col min="7178" max="7179" width="10.7109375" style="28" customWidth="1"/>
    <col min="7180" max="7180" width="6.7109375" style="28" customWidth="1"/>
    <col min="7181" max="7182" width="10.7109375" style="28" customWidth="1"/>
    <col min="7183" max="7183" width="6.7109375" style="28" customWidth="1"/>
    <col min="7184" max="7185" width="10.7109375" style="28" customWidth="1"/>
    <col min="7186" max="7186" width="6.7109375" style="28" customWidth="1"/>
    <col min="7187" max="7188" width="10.7109375" style="28" customWidth="1"/>
    <col min="7189" max="7189" width="6.7109375" style="28" customWidth="1"/>
    <col min="7190" max="7191" width="10.7109375" style="28" customWidth="1"/>
    <col min="7192" max="7192" width="6.7109375" style="28" customWidth="1"/>
    <col min="7193" max="7193" width="9.140625" style="28" customWidth="1"/>
    <col min="7194" max="7194" width="8.85546875" style="28"/>
    <col min="7195" max="7195" width="7.5703125" style="28" customWidth="1"/>
    <col min="7196" max="7196" width="9.85546875" style="28" customWidth="1"/>
    <col min="7197" max="7198" width="8.85546875" style="28"/>
    <col min="7199" max="7199" width="10.140625" style="28" bestFit="1" customWidth="1"/>
    <col min="7200" max="7426" width="8.85546875" style="28"/>
    <col min="7427" max="7427" width="4.42578125" style="28" customWidth="1"/>
    <col min="7428" max="7428" width="38.85546875" style="28" customWidth="1"/>
    <col min="7429" max="7429" width="16.85546875" style="28" customWidth="1"/>
    <col min="7430" max="7430" width="14" style="28" customWidth="1"/>
    <col min="7431" max="7431" width="13.5703125" style="28" customWidth="1"/>
    <col min="7432" max="7432" width="10.7109375" style="28" customWidth="1"/>
    <col min="7433" max="7433" width="6.7109375" style="28" customWidth="1"/>
    <col min="7434" max="7435" width="10.7109375" style="28" customWidth="1"/>
    <col min="7436" max="7436" width="6.7109375" style="28" customWidth="1"/>
    <col min="7437" max="7438" width="10.7109375" style="28" customWidth="1"/>
    <col min="7439" max="7439" width="6.7109375" style="28" customWidth="1"/>
    <col min="7440" max="7441" width="10.7109375" style="28" customWidth="1"/>
    <col min="7442" max="7442" width="6.7109375" style="28" customWidth="1"/>
    <col min="7443" max="7444" width="10.7109375" style="28" customWidth="1"/>
    <col min="7445" max="7445" width="6.7109375" style="28" customWidth="1"/>
    <col min="7446" max="7447" width="10.7109375" style="28" customWidth="1"/>
    <col min="7448" max="7448" width="6.7109375" style="28" customWidth="1"/>
    <col min="7449" max="7449" width="9.140625" style="28" customWidth="1"/>
    <col min="7450" max="7450" width="8.85546875" style="28"/>
    <col min="7451" max="7451" width="7.5703125" style="28" customWidth="1"/>
    <col min="7452" max="7452" width="9.85546875" style="28" customWidth="1"/>
    <col min="7453" max="7454" width="8.85546875" style="28"/>
    <col min="7455" max="7455" width="10.140625" style="28" bestFit="1" customWidth="1"/>
    <col min="7456" max="7682" width="8.85546875" style="28"/>
    <col min="7683" max="7683" width="4.42578125" style="28" customWidth="1"/>
    <col min="7684" max="7684" width="38.85546875" style="28" customWidth="1"/>
    <col min="7685" max="7685" width="16.85546875" style="28" customWidth="1"/>
    <col min="7686" max="7686" width="14" style="28" customWidth="1"/>
    <col min="7687" max="7687" width="13.5703125" style="28" customWidth="1"/>
    <col min="7688" max="7688" width="10.7109375" style="28" customWidth="1"/>
    <col min="7689" max="7689" width="6.7109375" style="28" customWidth="1"/>
    <col min="7690" max="7691" width="10.7109375" style="28" customWidth="1"/>
    <col min="7692" max="7692" width="6.7109375" style="28" customWidth="1"/>
    <col min="7693" max="7694" width="10.7109375" style="28" customWidth="1"/>
    <col min="7695" max="7695" width="6.7109375" style="28" customWidth="1"/>
    <col min="7696" max="7697" width="10.7109375" style="28" customWidth="1"/>
    <col min="7698" max="7698" width="6.7109375" style="28" customWidth="1"/>
    <col min="7699" max="7700" width="10.7109375" style="28" customWidth="1"/>
    <col min="7701" max="7701" width="6.7109375" style="28" customWidth="1"/>
    <col min="7702" max="7703" width="10.7109375" style="28" customWidth="1"/>
    <col min="7704" max="7704" width="6.7109375" style="28" customWidth="1"/>
    <col min="7705" max="7705" width="9.140625" style="28" customWidth="1"/>
    <col min="7706" max="7706" width="8.85546875" style="28"/>
    <col min="7707" max="7707" width="7.5703125" style="28" customWidth="1"/>
    <col min="7708" max="7708" width="9.85546875" style="28" customWidth="1"/>
    <col min="7709" max="7710" width="8.85546875" style="28"/>
    <col min="7711" max="7711" width="10.140625" style="28" bestFit="1" customWidth="1"/>
    <col min="7712" max="7938" width="8.85546875" style="28"/>
    <col min="7939" max="7939" width="4.42578125" style="28" customWidth="1"/>
    <col min="7940" max="7940" width="38.85546875" style="28" customWidth="1"/>
    <col min="7941" max="7941" width="16.85546875" style="28" customWidth="1"/>
    <col min="7942" max="7942" width="14" style="28" customWidth="1"/>
    <col min="7943" max="7943" width="13.5703125" style="28" customWidth="1"/>
    <col min="7944" max="7944" width="10.7109375" style="28" customWidth="1"/>
    <col min="7945" max="7945" width="6.7109375" style="28" customWidth="1"/>
    <col min="7946" max="7947" width="10.7109375" style="28" customWidth="1"/>
    <col min="7948" max="7948" width="6.7109375" style="28" customWidth="1"/>
    <col min="7949" max="7950" width="10.7109375" style="28" customWidth="1"/>
    <col min="7951" max="7951" width="6.7109375" style="28" customWidth="1"/>
    <col min="7952" max="7953" width="10.7109375" style="28" customWidth="1"/>
    <col min="7954" max="7954" width="6.7109375" style="28" customWidth="1"/>
    <col min="7955" max="7956" width="10.7109375" style="28" customWidth="1"/>
    <col min="7957" max="7957" width="6.7109375" style="28" customWidth="1"/>
    <col min="7958" max="7959" width="10.7109375" style="28" customWidth="1"/>
    <col min="7960" max="7960" width="6.7109375" style="28" customWidth="1"/>
    <col min="7961" max="7961" width="9.140625" style="28" customWidth="1"/>
    <col min="7962" max="7962" width="8.85546875" style="28"/>
    <col min="7963" max="7963" width="7.5703125" style="28" customWidth="1"/>
    <col min="7964" max="7964" width="9.85546875" style="28" customWidth="1"/>
    <col min="7965" max="7966" width="8.85546875" style="28"/>
    <col min="7967" max="7967" width="10.140625" style="28" bestFit="1" customWidth="1"/>
    <col min="7968" max="8194" width="8.85546875" style="28"/>
    <col min="8195" max="8195" width="4.42578125" style="28" customWidth="1"/>
    <col min="8196" max="8196" width="38.85546875" style="28" customWidth="1"/>
    <col min="8197" max="8197" width="16.85546875" style="28" customWidth="1"/>
    <col min="8198" max="8198" width="14" style="28" customWidth="1"/>
    <col min="8199" max="8199" width="13.5703125" style="28" customWidth="1"/>
    <col min="8200" max="8200" width="10.7109375" style="28" customWidth="1"/>
    <col min="8201" max="8201" width="6.7109375" style="28" customWidth="1"/>
    <col min="8202" max="8203" width="10.7109375" style="28" customWidth="1"/>
    <col min="8204" max="8204" width="6.7109375" style="28" customWidth="1"/>
    <col min="8205" max="8206" width="10.7109375" style="28" customWidth="1"/>
    <col min="8207" max="8207" width="6.7109375" style="28" customWidth="1"/>
    <col min="8208" max="8209" width="10.7109375" style="28" customWidth="1"/>
    <col min="8210" max="8210" width="6.7109375" style="28" customWidth="1"/>
    <col min="8211" max="8212" width="10.7109375" style="28" customWidth="1"/>
    <col min="8213" max="8213" width="6.7109375" style="28" customWidth="1"/>
    <col min="8214" max="8215" width="10.7109375" style="28" customWidth="1"/>
    <col min="8216" max="8216" width="6.7109375" style="28" customWidth="1"/>
    <col min="8217" max="8217" width="9.140625" style="28" customWidth="1"/>
    <col min="8218" max="8218" width="8.85546875" style="28"/>
    <col min="8219" max="8219" width="7.5703125" style="28" customWidth="1"/>
    <col min="8220" max="8220" width="9.85546875" style="28" customWidth="1"/>
    <col min="8221" max="8222" width="8.85546875" style="28"/>
    <col min="8223" max="8223" width="10.140625" style="28" bestFit="1" customWidth="1"/>
    <col min="8224" max="8450" width="8.85546875" style="28"/>
    <col min="8451" max="8451" width="4.42578125" style="28" customWidth="1"/>
    <col min="8452" max="8452" width="38.85546875" style="28" customWidth="1"/>
    <col min="8453" max="8453" width="16.85546875" style="28" customWidth="1"/>
    <col min="8454" max="8454" width="14" style="28" customWidth="1"/>
    <col min="8455" max="8455" width="13.5703125" style="28" customWidth="1"/>
    <col min="8456" max="8456" width="10.7109375" style="28" customWidth="1"/>
    <col min="8457" max="8457" width="6.7109375" style="28" customWidth="1"/>
    <col min="8458" max="8459" width="10.7109375" style="28" customWidth="1"/>
    <col min="8460" max="8460" width="6.7109375" style="28" customWidth="1"/>
    <col min="8461" max="8462" width="10.7109375" style="28" customWidth="1"/>
    <col min="8463" max="8463" width="6.7109375" style="28" customWidth="1"/>
    <col min="8464" max="8465" width="10.7109375" style="28" customWidth="1"/>
    <col min="8466" max="8466" width="6.7109375" style="28" customWidth="1"/>
    <col min="8467" max="8468" width="10.7109375" style="28" customWidth="1"/>
    <col min="8469" max="8469" width="6.7109375" style="28" customWidth="1"/>
    <col min="8470" max="8471" width="10.7109375" style="28" customWidth="1"/>
    <col min="8472" max="8472" width="6.7109375" style="28" customWidth="1"/>
    <col min="8473" max="8473" width="9.140625" style="28" customWidth="1"/>
    <col min="8474" max="8474" width="8.85546875" style="28"/>
    <col min="8475" max="8475" width="7.5703125" style="28" customWidth="1"/>
    <col min="8476" max="8476" width="9.85546875" style="28" customWidth="1"/>
    <col min="8477" max="8478" width="8.85546875" style="28"/>
    <col min="8479" max="8479" width="10.140625" style="28" bestFit="1" customWidth="1"/>
    <col min="8480" max="8706" width="8.85546875" style="28"/>
    <col min="8707" max="8707" width="4.42578125" style="28" customWidth="1"/>
    <col min="8708" max="8708" width="38.85546875" style="28" customWidth="1"/>
    <col min="8709" max="8709" width="16.85546875" style="28" customWidth="1"/>
    <col min="8710" max="8710" width="14" style="28" customWidth="1"/>
    <col min="8711" max="8711" width="13.5703125" style="28" customWidth="1"/>
    <col min="8712" max="8712" width="10.7109375" style="28" customWidth="1"/>
    <col min="8713" max="8713" width="6.7109375" style="28" customWidth="1"/>
    <col min="8714" max="8715" width="10.7109375" style="28" customWidth="1"/>
    <col min="8716" max="8716" width="6.7109375" style="28" customWidth="1"/>
    <col min="8717" max="8718" width="10.7109375" style="28" customWidth="1"/>
    <col min="8719" max="8719" width="6.7109375" style="28" customWidth="1"/>
    <col min="8720" max="8721" width="10.7109375" style="28" customWidth="1"/>
    <col min="8722" max="8722" width="6.7109375" style="28" customWidth="1"/>
    <col min="8723" max="8724" width="10.7109375" style="28" customWidth="1"/>
    <col min="8725" max="8725" width="6.7109375" style="28" customWidth="1"/>
    <col min="8726" max="8727" width="10.7109375" style="28" customWidth="1"/>
    <col min="8728" max="8728" width="6.7109375" style="28" customWidth="1"/>
    <col min="8729" max="8729" width="9.140625" style="28" customWidth="1"/>
    <col min="8730" max="8730" width="8.85546875" style="28"/>
    <col min="8731" max="8731" width="7.5703125" style="28" customWidth="1"/>
    <col min="8732" max="8732" width="9.85546875" style="28" customWidth="1"/>
    <col min="8733" max="8734" width="8.85546875" style="28"/>
    <col min="8735" max="8735" width="10.140625" style="28" bestFit="1" customWidth="1"/>
    <col min="8736" max="8962" width="8.85546875" style="28"/>
    <col min="8963" max="8963" width="4.42578125" style="28" customWidth="1"/>
    <col min="8964" max="8964" width="38.85546875" style="28" customWidth="1"/>
    <col min="8965" max="8965" width="16.85546875" style="28" customWidth="1"/>
    <col min="8966" max="8966" width="14" style="28" customWidth="1"/>
    <col min="8967" max="8967" width="13.5703125" style="28" customWidth="1"/>
    <col min="8968" max="8968" width="10.7109375" style="28" customWidth="1"/>
    <col min="8969" max="8969" width="6.7109375" style="28" customWidth="1"/>
    <col min="8970" max="8971" width="10.7109375" style="28" customWidth="1"/>
    <col min="8972" max="8972" width="6.7109375" style="28" customWidth="1"/>
    <col min="8973" max="8974" width="10.7109375" style="28" customWidth="1"/>
    <col min="8975" max="8975" width="6.7109375" style="28" customWidth="1"/>
    <col min="8976" max="8977" width="10.7109375" style="28" customWidth="1"/>
    <col min="8978" max="8978" width="6.7109375" style="28" customWidth="1"/>
    <col min="8979" max="8980" width="10.7109375" style="28" customWidth="1"/>
    <col min="8981" max="8981" width="6.7109375" style="28" customWidth="1"/>
    <col min="8982" max="8983" width="10.7109375" style="28" customWidth="1"/>
    <col min="8984" max="8984" width="6.7109375" style="28" customWidth="1"/>
    <col min="8985" max="8985" width="9.140625" style="28" customWidth="1"/>
    <col min="8986" max="8986" width="8.85546875" style="28"/>
    <col min="8987" max="8987" width="7.5703125" style="28" customWidth="1"/>
    <col min="8988" max="8988" width="9.85546875" style="28" customWidth="1"/>
    <col min="8989" max="8990" width="8.85546875" style="28"/>
    <col min="8991" max="8991" width="10.140625" style="28" bestFit="1" customWidth="1"/>
    <col min="8992" max="9218" width="8.85546875" style="28"/>
    <col min="9219" max="9219" width="4.42578125" style="28" customWidth="1"/>
    <col min="9220" max="9220" width="38.85546875" style="28" customWidth="1"/>
    <col min="9221" max="9221" width="16.85546875" style="28" customWidth="1"/>
    <col min="9222" max="9222" width="14" style="28" customWidth="1"/>
    <col min="9223" max="9223" width="13.5703125" style="28" customWidth="1"/>
    <col min="9224" max="9224" width="10.7109375" style="28" customWidth="1"/>
    <col min="9225" max="9225" width="6.7109375" style="28" customWidth="1"/>
    <col min="9226" max="9227" width="10.7109375" style="28" customWidth="1"/>
    <col min="9228" max="9228" width="6.7109375" style="28" customWidth="1"/>
    <col min="9229" max="9230" width="10.7109375" style="28" customWidth="1"/>
    <col min="9231" max="9231" width="6.7109375" style="28" customWidth="1"/>
    <col min="9232" max="9233" width="10.7109375" style="28" customWidth="1"/>
    <col min="9234" max="9234" width="6.7109375" style="28" customWidth="1"/>
    <col min="9235" max="9236" width="10.7109375" style="28" customWidth="1"/>
    <col min="9237" max="9237" width="6.7109375" style="28" customWidth="1"/>
    <col min="9238" max="9239" width="10.7109375" style="28" customWidth="1"/>
    <col min="9240" max="9240" width="6.7109375" style="28" customWidth="1"/>
    <col min="9241" max="9241" width="9.140625" style="28" customWidth="1"/>
    <col min="9242" max="9242" width="8.85546875" style="28"/>
    <col min="9243" max="9243" width="7.5703125" style="28" customWidth="1"/>
    <col min="9244" max="9244" width="9.85546875" style="28" customWidth="1"/>
    <col min="9245" max="9246" width="8.85546875" style="28"/>
    <col min="9247" max="9247" width="10.140625" style="28" bestFit="1" customWidth="1"/>
    <col min="9248" max="9474" width="8.85546875" style="28"/>
    <col min="9475" max="9475" width="4.42578125" style="28" customWidth="1"/>
    <col min="9476" max="9476" width="38.85546875" style="28" customWidth="1"/>
    <col min="9477" max="9477" width="16.85546875" style="28" customWidth="1"/>
    <col min="9478" max="9478" width="14" style="28" customWidth="1"/>
    <col min="9479" max="9479" width="13.5703125" style="28" customWidth="1"/>
    <col min="9480" max="9480" width="10.7109375" style="28" customWidth="1"/>
    <col min="9481" max="9481" width="6.7109375" style="28" customWidth="1"/>
    <col min="9482" max="9483" width="10.7109375" style="28" customWidth="1"/>
    <col min="9484" max="9484" width="6.7109375" style="28" customWidth="1"/>
    <col min="9485" max="9486" width="10.7109375" style="28" customWidth="1"/>
    <col min="9487" max="9487" width="6.7109375" style="28" customWidth="1"/>
    <col min="9488" max="9489" width="10.7109375" style="28" customWidth="1"/>
    <col min="9490" max="9490" width="6.7109375" style="28" customWidth="1"/>
    <col min="9491" max="9492" width="10.7109375" style="28" customWidth="1"/>
    <col min="9493" max="9493" width="6.7109375" style="28" customWidth="1"/>
    <col min="9494" max="9495" width="10.7109375" style="28" customWidth="1"/>
    <col min="9496" max="9496" width="6.7109375" style="28" customWidth="1"/>
    <col min="9497" max="9497" width="9.140625" style="28" customWidth="1"/>
    <col min="9498" max="9498" width="8.85546875" style="28"/>
    <col min="9499" max="9499" width="7.5703125" style="28" customWidth="1"/>
    <col min="9500" max="9500" width="9.85546875" style="28" customWidth="1"/>
    <col min="9501" max="9502" width="8.85546875" style="28"/>
    <col min="9503" max="9503" width="10.140625" style="28" bestFit="1" customWidth="1"/>
    <col min="9504" max="9730" width="8.85546875" style="28"/>
    <col min="9731" max="9731" width="4.42578125" style="28" customWidth="1"/>
    <col min="9732" max="9732" width="38.85546875" style="28" customWidth="1"/>
    <col min="9733" max="9733" width="16.85546875" style="28" customWidth="1"/>
    <col min="9734" max="9734" width="14" style="28" customWidth="1"/>
    <col min="9735" max="9735" width="13.5703125" style="28" customWidth="1"/>
    <col min="9736" max="9736" width="10.7109375" style="28" customWidth="1"/>
    <col min="9737" max="9737" width="6.7109375" style="28" customWidth="1"/>
    <col min="9738" max="9739" width="10.7109375" style="28" customWidth="1"/>
    <col min="9740" max="9740" width="6.7109375" style="28" customWidth="1"/>
    <col min="9741" max="9742" width="10.7109375" style="28" customWidth="1"/>
    <col min="9743" max="9743" width="6.7109375" style="28" customWidth="1"/>
    <col min="9744" max="9745" width="10.7109375" style="28" customWidth="1"/>
    <col min="9746" max="9746" width="6.7109375" style="28" customWidth="1"/>
    <col min="9747" max="9748" width="10.7109375" style="28" customWidth="1"/>
    <col min="9749" max="9749" width="6.7109375" style="28" customWidth="1"/>
    <col min="9750" max="9751" width="10.7109375" style="28" customWidth="1"/>
    <col min="9752" max="9752" width="6.7109375" style="28" customWidth="1"/>
    <col min="9753" max="9753" width="9.140625" style="28" customWidth="1"/>
    <col min="9754" max="9754" width="8.85546875" style="28"/>
    <col min="9755" max="9755" width="7.5703125" style="28" customWidth="1"/>
    <col min="9756" max="9756" width="9.85546875" style="28" customWidth="1"/>
    <col min="9757" max="9758" width="8.85546875" style="28"/>
    <col min="9759" max="9759" width="10.140625" style="28" bestFit="1" customWidth="1"/>
    <col min="9760" max="9986" width="8.85546875" style="28"/>
    <col min="9987" max="9987" width="4.42578125" style="28" customWidth="1"/>
    <col min="9988" max="9988" width="38.85546875" style="28" customWidth="1"/>
    <col min="9989" max="9989" width="16.85546875" style="28" customWidth="1"/>
    <col min="9990" max="9990" width="14" style="28" customWidth="1"/>
    <col min="9991" max="9991" width="13.5703125" style="28" customWidth="1"/>
    <col min="9992" max="9992" width="10.7109375" style="28" customWidth="1"/>
    <col min="9993" max="9993" width="6.7109375" style="28" customWidth="1"/>
    <col min="9994" max="9995" width="10.7109375" style="28" customWidth="1"/>
    <col min="9996" max="9996" width="6.7109375" style="28" customWidth="1"/>
    <col min="9997" max="9998" width="10.7109375" style="28" customWidth="1"/>
    <col min="9999" max="9999" width="6.7109375" style="28" customWidth="1"/>
    <col min="10000" max="10001" width="10.7109375" style="28" customWidth="1"/>
    <col min="10002" max="10002" width="6.7109375" style="28" customWidth="1"/>
    <col min="10003" max="10004" width="10.7109375" style="28" customWidth="1"/>
    <col min="10005" max="10005" width="6.7109375" style="28" customWidth="1"/>
    <col min="10006" max="10007" width="10.7109375" style="28" customWidth="1"/>
    <col min="10008" max="10008" width="6.7109375" style="28" customWidth="1"/>
    <col min="10009" max="10009" width="9.140625" style="28" customWidth="1"/>
    <col min="10010" max="10010" width="8.85546875" style="28"/>
    <col min="10011" max="10011" width="7.5703125" style="28" customWidth="1"/>
    <col min="10012" max="10012" width="9.85546875" style="28" customWidth="1"/>
    <col min="10013" max="10014" width="8.85546875" style="28"/>
    <col min="10015" max="10015" width="10.140625" style="28" bestFit="1" customWidth="1"/>
    <col min="10016" max="10242" width="8.85546875" style="28"/>
    <col min="10243" max="10243" width="4.42578125" style="28" customWidth="1"/>
    <col min="10244" max="10244" width="38.85546875" style="28" customWidth="1"/>
    <col min="10245" max="10245" width="16.85546875" style="28" customWidth="1"/>
    <col min="10246" max="10246" width="14" style="28" customWidth="1"/>
    <col min="10247" max="10247" width="13.5703125" style="28" customWidth="1"/>
    <col min="10248" max="10248" width="10.7109375" style="28" customWidth="1"/>
    <col min="10249" max="10249" width="6.7109375" style="28" customWidth="1"/>
    <col min="10250" max="10251" width="10.7109375" style="28" customWidth="1"/>
    <col min="10252" max="10252" width="6.7109375" style="28" customWidth="1"/>
    <col min="10253" max="10254" width="10.7109375" style="28" customWidth="1"/>
    <col min="10255" max="10255" width="6.7109375" style="28" customWidth="1"/>
    <col min="10256" max="10257" width="10.7109375" style="28" customWidth="1"/>
    <col min="10258" max="10258" width="6.7109375" style="28" customWidth="1"/>
    <col min="10259" max="10260" width="10.7109375" style="28" customWidth="1"/>
    <col min="10261" max="10261" width="6.7109375" style="28" customWidth="1"/>
    <col min="10262" max="10263" width="10.7109375" style="28" customWidth="1"/>
    <col min="10264" max="10264" width="6.7109375" style="28" customWidth="1"/>
    <col min="10265" max="10265" width="9.140625" style="28" customWidth="1"/>
    <col min="10266" max="10266" width="8.85546875" style="28"/>
    <col min="10267" max="10267" width="7.5703125" style="28" customWidth="1"/>
    <col min="10268" max="10268" width="9.85546875" style="28" customWidth="1"/>
    <col min="10269" max="10270" width="8.85546875" style="28"/>
    <col min="10271" max="10271" width="10.140625" style="28" bestFit="1" customWidth="1"/>
    <col min="10272" max="10498" width="8.85546875" style="28"/>
    <col min="10499" max="10499" width="4.42578125" style="28" customWidth="1"/>
    <col min="10500" max="10500" width="38.85546875" style="28" customWidth="1"/>
    <col min="10501" max="10501" width="16.85546875" style="28" customWidth="1"/>
    <col min="10502" max="10502" width="14" style="28" customWidth="1"/>
    <col min="10503" max="10503" width="13.5703125" style="28" customWidth="1"/>
    <col min="10504" max="10504" width="10.7109375" style="28" customWidth="1"/>
    <col min="10505" max="10505" width="6.7109375" style="28" customWidth="1"/>
    <col min="10506" max="10507" width="10.7109375" style="28" customWidth="1"/>
    <col min="10508" max="10508" width="6.7109375" style="28" customWidth="1"/>
    <col min="10509" max="10510" width="10.7109375" style="28" customWidth="1"/>
    <col min="10511" max="10511" width="6.7109375" style="28" customWidth="1"/>
    <col min="10512" max="10513" width="10.7109375" style="28" customWidth="1"/>
    <col min="10514" max="10514" width="6.7109375" style="28" customWidth="1"/>
    <col min="10515" max="10516" width="10.7109375" style="28" customWidth="1"/>
    <col min="10517" max="10517" width="6.7109375" style="28" customWidth="1"/>
    <col min="10518" max="10519" width="10.7109375" style="28" customWidth="1"/>
    <col min="10520" max="10520" width="6.7109375" style="28" customWidth="1"/>
    <col min="10521" max="10521" width="9.140625" style="28" customWidth="1"/>
    <col min="10522" max="10522" width="8.85546875" style="28"/>
    <col min="10523" max="10523" width="7.5703125" style="28" customWidth="1"/>
    <col min="10524" max="10524" width="9.85546875" style="28" customWidth="1"/>
    <col min="10525" max="10526" width="8.85546875" style="28"/>
    <col min="10527" max="10527" width="10.140625" style="28" bestFit="1" customWidth="1"/>
    <col min="10528" max="10754" width="8.85546875" style="28"/>
    <col min="10755" max="10755" width="4.42578125" style="28" customWidth="1"/>
    <col min="10756" max="10756" width="38.85546875" style="28" customWidth="1"/>
    <col min="10757" max="10757" width="16.85546875" style="28" customWidth="1"/>
    <col min="10758" max="10758" width="14" style="28" customWidth="1"/>
    <col min="10759" max="10759" width="13.5703125" style="28" customWidth="1"/>
    <col min="10760" max="10760" width="10.7109375" style="28" customWidth="1"/>
    <col min="10761" max="10761" width="6.7109375" style="28" customWidth="1"/>
    <col min="10762" max="10763" width="10.7109375" style="28" customWidth="1"/>
    <col min="10764" max="10764" width="6.7109375" style="28" customWidth="1"/>
    <col min="10765" max="10766" width="10.7109375" style="28" customWidth="1"/>
    <col min="10767" max="10767" width="6.7109375" style="28" customWidth="1"/>
    <col min="10768" max="10769" width="10.7109375" style="28" customWidth="1"/>
    <col min="10770" max="10770" width="6.7109375" style="28" customWidth="1"/>
    <col min="10771" max="10772" width="10.7109375" style="28" customWidth="1"/>
    <col min="10773" max="10773" width="6.7109375" style="28" customWidth="1"/>
    <col min="10774" max="10775" width="10.7109375" style="28" customWidth="1"/>
    <col min="10776" max="10776" width="6.7109375" style="28" customWidth="1"/>
    <col min="10777" max="10777" width="9.140625" style="28" customWidth="1"/>
    <col min="10778" max="10778" width="8.85546875" style="28"/>
    <col min="10779" max="10779" width="7.5703125" style="28" customWidth="1"/>
    <col min="10780" max="10780" width="9.85546875" style="28" customWidth="1"/>
    <col min="10781" max="10782" width="8.85546875" style="28"/>
    <col min="10783" max="10783" width="10.140625" style="28" bestFit="1" customWidth="1"/>
    <col min="10784" max="11010" width="8.85546875" style="28"/>
    <col min="11011" max="11011" width="4.42578125" style="28" customWidth="1"/>
    <col min="11012" max="11012" width="38.85546875" style="28" customWidth="1"/>
    <col min="11013" max="11013" width="16.85546875" style="28" customWidth="1"/>
    <col min="11014" max="11014" width="14" style="28" customWidth="1"/>
    <col min="11015" max="11015" width="13.5703125" style="28" customWidth="1"/>
    <col min="11016" max="11016" width="10.7109375" style="28" customWidth="1"/>
    <col min="11017" max="11017" width="6.7109375" style="28" customWidth="1"/>
    <col min="11018" max="11019" width="10.7109375" style="28" customWidth="1"/>
    <col min="11020" max="11020" width="6.7109375" style="28" customWidth="1"/>
    <col min="11021" max="11022" width="10.7109375" style="28" customWidth="1"/>
    <col min="11023" max="11023" width="6.7109375" style="28" customWidth="1"/>
    <col min="11024" max="11025" width="10.7109375" style="28" customWidth="1"/>
    <col min="11026" max="11026" width="6.7109375" style="28" customWidth="1"/>
    <col min="11027" max="11028" width="10.7109375" style="28" customWidth="1"/>
    <col min="11029" max="11029" width="6.7109375" style="28" customWidth="1"/>
    <col min="11030" max="11031" width="10.7109375" style="28" customWidth="1"/>
    <col min="11032" max="11032" width="6.7109375" style="28" customWidth="1"/>
    <col min="11033" max="11033" width="9.140625" style="28" customWidth="1"/>
    <col min="11034" max="11034" width="8.85546875" style="28"/>
    <col min="11035" max="11035" width="7.5703125" style="28" customWidth="1"/>
    <col min="11036" max="11036" width="9.85546875" style="28" customWidth="1"/>
    <col min="11037" max="11038" width="8.85546875" style="28"/>
    <col min="11039" max="11039" width="10.140625" style="28" bestFit="1" customWidth="1"/>
    <col min="11040" max="11266" width="8.85546875" style="28"/>
    <col min="11267" max="11267" width="4.42578125" style="28" customWidth="1"/>
    <col min="11268" max="11268" width="38.85546875" style="28" customWidth="1"/>
    <col min="11269" max="11269" width="16.85546875" style="28" customWidth="1"/>
    <col min="11270" max="11270" width="14" style="28" customWidth="1"/>
    <col min="11271" max="11271" width="13.5703125" style="28" customWidth="1"/>
    <col min="11272" max="11272" width="10.7109375" style="28" customWidth="1"/>
    <col min="11273" max="11273" width="6.7109375" style="28" customWidth="1"/>
    <col min="11274" max="11275" width="10.7109375" style="28" customWidth="1"/>
    <col min="11276" max="11276" width="6.7109375" style="28" customWidth="1"/>
    <col min="11277" max="11278" width="10.7109375" style="28" customWidth="1"/>
    <col min="11279" max="11279" width="6.7109375" style="28" customWidth="1"/>
    <col min="11280" max="11281" width="10.7109375" style="28" customWidth="1"/>
    <col min="11282" max="11282" width="6.7109375" style="28" customWidth="1"/>
    <col min="11283" max="11284" width="10.7109375" style="28" customWidth="1"/>
    <col min="11285" max="11285" width="6.7109375" style="28" customWidth="1"/>
    <col min="11286" max="11287" width="10.7109375" style="28" customWidth="1"/>
    <col min="11288" max="11288" width="6.7109375" style="28" customWidth="1"/>
    <col min="11289" max="11289" width="9.140625" style="28" customWidth="1"/>
    <col min="11290" max="11290" width="8.85546875" style="28"/>
    <col min="11291" max="11291" width="7.5703125" style="28" customWidth="1"/>
    <col min="11292" max="11292" width="9.85546875" style="28" customWidth="1"/>
    <col min="11293" max="11294" width="8.85546875" style="28"/>
    <col min="11295" max="11295" width="10.140625" style="28" bestFit="1" customWidth="1"/>
    <col min="11296" max="11522" width="8.85546875" style="28"/>
    <col min="11523" max="11523" width="4.42578125" style="28" customWidth="1"/>
    <col min="11524" max="11524" width="38.85546875" style="28" customWidth="1"/>
    <col min="11525" max="11525" width="16.85546875" style="28" customWidth="1"/>
    <col min="11526" max="11526" width="14" style="28" customWidth="1"/>
    <col min="11527" max="11527" width="13.5703125" style="28" customWidth="1"/>
    <col min="11528" max="11528" width="10.7109375" style="28" customWidth="1"/>
    <col min="11529" max="11529" width="6.7109375" style="28" customWidth="1"/>
    <col min="11530" max="11531" width="10.7109375" style="28" customWidth="1"/>
    <col min="11532" max="11532" width="6.7109375" style="28" customWidth="1"/>
    <col min="11533" max="11534" width="10.7109375" style="28" customWidth="1"/>
    <col min="11535" max="11535" width="6.7109375" style="28" customWidth="1"/>
    <col min="11536" max="11537" width="10.7109375" style="28" customWidth="1"/>
    <col min="11538" max="11538" width="6.7109375" style="28" customWidth="1"/>
    <col min="11539" max="11540" width="10.7109375" style="28" customWidth="1"/>
    <col min="11541" max="11541" width="6.7109375" style="28" customWidth="1"/>
    <col min="11542" max="11543" width="10.7109375" style="28" customWidth="1"/>
    <col min="11544" max="11544" width="6.7109375" style="28" customWidth="1"/>
    <col min="11545" max="11545" width="9.140625" style="28" customWidth="1"/>
    <col min="11546" max="11546" width="8.85546875" style="28"/>
    <col min="11547" max="11547" width="7.5703125" style="28" customWidth="1"/>
    <col min="11548" max="11548" width="9.85546875" style="28" customWidth="1"/>
    <col min="11549" max="11550" width="8.85546875" style="28"/>
    <col min="11551" max="11551" width="10.140625" style="28" bestFit="1" customWidth="1"/>
    <col min="11552" max="11778" width="8.85546875" style="28"/>
    <col min="11779" max="11779" width="4.42578125" style="28" customWidth="1"/>
    <col min="11780" max="11780" width="38.85546875" style="28" customWidth="1"/>
    <col min="11781" max="11781" width="16.85546875" style="28" customWidth="1"/>
    <col min="11782" max="11782" width="14" style="28" customWidth="1"/>
    <col min="11783" max="11783" width="13.5703125" style="28" customWidth="1"/>
    <col min="11784" max="11784" width="10.7109375" style="28" customWidth="1"/>
    <col min="11785" max="11785" width="6.7109375" style="28" customWidth="1"/>
    <col min="11786" max="11787" width="10.7109375" style="28" customWidth="1"/>
    <col min="11788" max="11788" width="6.7109375" style="28" customWidth="1"/>
    <col min="11789" max="11790" width="10.7109375" style="28" customWidth="1"/>
    <col min="11791" max="11791" width="6.7109375" style="28" customWidth="1"/>
    <col min="11792" max="11793" width="10.7109375" style="28" customWidth="1"/>
    <col min="11794" max="11794" width="6.7109375" style="28" customWidth="1"/>
    <col min="11795" max="11796" width="10.7109375" style="28" customWidth="1"/>
    <col min="11797" max="11797" width="6.7109375" style="28" customWidth="1"/>
    <col min="11798" max="11799" width="10.7109375" style="28" customWidth="1"/>
    <col min="11800" max="11800" width="6.7109375" style="28" customWidth="1"/>
    <col min="11801" max="11801" width="9.140625" style="28" customWidth="1"/>
    <col min="11802" max="11802" width="8.85546875" style="28"/>
    <col min="11803" max="11803" width="7.5703125" style="28" customWidth="1"/>
    <col min="11804" max="11804" width="9.85546875" style="28" customWidth="1"/>
    <col min="11805" max="11806" width="8.85546875" style="28"/>
    <col min="11807" max="11807" width="10.140625" style="28" bestFit="1" customWidth="1"/>
    <col min="11808" max="12034" width="8.85546875" style="28"/>
    <col min="12035" max="12035" width="4.42578125" style="28" customWidth="1"/>
    <col min="12036" max="12036" width="38.85546875" style="28" customWidth="1"/>
    <col min="12037" max="12037" width="16.85546875" style="28" customWidth="1"/>
    <col min="12038" max="12038" width="14" style="28" customWidth="1"/>
    <col min="12039" max="12039" width="13.5703125" style="28" customWidth="1"/>
    <col min="12040" max="12040" width="10.7109375" style="28" customWidth="1"/>
    <col min="12041" max="12041" width="6.7109375" style="28" customWidth="1"/>
    <col min="12042" max="12043" width="10.7109375" style="28" customWidth="1"/>
    <col min="12044" max="12044" width="6.7109375" style="28" customWidth="1"/>
    <col min="12045" max="12046" width="10.7109375" style="28" customWidth="1"/>
    <col min="12047" max="12047" width="6.7109375" style="28" customWidth="1"/>
    <col min="12048" max="12049" width="10.7109375" style="28" customWidth="1"/>
    <col min="12050" max="12050" width="6.7109375" style="28" customWidth="1"/>
    <col min="12051" max="12052" width="10.7109375" style="28" customWidth="1"/>
    <col min="12053" max="12053" width="6.7109375" style="28" customWidth="1"/>
    <col min="12054" max="12055" width="10.7109375" style="28" customWidth="1"/>
    <col min="12056" max="12056" width="6.7109375" style="28" customWidth="1"/>
    <col min="12057" max="12057" width="9.140625" style="28" customWidth="1"/>
    <col min="12058" max="12058" width="8.85546875" style="28"/>
    <col min="12059" max="12059" width="7.5703125" style="28" customWidth="1"/>
    <col min="12060" max="12060" width="9.85546875" style="28" customWidth="1"/>
    <col min="12061" max="12062" width="8.85546875" style="28"/>
    <col min="12063" max="12063" width="10.140625" style="28" bestFit="1" customWidth="1"/>
    <col min="12064" max="12290" width="8.85546875" style="28"/>
    <col min="12291" max="12291" width="4.42578125" style="28" customWidth="1"/>
    <col min="12292" max="12292" width="38.85546875" style="28" customWidth="1"/>
    <col min="12293" max="12293" width="16.85546875" style="28" customWidth="1"/>
    <col min="12294" max="12294" width="14" style="28" customWidth="1"/>
    <col min="12295" max="12295" width="13.5703125" style="28" customWidth="1"/>
    <col min="12296" max="12296" width="10.7109375" style="28" customWidth="1"/>
    <col min="12297" max="12297" width="6.7109375" style="28" customWidth="1"/>
    <col min="12298" max="12299" width="10.7109375" style="28" customWidth="1"/>
    <col min="12300" max="12300" width="6.7109375" style="28" customWidth="1"/>
    <col min="12301" max="12302" width="10.7109375" style="28" customWidth="1"/>
    <col min="12303" max="12303" width="6.7109375" style="28" customWidth="1"/>
    <col min="12304" max="12305" width="10.7109375" style="28" customWidth="1"/>
    <col min="12306" max="12306" width="6.7109375" style="28" customWidth="1"/>
    <col min="12307" max="12308" width="10.7109375" style="28" customWidth="1"/>
    <col min="12309" max="12309" width="6.7109375" style="28" customWidth="1"/>
    <col min="12310" max="12311" width="10.7109375" style="28" customWidth="1"/>
    <col min="12312" max="12312" width="6.7109375" style="28" customWidth="1"/>
    <col min="12313" max="12313" width="9.140625" style="28" customWidth="1"/>
    <col min="12314" max="12314" width="8.85546875" style="28"/>
    <col min="12315" max="12315" width="7.5703125" style="28" customWidth="1"/>
    <col min="12316" max="12316" width="9.85546875" style="28" customWidth="1"/>
    <col min="12317" max="12318" width="8.85546875" style="28"/>
    <col min="12319" max="12319" width="10.140625" style="28" bestFit="1" customWidth="1"/>
    <col min="12320" max="12546" width="8.85546875" style="28"/>
    <col min="12547" max="12547" width="4.42578125" style="28" customWidth="1"/>
    <col min="12548" max="12548" width="38.85546875" style="28" customWidth="1"/>
    <col min="12549" max="12549" width="16.85546875" style="28" customWidth="1"/>
    <col min="12550" max="12550" width="14" style="28" customWidth="1"/>
    <col min="12551" max="12551" width="13.5703125" style="28" customWidth="1"/>
    <col min="12552" max="12552" width="10.7109375" style="28" customWidth="1"/>
    <col min="12553" max="12553" width="6.7109375" style="28" customWidth="1"/>
    <col min="12554" max="12555" width="10.7109375" style="28" customWidth="1"/>
    <col min="12556" max="12556" width="6.7109375" style="28" customWidth="1"/>
    <col min="12557" max="12558" width="10.7109375" style="28" customWidth="1"/>
    <col min="12559" max="12559" width="6.7109375" style="28" customWidth="1"/>
    <col min="12560" max="12561" width="10.7109375" style="28" customWidth="1"/>
    <col min="12562" max="12562" width="6.7109375" style="28" customWidth="1"/>
    <col min="12563" max="12564" width="10.7109375" style="28" customWidth="1"/>
    <col min="12565" max="12565" width="6.7109375" style="28" customWidth="1"/>
    <col min="12566" max="12567" width="10.7109375" style="28" customWidth="1"/>
    <col min="12568" max="12568" width="6.7109375" style="28" customWidth="1"/>
    <col min="12569" max="12569" width="9.140625" style="28" customWidth="1"/>
    <col min="12570" max="12570" width="8.85546875" style="28"/>
    <col min="12571" max="12571" width="7.5703125" style="28" customWidth="1"/>
    <col min="12572" max="12572" width="9.85546875" style="28" customWidth="1"/>
    <col min="12573" max="12574" width="8.85546875" style="28"/>
    <col min="12575" max="12575" width="10.140625" style="28" bestFit="1" customWidth="1"/>
    <col min="12576" max="12802" width="8.85546875" style="28"/>
    <col min="12803" max="12803" width="4.42578125" style="28" customWidth="1"/>
    <col min="12804" max="12804" width="38.85546875" style="28" customWidth="1"/>
    <col min="12805" max="12805" width="16.85546875" style="28" customWidth="1"/>
    <col min="12806" max="12806" width="14" style="28" customWidth="1"/>
    <col min="12807" max="12807" width="13.5703125" style="28" customWidth="1"/>
    <col min="12808" max="12808" width="10.7109375" style="28" customWidth="1"/>
    <col min="12809" max="12809" width="6.7109375" style="28" customWidth="1"/>
    <col min="12810" max="12811" width="10.7109375" style="28" customWidth="1"/>
    <col min="12812" max="12812" width="6.7109375" style="28" customWidth="1"/>
    <col min="12813" max="12814" width="10.7109375" style="28" customWidth="1"/>
    <col min="12815" max="12815" width="6.7109375" style="28" customWidth="1"/>
    <col min="12816" max="12817" width="10.7109375" style="28" customWidth="1"/>
    <col min="12818" max="12818" width="6.7109375" style="28" customWidth="1"/>
    <col min="12819" max="12820" width="10.7109375" style="28" customWidth="1"/>
    <col min="12821" max="12821" width="6.7109375" style="28" customWidth="1"/>
    <col min="12822" max="12823" width="10.7109375" style="28" customWidth="1"/>
    <col min="12824" max="12824" width="6.7109375" style="28" customWidth="1"/>
    <col min="12825" max="12825" width="9.140625" style="28" customWidth="1"/>
    <col min="12826" max="12826" width="8.85546875" style="28"/>
    <col min="12827" max="12827" width="7.5703125" style="28" customWidth="1"/>
    <col min="12828" max="12828" width="9.85546875" style="28" customWidth="1"/>
    <col min="12829" max="12830" width="8.85546875" style="28"/>
    <col min="12831" max="12831" width="10.140625" style="28" bestFit="1" customWidth="1"/>
    <col min="12832" max="13058" width="8.85546875" style="28"/>
    <col min="13059" max="13059" width="4.42578125" style="28" customWidth="1"/>
    <col min="13060" max="13060" width="38.85546875" style="28" customWidth="1"/>
    <col min="13061" max="13061" width="16.85546875" style="28" customWidth="1"/>
    <col min="13062" max="13062" width="14" style="28" customWidth="1"/>
    <col min="13063" max="13063" width="13.5703125" style="28" customWidth="1"/>
    <col min="13064" max="13064" width="10.7109375" style="28" customWidth="1"/>
    <col min="13065" max="13065" width="6.7109375" style="28" customWidth="1"/>
    <col min="13066" max="13067" width="10.7109375" style="28" customWidth="1"/>
    <col min="13068" max="13068" width="6.7109375" style="28" customWidth="1"/>
    <col min="13069" max="13070" width="10.7109375" style="28" customWidth="1"/>
    <col min="13071" max="13071" width="6.7109375" style="28" customWidth="1"/>
    <col min="13072" max="13073" width="10.7109375" style="28" customWidth="1"/>
    <col min="13074" max="13074" width="6.7109375" style="28" customWidth="1"/>
    <col min="13075" max="13076" width="10.7109375" style="28" customWidth="1"/>
    <col min="13077" max="13077" width="6.7109375" style="28" customWidth="1"/>
    <col min="13078" max="13079" width="10.7109375" style="28" customWidth="1"/>
    <col min="13080" max="13080" width="6.7109375" style="28" customWidth="1"/>
    <col min="13081" max="13081" width="9.140625" style="28" customWidth="1"/>
    <col min="13082" max="13082" width="8.85546875" style="28"/>
    <col min="13083" max="13083" width="7.5703125" style="28" customWidth="1"/>
    <col min="13084" max="13084" width="9.85546875" style="28" customWidth="1"/>
    <col min="13085" max="13086" width="8.85546875" style="28"/>
    <col min="13087" max="13087" width="10.140625" style="28" bestFit="1" customWidth="1"/>
    <col min="13088" max="13314" width="8.85546875" style="28"/>
    <col min="13315" max="13315" width="4.42578125" style="28" customWidth="1"/>
    <col min="13316" max="13316" width="38.85546875" style="28" customWidth="1"/>
    <col min="13317" max="13317" width="16.85546875" style="28" customWidth="1"/>
    <col min="13318" max="13318" width="14" style="28" customWidth="1"/>
    <col min="13319" max="13319" width="13.5703125" style="28" customWidth="1"/>
    <col min="13320" max="13320" width="10.7109375" style="28" customWidth="1"/>
    <col min="13321" max="13321" width="6.7109375" style="28" customWidth="1"/>
    <col min="13322" max="13323" width="10.7109375" style="28" customWidth="1"/>
    <col min="13324" max="13324" width="6.7109375" style="28" customWidth="1"/>
    <col min="13325" max="13326" width="10.7109375" style="28" customWidth="1"/>
    <col min="13327" max="13327" width="6.7109375" style="28" customWidth="1"/>
    <col min="13328" max="13329" width="10.7109375" style="28" customWidth="1"/>
    <col min="13330" max="13330" width="6.7109375" style="28" customWidth="1"/>
    <col min="13331" max="13332" width="10.7109375" style="28" customWidth="1"/>
    <col min="13333" max="13333" width="6.7109375" style="28" customWidth="1"/>
    <col min="13334" max="13335" width="10.7109375" style="28" customWidth="1"/>
    <col min="13336" max="13336" width="6.7109375" style="28" customWidth="1"/>
    <col min="13337" max="13337" width="9.140625" style="28" customWidth="1"/>
    <col min="13338" max="13338" width="8.85546875" style="28"/>
    <col min="13339" max="13339" width="7.5703125" style="28" customWidth="1"/>
    <col min="13340" max="13340" width="9.85546875" style="28" customWidth="1"/>
    <col min="13341" max="13342" width="8.85546875" style="28"/>
    <col min="13343" max="13343" width="10.140625" style="28" bestFit="1" customWidth="1"/>
    <col min="13344" max="13570" width="8.85546875" style="28"/>
    <col min="13571" max="13571" width="4.42578125" style="28" customWidth="1"/>
    <col min="13572" max="13572" width="38.85546875" style="28" customWidth="1"/>
    <col min="13573" max="13573" width="16.85546875" style="28" customWidth="1"/>
    <col min="13574" max="13574" width="14" style="28" customWidth="1"/>
    <col min="13575" max="13575" width="13.5703125" style="28" customWidth="1"/>
    <col min="13576" max="13576" width="10.7109375" style="28" customWidth="1"/>
    <col min="13577" max="13577" width="6.7109375" style="28" customWidth="1"/>
    <col min="13578" max="13579" width="10.7109375" style="28" customWidth="1"/>
    <col min="13580" max="13580" width="6.7109375" style="28" customWidth="1"/>
    <col min="13581" max="13582" width="10.7109375" style="28" customWidth="1"/>
    <col min="13583" max="13583" width="6.7109375" style="28" customWidth="1"/>
    <col min="13584" max="13585" width="10.7109375" style="28" customWidth="1"/>
    <col min="13586" max="13586" width="6.7109375" style="28" customWidth="1"/>
    <col min="13587" max="13588" width="10.7109375" style="28" customWidth="1"/>
    <col min="13589" max="13589" width="6.7109375" style="28" customWidth="1"/>
    <col min="13590" max="13591" width="10.7109375" style="28" customWidth="1"/>
    <col min="13592" max="13592" width="6.7109375" style="28" customWidth="1"/>
    <col min="13593" max="13593" width="9.140625" style="28" customWidth="1"/>
    <col min="13594" max="13594" width="8.85546875" style="28"/>
    <col min="13595" max="13595" width="7.5703125" style="28" customWidth="1"/>
    <col min="13596" max="13596" width="9.85546875" style="28" customWidth="1"/>
    <col min="13597" max="13598" width="8.85546875" style="28"/>
    <col min="13599" max="13599" width="10.140625" style="28" bestFit="1" customWidth="1"/>
    <col min="13600" max="13826" width="8.85546875" style="28"/>
    <col min="13827" max="13827" width="4.42578125" style="28" customWidth="1"/>
    <col min="13828" max="13828" width="38.85546875" style="28" customWidth="1"/>
    <col min="13829" max="13829" width="16.85546875" style="28" customWidth="1"/>
    <col min="13830" max="13830" width="14" style="28" customWidth="1"/>
    <col min="13831" max="13831" width="13.5703125" style="28" customWidth="1"/>
    <col min="13832" max="13832" width="10.7109375" style="28" customWidth="1"/>
    <col min="13833" max="13833" width="6.7109375" style="28" customWidth="1"/>
    <col min="13834" max="13835" width="10.7109375" style="28" customWidth="1"/>
    <col min="13836" max="13836" width="6.7109375" style="28" customWidth="1"/>
    <col min="13837" max="13838" width="10.7109375" style="28" customWidth="1"/>
    <col min="13839" max="13839" width="6.7109375" style="28" customWidth="1"/>
    <col min="13840" max="13841" width="10.7109375" style="28" customWidth="1"/>
    <col min="13842" max="13842" width="6.7109375" style="28" customWidth="1"/>
    <col min="13843" max="13844" width="10.7109375" style="28" customWidth="1"/>
    <col min="13845" max="13845" width="6.7109375" style="28" customWidth="1"/>
    <col min="13846" max="13847" width="10.7109375" style="28" customWidth="1"/>
    <col min="13848" max="13848" width="6.7109375" style="28" customWidth="1"/>
    <col min="13849" max="13849" width="9.140625" style="28" customWidth="1"/>
    <col min="13850" max="13850" width="8.85546875" style="28"/>
    <col min="13851" max="13851" width="7.5703125" style="28" customWidth="1"/>
    <col min="13852" max="13852" width="9.85546875" style="28" customWidth="1"/>
    <col min="13853" max="13854" width="8.85546875" style="28"/>
    <col min="13855" max="13855" width="10.140625" style="28" bestFit="1" customWidth="1"/>
    <col min="13856" max="14082" width="8.85546875" style="28"/>
    <col min="14083" max="14083" width="4.42578125" style="28" customWidth="1"/>
    <col min="14084" max="14084" width="38.85546875" style="28" customWidth="1"/>
    <col min="14085" max="14085" width="16.85546875" style="28" customWidth="1"/>
    <col min="14086" max="14086" width="14" style="28" customWidth="1"/>
    <col min="14087" max="14087" width="13.5703125" style="28" customWidth="1"/>
    <col min="14088" max="14088" width="10.7109375" style="28" customWidth="1"/>
    <col min="14089" max="14089" width="6.7109375" style="28" customWidth="1"/>
    <col min="14090" max="14091" width="10.7109375" style="28" customWidth="1"/>
    <col min="14092" max="14092" width="6.7109375" style="28" customWidth="1"/>
    <col min="14093" max="14094" width="10.7109375" style="28" customWidth="1"/>
    <col min="14095" max="14095" width="6.7109375" style="28" customWidth="1"/>
    <col min="14096" max="14097" width="10.7109375" style="28" customWidth="1"/>
    <col min="14098" max="14098" width="6.7109375" style="28" customWidth="1"/>
    <col min="14099" max="14100" width="10.7109375" style="28" customWidth="1"/>
    <col min="14101" max="14101" width="6.7109375" style="28" customWidth="1"/>
    <col min="14102" max="14103" width="10.7109375" style="28" customWidth="1"/>
    <col min="14104" max="14104" width="6.7109375" style="28" customWidth="1"/>
    <col min="14105" max="14105" width="9.140625" style="28" customWidth="1"/>
    <col min="14106" max="14106" width="8.85546875" style="28"/>
    <col min="14107" max="14107" width="7.5703125" style="28" customWidth="1"/>
    <col min="14108" max="14108" width="9.85546875" style="28" customWidth="1"/>
    <col min="14109" max="14110" width="8.85546875" style="28"/>
    <col min="14111" max="14111" width="10.140625" style="28" bestFit="1" customWidth="1"/>
    <col min="14112" max="14338" width="8.85546875" style="28"/>
    <col min="14339" max="14339" width="4.42578125" style="28" customWidth="1"/>
    <col min="14340" max="14340" width="38.85546875" style="28" customWidth="1"/>
    <col min="14341" max="14341" width="16.85546875" style="28" customWidth="1"/>
    <col min="14342" max="14342" width="14" style="28" customWidth="1"/>
    <col min="14343" max="14343" width="13.5703125" style="28" customWidth="1"/>
    <col min="14344" max="14344" width="10.7109375" style="28" customWidth="1"/>
    <col min="14345" max="14345" width="6.7109375" style="28" customWidth="1"/>
    <col min="14346" max="14347" width="10.7109375" style="28" customWidth="1"/>
    <col min="14348" max="14348" width="6.7109375" style="28" customWidth="1"/>
    <col min="14349" max="14350" width="10.7109375" style="28" customWidth="1"/>
    <col min="14351" max="14351" width="6.7109375" style="28" customWidth="1"/>
    <col min="14352" max="14353" width="10.7109375" style="28" customWidth="1"/>
    <col min="14354" max="14354" width="6.7109375" style="28" customWidth="1"/>
    <col min="14355" max="14356" width="10.7109375" style="28" customWidth="1"/>
    <col min="14357" max="14357" width="6.7109375" style="28" customWidth="1"/>
    <col min="14358" max="14359" width="10.7109375" style="28" customWidth="1"/>
    <col min="14360" max="14360" width="6.7109375" style="28" customWidth="1"/>
    <col min="14361" max="14361" width="9.140625" style="28" customWidth="1"/>
    <col min="14362" max="14362" width="8.85546875" style="28"/>
    <col min="14363" max="14363" width="7.5703125" style="28" customWidth="1"/>
    <col min="14364" max="14364" width="9.85546875" style="28" customWidth="1"/>
    <col min="14365" max="14366" width="8.85546875" style="28"/>
    <col min="14367" max="14367" width="10.140625" style="28" bestFit="1" customWidth="1"/>
    <col min="14368" max="14594" width="8.85546875" style="28"/>
    <col min="14595" max="14595" width="4.42578125" style="28" customWidth="1"/>
    <col min="14596" max="14596" width="38.85546875" style="28" customWidth="1"/>
    <col min="14597" max="14597" width="16.85546875" style="28" customWidth="1"/>
    <col min="14598" max="14598" width="14" style="28" customWidth="1"/>
    <col min="14599" max="14599" width="13.5703125" style="28" customWidth="1"/>
    <col min="14600" max="14600" width="10.7109375" style="28" customWidth="1"/>
    <col min="14601" max="14601" width="6.7109375" style="28" customWidth="1"/>
    <col min="14602" max="14603" width="10.7109375" style="28" customWidth="1"/>
    <col min="14604" max="14604" width="6.7109375" style="28" customWidth="1"/>
    <col min="14605" max="14606" width="10.7109375" style="28" customWidth="1"/>
    <col min="14607" max="14607" width="6.7109375" style="28" customWidth="1"/>
    <col min="14608" max="14609" width="10.7109375" style="28" customWidth="1"/>
    <col min="14610" max="14610" width="6.7109375" style="28" customWidth="1"/>
    <col min="14611" max="14612" width="10.7109375" style="28" customWidth="1"/>
    <col min="14613" max="14613" width="6.7109375" style="28" customWidth="1"/>
    <col min="14614" max="14615" width="10.7109375" style="28" customWidth="1"/>
    <col min="14616" max="14616" width="6.7109375" style="28" customWidth="1"/>
    <col min="14617" max="14617" width="9.140625" style="28" customWidth="1"/>
    <col min="14618" max="14618" width="8.85546875" style="28"/>
    <col min="14619" max="14619" width="7.5703125" style="28" customWidth="1"/>
    <col min="14620" max="14620" width="9.85546875" style="28" customWidth="1"/>
    <col min="14621" max="14622" width="8.85546875" style="28"/>
    <col min="14623" max="14623" width="10.140625" style="28" bestFit="1" customWidth="1"/>
    <col min="14624" max="14850" width="8.85546875" style="28"/>
    <col min="14851" max="14851" width="4.42578125" style="28" customWidth="1"/>
    <col min="14852" max="14852" width="38.85546875" style="28" customWidth="1"/>
    <col min="14853" max="14853" width="16.85546875" style="28" customWidth="1"/>
    <col min="14854" max="14854" width="14" style="28" customWidth="1"/>
    <col min="14855" max="14855" width="13.5703125" style="28" customWidth="1"/>
    <col min="14856" max="14856" width="10.7109375" style="28" customWidth="1"/>
    <col min="14857" max="14857" width="6.7109375" style="28" customWidth="1"/>
    <col min="14858" max="14859" width="10.7109375" style="28" customWidth="1"/>
    <col min="14860" max="14860" width="6.7109375" style="28" customWidth="1"/>
    <col min="14861" max="14862" width="10.7109375" style="28" customWidth="1"/>
    <col min="14863" max="14863" width="6.7109375" style="28" customWidth="1"/>
    <col min="14864" max="14865" width="10.7109375" style="28" customWidth="1"/>
    <col min="14866" max="14866" width="6.7109375" style="28" customWidth="1"/>
    <col min="14867" max="14868" width="10.7109375" style="28" customWidth="1"/>
    <col min="14869" max="14869" width="6.7109375" style="28" customWidth="1"/>
    <col min="14870" max="14871" width="10.7109375" style="28" customWidth="1"/>
    <col min="14872" max="14872" width="6.7109375" style="28" customWidth="1"/>
    <col min="14873" max="14873" width="9.140625" style="28" customWidth="1"/>
    <col min="14874" max="14874" width="8.85546875" style="28"/>
    <col min="14875" max="14875" width="7.5703125" style="28" customWidth="1"/>
    <col min="14876" max="14876" width="9.85546875" style="28" customWidth="1"/>
    <col min="14877" max="14878" width="8.85546875" style="28"/>
    <col min="14879" max="14879" width="10.140625" style="28" bestFit="1" customWidth="1"/>
    <col min="14880" max="15106" width="8.85546875" style="28"/>
    <col min="15107" max="15107" width="4.42578125" style="28" customWidth="1"/>
    <col min="15108" max="15108" width="38.85546875" style="28" customWidth="1"/>
    <col min="15109" max="15109" width="16.85546875" style="28" customWidth="1"/>
    <col min="15110" max="15110" width="14" style="28" customWidth="1"/>
    <col min="15111" max="15111" width="13.5703125" style="28" customWidth="1"/>
    <col min="15112" max="15112" width="10.7109375" style="28" customWidth="1"/>
    <col min="15113" max="15113" width="6.7109375" style="28" customWidth="1"/>
    <col min="15114" max="15115" width="10.7109375" style="28" customWidth="1"/>
    <col min="15116" max="15116" width="6.7109375" style="28" customWidth="1"/>
    <col min="15117" max="15118" width="10.7109375" style="28" customWidth="1"/>
    <col min="15119" max="15119" width="6.7109375" style="28" customWidth="1"/>
    <col min="15120" max="15121" width="10.7109375" style="28" customWidth="1"/>
    <col min="15122" max="15122" width="6.7109375" style="28" customWidth="1"/>
    <col min="15123" max="15124" width="10.7109375" style="28" customWidth="1"/>
    <col min="15125" max="15125" width="6.7109375" style="28" customWidth="1"/>
    <col min="15126" max="15127" width="10.7109375" style="28" customWidth="1"/>
    <col min="15128" max="15128" width="6.7109375" style="28" customWidth="1"/>
    <col min="15129" max="15129" width="9.140625" style="28" customWidth="1"/>
    <col min="15130" max="15130" width="8.85546875" style="28"/>
    <col min="15131" max="15131" width="7.5703125" style="28" customWidth="1"/>
    <col min="15132" max="15132" width="9.85546875" style="28" customWidth="1"/>
    <col min="15133" max="15134" width="8.85546875" style="28"/>
    <col min="15135" max="15135" width="10.140625" style="28" bestFit="1" customWidth="1"/>
    <col min="15136" max="15362" width="8.85546875" style="28"/>
    <col min="15363" max="15363" width="4.42578125" style="28" customWidth="1"/>
    <col min="15364" max="15364" width="38.85546875" style="28" customWidth="1"/>
    <col min="15365" max="15365" width="16.85546875" style="28" customWidth="1"/>
    <col min="15366" max="15366" width="14" style="28" customWidth="1"/>
    <col min="15367" max="15367" width="13.5703125" style="28" customWidth="1"/>
    <col min="15368" max="15368" width="10.7109375" style="28" customWidth="1"/>
    <col min="15369" max="15369" width="6.7109375" style="28" customWidth="1"/>
    <col min="15370" max="15371" width="10.7109375" style="28" customWidth="1"/>
    <col min="15372" max="15372" width="6.7109375" style="28" customWidth="1"/>
    <col min="15373" max="15374" width="10.7109375" style="28" customWidth="1"/>
    <col min="15375" max="15375" width="6.7109375" style="28" customWidth="1"/>
    <col min="15376" max="15377" width="10.7109375" style="28" customWidth="1"/>
    <col min="15378" max="15378" width="6.7109375" style="28" customWidth="1"/>
    <col min="15379" max="15380" width="10.7109375" style="28" customWidth="1"/>
    <col min="15381" max="15381" width="6.7109375" style="28" customWidth="1"/>
    <col min="15382" max="15383" width="10.7109375" style="28" customWidth="1"/>
    <col min="15384" max="15384" width="6.7109375" style="28" customWidth="1"/>
    <col min="15385" max="15385" width="9.140625" style="28" customWidth="1"/>
    <col min="15386" max="15386" width="8.85546875" style="28"/>
    <col min="15387" max="15387" width="7.5703125" style="28" customWidth="1"/>
    <col min="15388" max="15388" width="9.85546875" style="28" customWidth="1"/>
    <col min="15389" max="15390" width="8.85546875" style="28"/>
    <col min="15391" max="15391" width="10.140625" style="28" bestFit="1" customWidth="1"/>
    <col min="15392" max="15618" width="8.85546875" style="28"/>
    <col min="15619" max="15619" width="4.42578125" style="28" customWidth="1"/>
    <col min="15620" max="15620" width="38.85546875" style="28" customWidth="1"/>
    <col min="15621" max="15621" width="16.85546875" style="28" customWidth="1"/>
    <col min="15622" max="15622" width="14" style="28" customWidth="1"/>
    <col min="15623" max="15623" width="13.5703125" style="28" customWidth="1"/>
    <col min="15624" max="15624" width="10.7109375" style="28" customWidth="1"/>
    <col min="15625" max="15625" width="6.7109375" style="28" customWidth="1"/>
    <col min="15626" max="15627" width="10.7109375" style="28" customWidth="1"/>
    <col min="15628" max="15628" width="6.7109375" style="28" customWidth="1"/>
    <col min="15629" max="15630" width="10.7109375" style="28" customWidth="1"/>
    <col min="15631" max="15631" width="6.7109375" style="28" customWidth="1"/>
    <col min="15632" max="15633" width="10.7109375" style="28" customWidth="1"/>
    <col min="15634" max="15634" width="6.7109375" style="28" customWidth="1"/>
    <col min="15635" max="15636" width="10.7109375" style="28" customWidth="1"/>
    <col min="15637" max="15637" width="6.7109375" style="28" customWidth="1"/>
    <col min="15638" max="15639" width="10.7109375" style="28" customWidth="1"/>
    <col min="15640" max="15640" width="6.7109375" style="28" customWidth="1"/>
    <col min="15641" max="15641" width="9.140625" style="28" customWidth="1"/>
    <col min="15642" max="15642" width="8.85546875" style="28"/>
    <col min="15643" max="15643" width="7.5703125" style="28" customWidth="1"/>
    <col min="15644" max="15644" width="9.85546875" style="28" customWidth="1"/>
    <col min="15645" max="15646" width="8.85546875" style="28"/>
    <col min="15647" max="15647" width="10.140625" style="28" bestFit="1" customWidth="1"/>
    <col min="15648" max="15874" width="8.85546875" style="28"/>
    <col min="15875" max="15875" width="4.42578125" style="28" customWidth="1"/>
    <col min="15876" max="15876" width="38.85546875" style="28" customWidth="1"/>
    <col min="15877" max="15877" width="16.85546875" style="28" customWidth="1"/>
    <col min="15878" max="15878" width="14" style="28" customWidth="1"/>
    <col min="15879" max="15879" width="13.5703125" style="28" customWidth="1"/>
    <col min="15880" max="15880" width="10.7109375" style="28" customWidth="1"/>
    <col min="15881" max="15881" width="6.7109375" style="28" customWidth="1"/>
    <col min="15882" max="15883" width="10.7109375" style="28" customWidth="1"/>
    <col min="15884" max="15884" width="6.7109375" style="28" customWidth="1"/>
    <col min="15885" max="15886" width="10.7109375" style="28" customWidth="1"/>
    <col min="15887" max="15887" width="6.7109375" style="28" customWidth="1"/>
    <col min="15888" max="15889" width="10.7109375" style="28" customWidth="1"/>
    <col min="15890" max="15890" width="6.7109375" style="28" customWidth="1"/>
    <col min="15891" max="15892" width="10.7109375" style="28" customWidth="1"/>
    <col min="15893" max="15893" width="6.7109375" style="28" customWidth="1"/>
    <col min="15894" max="15895" width="10.7109375" style="28" customWidth="1"/>
    <col min="15896" max="15896" width="6.7109375" style="28" customWidth="1"/>
    <col min="15897" max="15897" width="9.140625" style="28" customWidth="1"/>
    <col min="15898" max="15898" width="8.85546875" style="28"/>
    <col min="15899" max="15899" width="7.5703125" style="28" customWidth="1"/>
    <col min="15900" max="15900" width="9.85546875" style="28" customWidth="1"/>
    <col min="15901" max="15902" width="8.85546875" style="28"/>
    <col min="15903" max="15903" width="10.140625" style="28" bestFit="1" customWidth="1"/>
    <col min="15904" max="16130" width="8.85546875" style="28"/>
    <col min="16131" max="16131" width="4.42578125" style="28" customWidth="1"/>
    <col min="16132" max="16132" width="38.85546875" style="28" customWidth="1"/>
    <col min="16133" max="16133" width="16.85546875" style="28" customWidth="1"/>
    <col min="16134" max="16134" width="14" style="28" customWidth="1"/>
    <col min="16135" max="16135" width="13.5703125" style="28" customWidth="1"/>
    <col min="16136" max="16136" width="10.7109375" style="28" customWidth="1"/>
    <col min="16137" max="16137" width="6.7109375" style="28" customWidth="1"/>
    <col min="16138" max="16139" width="10.7109375" style="28" customWidth="1"/>
    <col min="16140" max="16140" width="6.7109375" style="28" customWidth="1"/>
    <col min="16141" max="16142" width="10.7109375" style="28" customWidth="1"/>
    <col min="16143" max="16143" width="6.7109375" style="28" customWidth="1"/>
    <col min="16144" max="16145" width="10.7109375" style="28" customWidth="1"/>
    <col min="16146" max="16146" width="6.7109375" style="28" customWidth="1"/>
    <col min="16147" max="16148" width="10.7109375" style="28" customWidth="1"/>
    <col min="16149" max="16149" width="6.7109375" style="28" customWidth="1"/>
    <col min="16150" max="16151" width="10.7109375" style="28" customWidth="1"/>
    <col min="16152" max="16152" width="6.7109375" style="28" customWidth="1"/>
    <col min="16153" max="16153" width="9.140625" style="28" customWidth="1"/>
    <col min="16154" max="16154" width="8.85546875" style="28"/>
    <col min="16155" max="16155" width="7.5703125" style="28" customWidth="1"/>
    <col min="16156" max="16156" width="9.85546875" style="28" customWidth="1"/>
    <col min="16157" max="16158" width="8.85546875" style="28"/>
    <col min="16159" max="16159" width="10.140625" style="28" bestFit="1" customWidth="1"/>
    <col min="16160" max="16384" width="8.85546875" style="28"/>
  </cols>
  <sheetData>
    <row r="1" spans="2:26" ht="40.5" customHeight="1" x14ac:dyDescent="0.5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1"/>
      <c r="Q1" s="101"/>
    </row>
    <row r="2" spans="2:26" ht="45.75" customHeight="1" x14ac:dyDescent="0.5">
      <c r="C2" s="103"/>
      <c r="D2" s="103"/>
      <c r="E2" s="102" t="s">
        <v>40</v>
      </c>
      <c r="F2" s="102"/>
      <c r="G2" s="102"/>
      <c r="H2" s="102"/>
      <c r="I2" s="102"/>
      <c r="J2" s="102"/>
      <c r="K2" s="102"/>
      <c r="L2" s="102"/>
      <c r="M2" s="102"/>
      <c r="N2" s="103"/>
      <c r="O2" s="103"/>
      <c r="P2" s="101"/>
      <c r="Q2" s="101"/>
    </row>
    <row r="3" spans="2:26" ht="45.75" customHeight="1" x14ac:dyDescent="0.5">
      <c r="C3" s="103"/>
      <c r="D3" s="103"/>
      <c r="E3" s="102"/>
      <c r="F3" s="102" t="s">
        <v>178</v>
      </c>
      <c r="G3" s="48"/>
      <c r="H3" s="102"/>
      <c r="I3" s="102"/>
      <c r="J3" s="102"/>
      <c r="K3" s="102"/>
      <c r="L3" s="102"/>
      <c r="M3" s="102"/>
      <c r="N3" s="103"/>
      <c r="O3" s="103"/>
      <c r="P3" s="101"/>
      <c r="Q3" s="101"/>
    </row>
    <row r="4" spans="2:26" ht="46.5" customHeight="1" x14ac:dyDescent="0.5">
      <c r="C4" s="103"/>
      <c r="D4" s="103"/>
      <c r="E4" s="102"/>
      <c r="F4" s="102" t="s">
        <v>41</v>
      </c>
      <c r="G4" s="102"/>
      <c r="H4" s="102"/>
      <c r="I4" s="102"/>
      <c r="J4" s="102"/>
      <c r="K4" s="102"/>
      <c r="L4" s="102"/>
      <c r="M4" s="102"/>
      <c r="N4" s="103"/>
      <c r="O4" s="103"/>
      <c r="P4" s="101"/>
      <c r="Q4" s="101"/>
    </row>
    <row r="5" spans="2:26" ht="44.25" customHeight="1" thickBo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2:26" ht="42.75" customHeight="1" thickTop="1" x14ac:dyDescent="0.2">
      <c r="B6" s="1489" t="s">
        <v>4</v>
      </c>
      <c r="C6" s="1491" t="s">
        <v>5</v>
      </c>
      <c r="D6" s="1485" t="s">
        <v>6</v>
      </c>
      <c r="E6" s="1486"/>
      <c r="F6" s="1485" t="s">
        <v>7</v>
      </c>
      <c r="G6" s="1486"/>
      <c r="H6" s="1485" t="s">
        <v>8</v>
      </c>
      <c r="I6" s="1486"/>
      <c r="J6" s="1485" t="s">
        <v>9</v>
      </c>
      <c r="K6" s="1486"/>
      <c r="L6" s="1485" t="s">
        <v>10</v>
      </c>
      <c r="M6" s="1486"/>
      <c r="N6" s="1485" t="s">
        <v>11</v>
      </c>
      <c r="O6" s="1486"/>
      <c r="P6" s="1485" t="s">
        <v>12</v>
      </c>
      <c r="Q6" s="1486"/>
      <c r="R6" s="1485" t="s">
        <v>13</v>
      </c>
      <c r="S6" s="1486"/>
      <c r="T6" s="1485" t="s">
        <v>182</v>
      </c>
      <c r="U6" s="1486"/>
      <c r="V6" s="1485" t="s">
        <v>183</v>
      </c>
      <c r="W6" s="1486"/>
      <c r="X6" s="1493" t="s">
        <v>14</v>
      </c>
      <c r="Y6" s="1494"/>
      <c r="Z6" s="1495"/>
    </row>
    <row r="7" spans="2:26" ht="47.25" customHeight="1" x14ac:dyDescent="0.2">
      <c r="B7" s="1490"/>
      <c r="C7" s="1492"/>
      <c r="D7" s="1487" t="s">
        <v>539</v>
      </c>
      <c r="E7" s="1488"/>
      <c r="F7" s="1487" t="s">
        <v>540</v>
      </c>
      <c r="G7" s="1488"/>
      <c r="H7" s="1487" t="s">
        <v>541</v>
      </c>
      <c r="I7" s="1488"/>
      <c r="J7" s="1487" t="s">
        <v>542</v>
      </c>
      <c r="K7" s="1488"/>
      <c r="L7" s="1487" t="s">
        <v>543</v>
      </c>
      <c r="M7" s="1488"/>
      <c r="N7" s="1487" t="s">
        <v>544</v>
      </c>
      <c r="O7" s="1488"/>
      <c r="P7" s="1487" t="s">
        <v>545</v>
      </c>
      <c r="Q7" s="1488"/>
      <c r="R7" s="1487" t="s">
        <v>546</v>
      </c>
      <c r="S7" s="1488"/>
      <c r="T7" s="1487" t="s">
        <v>547</v>
      </c>
      <c r="U7" s="1488"/>
      <c r="V7" s="1487" t="s">
        <v>548</v>
      </c>
      <c r="W7" s="1488"/>
      <c r="X7" s="1496"/>
      <c r="Y7" s="1497"/>
      <c r="Z7" s="1498"/>
    </row>
    <row r="8" spans="2:26" ht="12.75" customHeight="1" x14ac:dyDescent="0.2">
      <c r="B8" s="1490"/>
      <c r="C8" s="1492"/>
      <c r="D8" s="264"/>
      <c r="E8" s="265"/>
      <c r="F8" s="266"/>
      <c r="G8" s="267"/>
      <c r="H8" s="268"/>
      <c r="I8" s="269"/>
      <c r="J8" s="266"/>
      <c r="K8" s="267"/>
      <c r="L8" s="268"/>
      <c r="M8" s="269"/>
      <c r="N8" s="266"/>
      <c r="O8" s="267"/>
      <c r="P8" s="268"/>
      <c r="Q8" s="269"/>
      <c r="R8" s="266"/>
      <c r="S8" s="269"/>
      <c r="T8" s="268"/>
      <c r="U8" s="269"/>
      <c r="V8" s="266"/>
      <c r="W8" s="269"/>
      <c r="X8" s="268"/>
      <c r="Y8" s="270"/>
      <c r="Z8" s="271"/>
    </row>
    <row r="9" spans="2:26" ht="20.25" x14ac:dyDescent="0.2">
      <c r="B9" s="272"/>
      <c r="C9" s="273"/>
      <c r="D9" s="264" t="s">
        <v>15</v>
      </c>
      <c r="E9" s="265" t="s">
        <v>16</v>
      </c>
      <c r="F9" s="274" t="s">
        <v>15</v>
      </c>
      <c r="G9" s="275" t="s">
        <v>16</v>
      </c>
      <c r="H9" s="264" t="s">
        <v>15</v>
      </c>
      <c r="I9" s="265" t="s">
        <v>16</v>
      </c>
      <c r="J9" s="274" t="s">
        <v>15</v>
      </c>
      <c r="K9" s="275" t="s">
        <v>16</v>
      </c>
      <c r="L9" s="264" t="s">
        <v>15</v>
      </c>
      <c r="M9" s="265" t="s">
        <v>16</v>
      </c>
      <c r="N9" s="274" t="s">
        <v>15</v>
      </c>
      <c r="O9" s="275" t="s">
        <v>16</v>
      </c>
      <c r="P9" s="264" t="s">
        <v>15</v>
      </c>
      <c r="Q9" s="265" t="s">
        <v>16</v>
      </c>
      <c r="R9" s="274" t="s">
        <v>15</v>
      </c>
      <c r="S9" s="265" t="s">
        <v>16</v>
      </c>
      <c r="T9" s="264" t="s">
        <v>15</v>
      </c>
      <c r="U9" s="265" t="s">
        <v>16</v>
      </c>
      <c r="V9" s="274" t="s">
        <v>15</v>
      </c>
      <c r="W9" s="265" t="s">
        <v>16</v>
      </c>
      <c r="X9" s="264" t="s">
        <v>15</v>
      </c>
      <c r="Y9" s="276" t="s">
        <v>17</v>
      </c>
      <c r="Z9" s="277" t="s">
        <v>18</v>
      </c>
    </row>
    <row r="10" spans="2:26" ht="21" thickBot="1" x14ac:dyDescent="0.25">
      <c r="B10" s="278"/>
      <c r="C10" s="279"/>
      <c r="D10" s="280"/>
      <c r="E10" s="281"/>
      <c r="F10" s="280"/>
      <c r="G10" s="282"/>
      <c r="H10" s="280"/>
      <c r="I10" s="281"/>
      <c r="J10" s="280"/>
      <c r="K10" s="282"/>
      <c r="L10" s="280"/>
      <c r="M10" s="281"/>
      <c r="N10" s="280"/>
      <c r="O10" s="282"/>
      <c r="P10" s="280"/>
      <c r="Q10" s="281"/>
      <c r="R10" s="280"/>
      <c r="S10" s="281"/>
      <c r="T10" s="280"/>
      <c r="U10" s="281"/>
      <c r="V10" s="280"/>
      <c r="W10" s="281"/>
      <c r="X10" s="280"/>
      <c r="Y10" s="283"/>
      <c r="Z10" s="279"/>
    </row>
    <row r="11" spans="2:26" ht="50.25" customHeight="1" thickTop="1" x14ac:dyDescent="0.2">
      <c r="B11" s="284">
        <v>1</v>
      </c>
      <c r="C11" s="375" t="s">
        <v>184</v>
      </c>
      <c r="D11" s="285">
        <v>4</v>
      </c>
      <c r="E11" s="286">
        <v>43270</v>
      </c>
      <c r="F11" s="287">
        <v>3</v>
      </c>
      <c r="G11" s="288">
        <v>41540</v>
      </c>
      <c r="H11" s="285">
        <v>4</v>
      </c>
      <c r="I11" s="286">
        <v>21145</v>
      </c>
      <c r="J11" s="287">
        <v>4</v>
      </c>
      <c r="K11" s="288">
        <v>23397</v>
      </c>
      <c r="L11" s="285">
        <v>3</v>
      </c>
      <c r="M11" s="286">
        <v>19431</v>
      </c>
      <c r="N11" s="287">
        <v>6</v>
      </c>
      <c r="O11" s="288">
        <v>14664</v>
      </c>
      <c r="P11" s="285">
        <v>7</v>
      </c>
      <c r="Q11" s="286">
        <v>45136</v>
      </c>
      <c r="R11" s="287">
        <v>1</v>
      </c>
      <c r="S11" s="288">
        <v>68631</v>
      </c>
      <c r="T11" s="285">
        <v>2</v>
      </c>
      <c r="U11" s="286">
        <v>31185</v>
      </c>
      <c r="V11" s="287">
        <v>5</v>
      </c>
      <c r="W11" s="288">
        <v>19885</v>
      </c>
      <c r="X11" s="378">
        <v>39</v>
      </c>
      <c r="Y11" s="379">
        <v>328284</v>
      </c>
      <c r="Z11" s="289">
        <v>1</v>
      </c>
    </row>
    <row r="12" spans="2:26" ht="51" customHeight="1" x14ac:dyDescent="0.2">
      <c r="B12" s="290">
        <v>2</v>
      </c>
      <c r="C12" s="376" t="s">
        <v>191</v>
      </c>
      <c r="D12" s="291">
        <v>8</v>
      </c>
      <c r="E12" s="292">
        <v>27265</v>
      </c>
      <c r="F12" s="293">
        <v>5</v>
      </c>
      <c r="G12" s="294">
        <v>33715</v>
      </c>
      <c r="H12" s="291">
        <v>1</v>
      </c>
      <c r="I12" s="292">
        <v>28224</v>
      </c>
      <c r="J12" s="293">
        <v>1</v>
      </c>
      <c r="K12" s="294">
        <v>31395</v>
      </c>
      <c r="L12" s="291">
        <v>4</v>
      </c>
      <c r="M12" s="292">
        <v>16784</v>
      </c>
      <c r="N12" s="293">
        <v>3</v>
      </c>
      <c r="O12" s="294">
        <v>17941</v>
      </c>
      <c r="P12" s="291">
        <v>5</v>
      </c>
      <c r="Q12" s="292">
        <v>35228</v>
      </c>
      <c r="R12" s="293">
        <v>10</v>
      </c>
      <c r="S12" s="294">
        <v>13682</v>
      </c>
      <c r="T12" s="291">
        <v>4</v>
      </c>
      <c r="U12" s="292">
        <v>26820</v>
      </c>
      <c r="V12" s="293">
        <v>2</v>
      </c>
      <c r="W12" s="294">
        <v>22380</v>
      </c>
      <c r="X12" s="378">
        <v>43</v>
      </c>
      <c r="Y12" s="379">
        <v>253434</v>
      </c>
      <c r="Z12" s="289">
        <v>2</v>
      </c>
    </row>
    <row r="13" spans="2:26" ht="49.5" customHeight="1" x14ac:dyDescent="0.2">
      <c r="B13" s="290">
        <v>3</v>
      </c>
      <c r="C13" s="376" t="s">
        <v>331</v>
      </c>
      <c r="D13" s="291">
        <v>6</v>
      </c>
      <c r="E13" s="292">
        <v>40990</v>
      </c>
      <c r="F13" s="293">
        <v>2</v>
      </c>
      <c r="G13" s="294">
        <v>52055</v>
      </c>
      <c r="H13" s="291">
        <v>6</v>
      </c>
      <c r="I13" s="292">
        <v>17999</v>
      </c>
      <c r="J13" s="293">
        <v>3</v>
      </c>
      <c r="K13" s="294">
        <v>28857</v>
      </c>
      <c r="L13" s="291">
        <v>7</v>
      </c>
      <c r="M13" s="292">
        <v>15336</v>
      </c>
      <c r="N13" s="293">
        <v>1</v>
      </c>
      <c r="O13" s="294">
        <v>20230</v>
      </c>
      <c r="P13" s="291">
        <v>8</v>
      </c>
      <c r="Q13" s="292">
        <v>11292</v>
      </c>
      <c r="R13" s="293">
        <v>3</v>
      </c>
      <c r="S13" s="294">
        <v>20843</v>
      </c>
      <c r="T13" s="291">
        <v>5</v>
      </c>
      <c r="U13" s="292">
        <v>27160</v>
      </c>
      <c r="V13" s="293">
        <v>3</v>
      </c>
      <c r="W13" s="294">
        <v>21600</v>
      </c>
      <c r="X13" s="378">
        <v>44</v>
      </c>
      <c r="Y13" s="379">
        <v>256362</v>
      </c>
      <c r="Z13" s="289">
        <v>3</v>
      </c>
    </row>
    <row r="14" spans="2:26" ht="51" customHeight="1" x14ac:dyDescent="0.2">
      <c r="B14" s="290">
        <v>4</v>
      </c>
      <c r="C14" s="376" t="s">
        <v>189</v>
      </c>
      <c r="D14" s="291">
        <v>2</v>
      </c>
      <c r="E14" s="292">
        <v>47005</v>
      </c>
      <c r="F14" s="293">
        <v>9</v>
      </c>
      <c r="G14" s="294">
        <v>17610</v>
      </c>
      <c r="H14" s="291">
        <v>2</v>
      </c>
      <c r="I14" s="292">
        <v>32104</v>
      </c>
      <c r="J14" s="293">
        <v>5</v>
      </c>
      <c r="K14" s="294">
        <v>21897</v>
      </c>
      <c r="L14" s="291">
        <v>8</v>
      </c>
      <c r="M14" s="292">
        <v>14996</v>
      </c>
      <c r="N14" s="293">
        <v>4</v>
      </c>
      <c r="O14" s="294">
        <v>17815</v>
      </c>
      <c r="P14" s="291">
        <v>1</v>
      </c>
      <c r="Q14" s="292">
        <v>78044</v>
      </c>
      <c r="R14" s="293">
        <v>2</v>
      </c>
      <c r="S14" s="294">
        <v>44164</v>
      </c>
      <c r="T14" s="291">
        <v>7</v>
      </c>
      <c r="U14" s="292">
        <v>21765</v>
      </c>
      <c r="V14" s="293">
        <v>7</v>
      </c>
      <c r="W14" s="294">
        <v>15705</v>
      </c>
      <c r="X14" s="378">
        <v>47</v>
      </c>
      <c r="Y14" s="379">
        <v>311105</v>
      </c>
      <c r="Z14" s="289">
        <v>4</v>
      </c>
    </row>
    <row r="15" spans="2:26" ht="51" customHeight="1" x14ac:dyDescent="0.2">
      <c r="B15" s="290">
        <v>5</v>
      </c>
      <c r="C15" s="376" t="s">
        <v>192</v>
      </c>
      <c r="D15" s="291">
        <v>7</v>
      </c>
      <c r="E15" s="292">
        <v>28920</v>
      </c>
      <c r="F15" s="293">
        <v>10</v>
      </c>
      <c r="G15" s="294">
        <v>14290</v>
      </c>
      <c r="H15" s="291">
        <v>10</v>
      </c>
      <c r="I15" s="292">
        <v>14139</v>
      </c>
      <c r="J15" s="293">
        <v>2</v>
      </c>
      <c r="K15" s="294">
        <v>31220</v>
      </c>
      <c r="L15" s="291">
        <v>6</v>
      </c>
      <c r="M15" s="292">
        <v>17855</v>
      </c>
      <c r="N15" s="293">
        <v>2</v>
      </c>
      <c r="O15" s="294">
        <v>16704</v>
      </c>
      <c r="P15" s="291">
        <v>3</v>
      </c>
      <c r="Q15" s="292">
        <v>26477</v>
      </c>
      <c r="R15" s="293">
        <v>7</v>
      </c>
      <c r="S15" s="294">
        <v>13450</v>
      </c>
      <c r="T15" s="291">
        <v>1</v>
      </c>
      <c r="U15" s="292">
        <v>34900</v>
      </c>
      <c r="V15" s="293">
        <v>1</v>
      </c>
      <c r="W15" s="294">
        <v>25955</v>
      </c>
      <c r="X15" s="378">
        <v>49</v>
      </c>
      <c r="Y15" s="379">
        <v>223910</v>
      </c>
      <c r="Z15" s="289">
        <v>5</v>
      </c>
    </row>
    <row r="16" spans="2:26" ht="51" customHeight="1" x14ac:dyDescent="0.2">
      <c r="B16" s="290">
        <v>6</v>
      </c>
      <c r="C16" s="376" t="s">
        <v>187</v>
      </c>
      <c r="D16" s="291">
        <v>5</v>
      </c>
      <c r="E16" s="292">
        <v>36440</v>
      </c>
      <c r="F16" s="293">
        <v>4</v>
      </c>
      <c r="G16" s="294">
        <v>45890</v>
      </c>
      <c r="H16" s="291">
        <v>3</v>
      </c>
      <c r="I16" s="292">
        <v>26049</v>
      </c>
      <c r="J16" s="293">
        <v>9</v>
      </c>
      <c r="K16" s="294">
        <v>16512</v>
      </c>
      <c r="L16" s="291">
        <v>2</v>
      </c>
      <c r="M16" s="292">
        <v>19844</v>
      </c>
      <c r="N16" s="293">
        <v>7</v>
      </c>
      <c r="O16" s="294">
        <v>12642</v>
      </c>
      <c r="P16" s="291">
        <v>6</v>
      </c>
      <c r="Q16" s="292">
        <v>11016</v>
      </c>
      <c r="R16" s="293">
        <v>4</v>
      </c>
      <c r="S16" s="294">
        <v>21395</v>
      </c>
      <c r="T16" s="291">
        <v>6</v>
      </c>
      <c r="U16" s="292">
        <v>25310</v>
      </c>
      <c r="V16" s="293">
        <v>4</v>
      </c>
      <c r="W16" s="294">
        <v>25075</v>
      </c>
      <c r="X16" s="378">
        <v>50</v>
      </c>
      <c r="Y16" s="379">
        <v>240173</v>
      </c>
      <c r="Z16" s="289">
        <v>6</v>
      </c>
    </row>
    <row r="17" spans="2:26" ht="51" customHeight="1" x14ac:dyDescent="0.2">
      <c r="B17" s="290">
        <v>7</v>
      </c>
      <c r="C17" s="376" t="s">
        <v>190</v>
      </c>
      <c r="D17" s="291">
        <v>10</v>
      </c>
      <c r="E17" s="292">
        <v>12855</v>
      </c>
      <c r="F17" s="293">
        <v>1</v>
      </c>
      <c r="G17" s="294">
        <v>50765</v>
      </c>
      <c r="H17" s="291">
        <v>8</v>
      </c>
      <c r="I17" s="292">
        <v>18557</v>
      </c>
      <c r="J17" s="293">
        <v>6</v>
      </c>
      <c r="K17" s="294">
        <v>19114</v>
      </c>
      <c r="L17" s="291">
        <v>1</v>
      </c>
      <c r="M17" s="292">
        <v>19352</v>
      </c>
      <c r="N17" s="293">
        <v>10</v>
      </c>
      <c r="O17" s="294">
        <v>9199</v>
      </c>
      <c r="P17" s="291">
        <v>4</v>
      </c>
      <c r="Q17" s="292">
        <v>21863</v>
      </c>
      <c r="R17" s="293">
        <v>5</v>
      </c>
      <c r="S17" s="294">
        <v>9218</v>
      </c>
      <c r="T17" s="291">
        <v>9</v>
      </c>
      <c r="U17" s="292">
        <v>15465</v>
      </c>
      <c r="V17" s="293">
        <v>10</v>
      </c>
      <c r="W17" s="294">
        <v>12015</v>
      </c>
      <c r="X17" s="378">
        <v>64</v>
      </c>
      <c r="Y17" s="379">
        <v>188403</v>
      </c>
      <c r="Z17" s="289">
        <v>7</v>
      </c>
    </row>
    <row r="18" spans="2:26" ht="51" customHeight="1" x14ac:dyDescent="0.2">
      <c r="B18" s="290">
        <v>8</v>
      </c>
      <c r="C18" s="376" t="s">
        <v>193</v>
      </c>
      <c r="D18" s="291">
        <v>9</v>
      </c>
      <c r="E18" s="292">
        <v>23635</v>
      </c>
      <c r="F18" s="293">
        <v>8</v>
      </c>
      <c r="G18" s="294">
        <v>18510</v>
      </c>
      <c r="H18" s="291">
        <v>5</v>
      </c>
      <c r="I18" s="292">
        <v>22840</v>
      </c>
      <c r="J18" s="293">
        <v>7</v>
      </c>
      <c r="K18" s="294">
        <v>17921</v>
      </c>
      <c r="L18" s="291">
        <v>5</v>
      </c>
      <c r="M18" s="292">
        <v>16560</v>
      </c>
      <c r="N18" s="293">
        <v>5</v>
      </c>
      <c r="O18" s="294">
        <v>15329</v>
      </c>
      <c r="P18" s="291">
        <v>2</v>
      </c>
      <c r="Q18" s="292">
        <v>72420</v>
      </c>
      <c r="R18" s="293">
        <v>8</v>
      </c>
      <c r="S18" s="294">
        <v>6413</v>
      </c>
      <c r="T18" s="291">
        <v>8</v>
      </c>
      <c r="U18" s="292">
        <v>19065</v>
      </c>
      <c r="V18" s="293">
        <v>8</v>
      </c>
      <c r="W18" s="294">
        <v>15505</v>
      </c>
      <c r="X18" s="378">
        <v>65</v>
      </c>
      <c r="Y18" s="379">
        <v>228198</v>
      </c>
      <c r="Z18" s="289">
        <v>8</v>
      </c>
    </row>
    <row r="19" spans="2:26" ht="52.5" customHeight="1" x14ac:dyDescent="0.2">
      <c r="B19" s="290">
        <v>9</v>
      </c>
      <c r="C19" s="376" t="s">
        <v>188</v>
      </c>
      <c r="D19" s="291">
        <v>3</v>
      </c>
      <c r="E19" s="292">
        <v>42320</v>
      </c>
      <c r="F19" s="293">
        <v>6</v>
      </c>
      <c r="G19" s="294">
        <v>26265</v>
      </c>
      <c r="H19" s="291">
        <v>9</v>
      </c>
      <c r="I19" s="292">
        <v>14633</v>
      </c>
      <c r="J19" s="293">
        <v>8</v>
      </c>
      <c r="K19" s="294">
        <v>16118</v>
      </c>
      <c r="L19" s="291">
        <v>9</v>
      </c>
      <c r="M19" s="292">
        <v>14323</v>
      </c>
      <c r="N19" s="293">
        <v>9</v>
      </c>
      <c r="O19" s="294">
        <v>12486</v>
      </c>
      <c r="P19" s="291">
        <v>9</v>
      </c>
      <c r="Q19" s="292">
        <v>17178</v>
      </c>
      <c r="R19" s="293">
        <v>6</v>
      </c>
      <c r="S19" s="294">
        <v>8971</v>
      </c>
      <c r="T19" s="291">
        <v>3</v>
      </c>
      <c r="U19" s="292">
        <v>30965</v>
      </c>
      <c r="V19" s="293">
        <v>6</v>
      </c>
      <c r="W19" s="294">
        <v>16355</v>
      </c>
      <c r="X19" s="378">
        <v>68</v>
      </c>
      <c r="Y19" s="379">
        <v>199614</v>
      </c>
      <c r="Z19" s="289">
        <v>9</v>
      </c>
    </row>
    <row r="20" spans="2:26" ht="51" customHeight="1" x14ac:dyDescent="0.2">
      <c r="B20" s="369">
        <v>10</v>
      </c>
      <c r="C20" s="377" t="s">
        <v>186</v>
      </c>
      <c r="D20" s="370">
        <v>1</v>
      </c>
      <c r="E20" s="371">
        <v>54985</v>
      </c>
      <c r="F20" s="372">
        <v>7</v>
      </c>
      <c r="G20" s="373">
        <v>21755</v>
      </c>
      <c r="H20" s="370">
        <v>7</v>
      </c>
      <c r="I20" s="371">
        <v>16062</v>
      </c>
      <c r="J20" s="372">
        <v>10</v>
      </c>
      <c r="K20" s="373">
        <v>13014</v>
      </c>
      <c r="L20" s="370">
        <v>10</v>
      </c>
      <c r="M20" s="371">
        <v>13642</v>
      </c>
      <c r="N20" s="372">
        <v>8</v>
      </c>
      <c r="O20" s="373">
        <v>12441</v>
      </c>
      <c r="P20" s="370">
        <v>10</v>
      </c>
      <c r="Q20" s="371">
        <v>5502</v>
      </c>
      <c r="R20" s="372">
        <v>9</v>
      </c>
      <c r="S20" s="373">
        <v>5617</v>
      </c>
      <c r="T20" s="370">
        <v>10</v>
      </c>
      <c r="U20" s="371">
        <v>8455</v>
      </c>
      <c r="V20" s="372">
        <v>9</v>
      </c>
      <c r="W20" s="373">
        <v>11475</v>
      </c>
      <c r="X20" s="380">
        <v>81</v>
      </c>
      <c r="Y20" s="381">
        <v>162948</v>
      </c>
      <c r="Z20" s="374">
        <v>10</v>
      </c>
    </row>
  </sheetData>
  <mergeCells count="23">
    <mergeCell ref="X6:Z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L6:M6"/>
    <mergeCell ref="N6:O6"/>
    <mergeCell ref="P6:Q6"/>
    <mergeCell ref="R6:S6"/>
    <mergeCell ref="T6:U6"/>
    <mergeCell ref="V6:W6"/>
    <mergeCell ref="J6:K6"/>
    <mergeCell ref="V7:W7"/>
    <mergeCell ref="B6:B8"/>
    <mergeCell ref="C6:C8"/>
    <mergeCell ref="D6:E6"/>
    <mergeCell ref="F6:G6"/>
    <mergeCell ref="H6:I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45"/>
  <sheetViews>
    <sheetView topLeftCell="A4" zoomScale="75" zoomScaleNormal="75" workbookViewId="0">
      <selection activeCell="Q54" sqref="Q54"/>
    </sheetView>
  </sheetViews>
  <sheetFormatPr defaultColWidth="8.85546875" defaultRowHeight="12.75" x14ac:dyDescent="0.2"/>
  <cols>
    <col min="1" max="1" width="4.28515625" style="29" customWidth="1"/>
    <col min="2" max="2" width="20.85546875" style="29" customWidth="1"/>
    <col min="3" max="3" width="23.5703125" style="29" customWidth="1"/>
    <col min="4" max="4" width="6.5703125" style="29" customWidth="1"/>
    <col min="5" max="5" width="10.7109375" style="29" customWidth="1"/>
    <col min="6" max="6" width="6.7109375" style="29" customWidth="1"/>
    <col min="7" max="7" width="10.7109375" style="29" customWidth="1"/>
    <col min="8" max="8" width="6.5703125" style="29" customWidth="1"/>
    <col min="9" max="9" width="10.42578125" style="29" customWidth="1"/>
    <col min="10" max="10" width="6.7109375" style="29" customWidth="1"/>
    <col min="11" max="11" width="10.140625" style="29" customWidth="1"/>
    <col min="12" max="12" width="6.7109375" style="29" customWidth="1"/>
    <col min="13" max="13" width="10.140625" style="29" customWidth="1"/>
    <col min="14" max="14" width="6.28515625" style="29" customWidth="1"/>
    <col min="15" max="15" width="10.140625" style="29" customWidth="1"/>
    <col min="16" max="16" width="6.28515625" style="29" customWidth="1"/>
    <col min="17" max="17" width="11" style="29" customWidth="1"/>
    <col min="18" max="18" width="6.7109375" style="29" customWidth="1"/>
    <col min="19" max="19" width="10.85546875" style="29" customWidth="1"/>
    <col min="20" max="20" width="6.7109375" style="29" customWidth="1"/>
    <col min="21" max="21" width="11.140625" style="29" customWidth="1"/>
    <col min="22" max="22" width="7.140625" style="29" customWidth="1"/>
    <col min="23" max="23" width="8.28515625" style="29" customWidth="1"/>
    <col min="24" max="24" width="9" style="29" customWidth="1"/>
    <col min="25" max="25" width="10" style="29" customWidth="1"/>
    <col min="26" max="26" width="12" style="29" customWidth="1"/>
    <col min="27" max="254" width="8.85546875" style="29"/>
    <col min="255" max="255" width="4.28515625" style="29" customWidth="1"/>
    <col min="256" max="256" width="4.85546875" style="29" customWidth="1"/>
    <col min="257" max="257" width="5.42578125" style="29" customWidth="1"/>
    <col min="258" max="258" width="34.5703125" style="29" customWidth="1"/>
    <col min="259" max="259" width="16.28515625" style="29" customWidth="1"/>
    <col min="260" max="261" width="12.5703125" style="29" customWidth="1"/>
    <col min="262" max="263" width="8.140625" style="29" customWidth="1"/>
    <col min="264" max="264" width="4.7109375" style="29" customWidth="1"/>
    <col min="265" max="265" width="8.140625" style="29" customWidth="1"/>
    <col min="266" max="266" width="4.7109375" style="29" customWidth="1"/>
    <col min="267" max="267" width="8" style="29" customWidth="1"/>
    <col min="268" max="268" width="4.7109375" style="29" customWidth="1"/>
    <col min="269" max="269" width="8.140625" style="29" customWidth="1"/>
    <col min="270" max="270" width="4.7109375" style="29" customWidth="1"/>
    <col min="271" max="271" width="8.140625" style="29" customWidth="1"/>
    <col min="272" max="272" width="4.7109375" style="29" customWidth="1"/>
    <col min="273" max="273" width="8.140625" style="29" customWidth="1"/>
    <col min="274" max="274" width="4.7109375" style="29" customWidth="1"/>
    <col min="275" max="275" width="8.140625" style="29" customWidth="1"/>
    <col min="276" max="276" width="4.7109375" style="29" customWidth="1"/>
    <col min="277" max="277" width="8.140625" style="29" customWidth="1"/>
    <col min="278" max="278" width="4.7109375" style="29" customWidth="1"/>
    <col min="279" max="510" width="8.85546875" style="29"/>
    <col min="511" max="511" width="4.28515625" style="29" customWidth="1"/>
    <col min="512" max="512" width="4.85546875" style="29" customWidth="1"/>
    <col min="513" max="513" width="5.42578125" style="29" customWidth="1"/>
    <col min="514" max="514" width="34.5703125" style="29" customWidth="1"/>
    <col min="515" max="515" width="16.28515625" style="29" customWidth="1"/>
    <col min="516" max="517" width="12.5703125" style="29" customWidth="1"/>
    <col min="518" max="519" width="8.140625" style="29" customWidth="1"/>
    <col min="520" max="520" width="4.7109375" style="29" customWidth="1"/>
    <col min="521" max="521" width="8.140625" style="29" customWidth="1"/>
    <col min="522" max="522" width="4.7109375" style="29" customWidth="1"/>
    <col min="523" max="523" width="8" style="29" customWidth="1"/>
    <col min="524" max="524" width="4.7109375" style="29" customWidth="1"/>
    <col min="525" max="525" width="8.140625" style="29" customWidth="1"/>
    <col min="526" max="526" width="4.7109375" style="29" customWidth="1"/>
    <col min="527" max="527" width="8.140625" style="29" customWidth="1"/>
    <col min="528" max="528" width="4.7109375" style="29" customWidth="1"/>
    <col min="529" max="529" width="8.140625" style="29" customWidth="1"/>
    <col min="530" max="530" width="4.7109375" style="29" customWidth="1"/>
    <col min="531" max="531" width="8.140625" style="29" customWidth="1"/>
    <col min="532" max="532" width="4.7109375" style="29" customWidth="1"/>
    <col min="533" max="533" width="8.140625" style="29" customWidth="1"/>
    <col min="534" max="534" width="4.7109375" style="29" customWidth="1"/>
    <col min="535" max="766" width="8.85546875" style="29"/>
    <col min="767" max="767" width="4.28515625" style="29" customWidth="1"/>
    <col min="768" max="768" width="4.85546875" style="29" customWidth="1"/>
    <col min="769" max="769" width="5.42578125" style="29" customWidth="1"/>
    <col min="770" max="770" width="34.5703125" style="29" customWidth="1"/>
    <col min="771" max="771" width="16.28515625" style="29" customWidth="1"/>
    <col min="772" max="773" width="12.5703125" style="29" customWidth="1"/>
    <col min="774" max="775" width="8.140625" style="29" customWidth="1"/>
    <col min="776" max="776" width="4.7109375" style="29" customWidth="1"/>
    <col min="777" max="777" width="8.140625" style="29" customWidth="1"/>
    <col min="778" max="778" width="4.7109375" style="29" customWidth="1"/>
    <col min="779" max="779" width="8" style="29" customWidth="1"/>
    <col min="780" max="780" width="4.7109375" style="29" customWidth="1"/>
    <col min="781" max="781" width="8.140625" style="29" customWidth="1"/>
    <col min="782" max="782" width="4.7109375" style="29" customWidth="1"/>
    <col min="783" max="783" width="8.140625" style="29" customWidth="1"/>
    <col min="784" max="784" width="4.7109375" style="29" customWidth="1"/>
    <col min="785" max="785" width="8.140625" style="29" customWidth="1"/>
    <col min="786" max="786" width="4.7109375" style="29" customWidth="1"/>
    <col min="787" max="787" width="8.140625" style="29" customWidth="1"/>
    <col min="788" max="788" width="4.7109375" style="29" customWidth="1"/>
    <col min="789" max="789" width="8.140625" style="29" customWidth="1"/>
    <col min="790" max="790" width="4.7109375" style="29" customWidth="1"/>
    <col min="791" max="1022" width="8.85546875" style="29"/>
    <col min="1023" max="1023" width="4.28515625" style="29" customWidth="1"/>
    <col min="1024" max="1024" width="4.85546875" style="29" customWidth="1"/>
    <col min="1025" max="1025" width="5.42578125" style="29" customWidth="1"/>
    <col min="1026" max="1026" width="34.5703125" style="29" customWidth="1"/>
    <col min="1027" max="1027" width="16.28515625" style="29" customWidth="1"/>
    <col min="1028" max="1029" width="12.5703125" style="29" customWidth="1"/>
    <col min="1030" max="1031" width="8.140625" style="29" customWidth="1"/>
    <col min="1032" max="1032" width="4.7109375" style="29" customWidth="1"/>
    <col min="1033" max="1033" width="8.140625" style="29" customWidth="1"/>
    <col min="1034" max="1034" width="4.7109375" style="29" customWidth="1"/>
    <col min="1035" max="1035" width="8" style="29" customWidth="1"/>
    <col min="1036" max="1036" width="4.7109375" style="29" customWidth="1"/>
    <col min="1037" max="1037" width="8.140625" style="29" customWidth="1"/>
    <col min="1038" max="1038" width="4.7109375" style="29" customWidth="1"/>
    <col min="1039" max="1039" width="8.140625" style="29" customWidth="1"/>
    <col min="1040" max="1040" width="4.7109375" style="29" customWidth="1"/>
    <col min="1041" max="1041" width="8.140625" style="29" customWidth="1"/>
    <col min="1042" max="1042" width="4.7109375" style="29" customWidth="1"/>
    <col min="1043" max="1043" width="8.140625" style="29" customWidth="1"/>
    <col min="1044" max="1044" width="4.7109375" style="29" customWidth="1"/>
    <col min="1045" max="1045" width="8.140625" style="29" customWidth="1"/>
    <col min="1046" max="1046" width="4.7109375" style="29" customWidth="1"/>
    <col min="1047" max="1278" width="8.85546875" style="29"/>
    <col min="1279" max="1279" width="4.28515625" style="29" customWidth="1"/>
    <col min="1280" max="1280" width="4.85546875" style="29" customWidth="1"/>
    <col min="1281" max="1281" width="5.42578125" style="29" customWidth="1"/>
    <col min="1282" max="1282" width="34.5703125" style="29" customWidth="1"/>
    <col min="1283" max="1283" width="16.28515625" style="29" customWidth="1"/>
    <col min="1284" max="1285" width="12.5703125" style="29" customWidth="1"/>
    <col min="1286" max="1287" width="8.140625" style="29" customWidth="1"/>
    <col min="1288" max="1288" width="4.7109375" style="29" customWidth="1"/>
    <col min="1289" max="1289" width="8.140625" style="29" customWidth="1"/>
    <col min="1290" max="1290" width="4.7109375" style="29" customWidth="1"/>
    <col min="1291" max="1291" width="8" style="29" customWidth="1"/>
    <col min="1292" max="1292" width="4.7109375" style="29" customWidth="1"/>
    <col min="1293" max="1293" width="8.140625" style="29" customWidth="1"/>
    <col min="1294" max="1294" width="4.7109375" style="29" customWidth="1"/>
    <col min="1295" max="1295" width="8.140625" style="29" customWidth="1"/>
    <col min="1296" max="1296" width="4.7109375" style="29" customWidth="1"/>
    <col min="1297" max="1297" width="8.140625" style="29" customWidth="1"/>
    <col min="1298" max="1298" width="4.7109375" style="29" customWidth="1"/>
    <col min="1299" max="1299" width="8.140625" style="29" customWidth="1"/>
    <col min="1300" max="1300" width="4.7109375" style="29" customWidth="1"/>
    <col min="1301" max="1301" width="8.140625" style="29" customWidth="1"/>
    <col min="1302" max="1302" width="4.7109375" style="29" customWidth="1"/>
    <col min="1303" max="1534" width="8.85546875" style="29"/>
    <col min="1535" max="1535" width="4.28515625" style="29" customWidth="1"/>
    <col min="1536" max="1536" width="4.85546875" style="29" customWidth="1"/>
    <col min="1537" max="1537" width="5.42578125" style="29" customWidth="1"/>
    <col min="1538" max="1538" width="34.5703125" style="29" customWidth="1"/>
    <col min="1539" max="1539" width="16.28515625" style="29" customWidth="1"/>
    <col min="1540" max="1541" width="12.5703125" style="29" customWidth="1"/>
    <col min="1542" max="1543" width="8.140625" style="29" customWidth="1"/>
    <col min="1544" max="1544" width="4.7109375" style="29" customWidth="1"/>
    <col min="1545" max="1545" width="8.140625" style="29" customWidth="1"/>
    <col min="1546" max="1546" width="4.7109375" style="29" customWidth="1"/>
    <col min="1547" max="1547" width="8" style="29" customWidth="1"/>
    <col min="1548" max="1548" width="4.7109375" style="29" customWidth="1"/>
    <col min="1549" max="1549" width="8.140625" style="29" customWidth="1"/>
    <col min="1550" max="1550" width="4.7109375" style="29" customWidth="1"/>
    <col min="1551" max="1551" width="8.140625" style="29" customWidth="1"/>
    <col min="1552" max="1552" width="4.7109375" style="29" customWidth="1"/>
    <col min="1553" max="1553" width="8.140625" style="29" customWidth="1"/>
    <col min="1554" max="1554" width="4.7109375" style="29" customWidth="1"/>
    <col min="1555" max="1555" width="8.140625" style="29" customWidth="1"/>
    <col min="1556" max="1556" width="4.7109375" style="29" customWidth="1"/>
    <col min="1557" max="1557" width="8.140625" style="29" customWidth="1"/>
    <col min="1558" max="1558" width="4.7109375" style="29" customWidth="1"/>
    <col min="1559" max="1790" width="8.85546875" style="29"/>
    <col min="1791" max="1791" width="4.28515625" style="29" customWidth="1"/>
    <col min="1792" max="1792" width="4.85546875" style="29" customWidth="1"/>
    <col min="1793" max="1793" width="5.42578125" style="29" customWidth="1"/>
    <col min="1794" max="1794" width="34.5703125" style="29" customWidth="1"/>
    <col min="1795" max="1795" width="16.28515625" style="29" customWidth="1"/>
    <col min="1796" max="1797" width="12.5703125" style="29" customWidth="1"/>
    <col min="1798" max="1799" width="8.140625" style="29" customWidth="1"/>
    <col min="1800" max="1800" width="4.7109375" style="29" customWidth="1"/>
    <col min="1801" max="1801" width="8.140625" style="29" customWidth="1"/>
    <col min="1802" max="1802" width="4.7109375" style="29" customWidth="1"/>
    <col min="1803" max="1803" width="8" style="29" customWidth="1"/>
    <col min="1804" max="1804" width="4.7109375" style="29" customWidth="1"/>
    <col min="1805" max="1805" width="8.140625" style="29" customWidth="1"/>
    <col min="1806" max="1806" width="4.7109375" style="29" customWidth="1"/>
    <col min="1807" max="1807" width="8.140625" style="29" customWidth="1"/>
    <col min="1808" max="1808" width="4.7109375" style="29" customWidth="1"/>
    <col min="1809" max="1809" width="8.140625" style="29" customWidth="1"/>
    <col min="1810" max="1810" width="4.7109375" style="29" customWidth="1"/>
    <col min="1811" max="1811" width="8.140625" style="29" customWidth="1"/>
    <col min="1812" max="1812" width="4.7109375" style="29" customWidth="1"/>
    <col min="1813" max="1813" width="8.140625" style="29" customWidth="1"/>
    <col min="1814" max="1814" width="4.7109375" style="29" customWidth="1"/>
    <col min="1815" max="2046" width="8.85546875" style="29"/>
    <col min="2047" max="2047" width="4.28515625" style="29" customWidth="1"/>
    <col min="2048" max="2048" width="4.85546875" style="29" customWidth="1"/>
    <col min="2049" max="2049" width="5.42578125" style="29" customWidth="1"/>
    <col min="2050" max="2050" width="34.5703125" style="29" customWidth="1"/>
    <col min="2051" max="2051" width="16.28515625" style="29" customWidth="1"/>
    <col min="2052" max="2053" width="12.5703125" style="29" customWidth="1"/>
    <col min="2054" max="2055" width="8.140625" style="29" customWidth="1"/>
    <col min="2056" max="2056" width="4.7109375" style="29" customWidth="1"/>
    <col min="2057" max="2057" width="8.140625" style="29" customWidth="1"/>
    <col min="2058" max="2058" width="4.7109375" style="29" customWidth="1"/>
    <col min="2059" max="2059" width="8" style="29" customWidth="1"/>
    <col min="2060" max="2060" width="4.7109375" style="29" customWidth="1"/>
    <col min="2061" max="2061" width="8.140625" style="29" customWidth="1"/>
    <col min="2062" max="2062" width="4.7109375" style="29" customWidth="1"/>
    <col min="2063" max="2063" width="8.140625" style="29" customWidth="1"/>
    <col min="2064" max="2064" width="4.7109375" style="29" customWidth="1"/>
    <col min="2065" max="2065" width="8.140625" style="29" customWidth="1"/>
    <col min="2066" max="2066" width="4.7109375" style="29" customWidth="1"/>
    <col min="2067" max="2067" width="8.140625" style="29" customWidth="1"/>
    <col min="2068" max="2068" width="4.7109375" style="29" customWidth="1"/>
    <col min="2069" max="2069" width="8.140625" style="29" customWidth="1"/>
    <col min="2070" max="2070" width="4.7109375" style="29" customWidth="1"/>
    <col min="2071" max="2302" width="8.85546875" style="29"/>
    <col min="2303" max="2303" width="4.28515625" style="29" customWidth="1"/>
    <col min="2304" max="2304" width="4.85546875" style="29" customWidth="1"/>
    <col min="2305" max="2305" width="5.42578125" style="29" customWidth="1"/>
    <col min="2306" max="2306" width="34.5703125" style="29" customWidth="1"/>
    <col min="2307" max="2307" width="16.28515625" style="29" customWidth="1"/>
    <col min="2308" max="2309" width="12.5703125" style="29" customWidth="1"/>
    <col min="2310" max="2311" width="8.140625" style="29" customWidth="1"/>
    <col min="2312" max="2312" width="4.7109375" style="29" customWidth="1"/>
    <col min="2313" max="2313" width="8.140625" style="29" customWidth="1"/>
    <col min="2314" max="2314" width="4.7109375" style="29" customWidth="1"/>
    <col min="2315" max="2315" width="8" style="29" customWidth="1"/>
    <col min="2316" max="2316" width="4.7109375" style="29" customWidth="1"/>
    <col min="2317" max="2317" width="8.140625" style="29" customWidth="1"/>
    <col min="2318" max="2318" width="4.7109375" style="29" customWidth="1"/>
    <col min="2319" max="2319" width="8.140625" style="29" customWidth="1"/>
    <col min="2320" max="2320" width="4.7109375" style="29" customWidth="1"/>
    <col min="2321" max="2321" width="8.140625" style="29" customWidth="1"/>
    <col min="2322" max="2322" width="4.7109375" style="29" customWidth="1"/>
    <col min="2323" max="2323" width="8.140625" style="29" customWidth="1"/>
    <col min="2324" max="2324" width="4.7109375" style="29" customWidth="1"/>
    <col min="2325" max="2325" width="8.140625" style="29" customWidth="1"/>
    <col min="2326" max="2326" width="4.7109375" style="29" customWidth="1"/>
    <col min="2327" max="2558" width="8.85546875" style="29"/>
    <col min="2559" max="2559" width="4.28515625" style="29" customWidth="1"/>
    <col min="2560" max="2560" width="4.85546875" style="29" customWidth="1"/>
    <col min="2561" max="2561" width="5.42578125" style="29" customWidth="1"/>
    <col min="2562" max="2562" width="34.5703125" style="29" customWidth="1"/>
    <col min="2563" max="2563" width="16.28515625" style="29" customWidth="1"/>
    <col min="2564" max="2565" width="12.5703125" style="29" customWidth="1"/>
    <col min="2566" max="2567" width="8.140625" style="29" customWidth="1"/>
    <col min="2568" max="2568" width="4.7109375" style="29" customWidth="1"/>
    <col min="2569" max="2569" width="8.140625" style="29" customWidth="1"/>
    <col min="2570" max="2570" width="4.7109375" style="29" customWidth="1"/>
    <col min="2571" max="2571" width="8" style="29" customWidth="1"/>
    <col min="2572" max="2572" width="4.7109375" style="29" customWidth="1"/>
    <col min="2573" max="2573" width="8.140625" style="29" customWidth="1"/>
    <col min="2574" max="2574" width="4.7109375" style="29" customWidth="1"/>
    <col min="2575" max="2575" width="8.140625" style="29" customWidth="1"/>
    <col min="2576" max="2576" width="4.7109375" style="29" customWidth="1"/>
    <col min="2577" max="2577" width="8.140625" style="29" customWidth="1"/>
    <col min="2578" max="2578" width="4.7109375" style="29" customWidth="1"/>
    <col min="2579" max="2579" width="8.140625" style="29" customWidth="1"/>
    <col min="2580" max="2580" width="4.7109375" style="29" customWidth="1"/>
    <col min="2581" max="2581" width="8.140625" style="29" customWidth="1"/>
    <col min="2582" max="2582" width="4.7109375" style="29" customWidth="1"/>
    <col min="2583" max="2814" width="8.85546875" style="29"/>
    <col min="2815" max="2815" width="4.28515625" style="29" customWidth="1"/>
    <col min="2816" max="2816" width="4.85546875" style="29" customWidth="1"/>
    <col min="2817" max="2817" width="5.42578125" style="29" customWidth="1"/>
    <col min="2818" max="2818" width="34.5703125" style="29" customWidth="1"/>
    <col min="2819" max="2819" width="16.28515625" style="29" customWidth="1"/>
    <col min="2820" max="2821" width="12.5703125" style="29" customWidth="1"/>
    <col min="2822" max="2823" width="8.140625" style="29" customWidth="1"/>
    <col min="2824" max="2824" width="4.7109375" style="29" customWidth="1"/>
    <col min="2825" max="2825" width="8.140625" style="29" customWidth="1"/>
    <col min="2826" max="2826" width="4.7109375" style="29" customWidth="1"/>
    <col min="2827" max="2827" width="8" style="29" customWidth="1"/>
    <col min="2828" max="2828" width="4.7109375" style="29" customWidth="1"/>
    <col min="2829" max="2829" width="8.140625" style="29" customWidth="1"/>
    <col min="2830" max="2830" width="4.7109375" style="29" customWidth="1"/>
    <col min="2831" max="2831" width="8.140625" style="29" customWidth="1"/>
    <col min="2832" max="2832" width="4.7109375" style="29" customWidth="1"/>
    <col min="2833" max="2833" width="8.140625" style="29" customWidth="1"/>
    <col min="2834" max="2834" width="4.7109375" style="29" customWidth="1"/>
    <col min="2835" max="2835" width="8.140625" style="29" customWidth="1"/>
    <col min="2836" max="2836" width="4.7109375" style="29" customWidth="1"/>
    <col min="2837" max="2837" width="8.140625" style="29" customWidth="1"/>
    <col min="2838" max="2838" width="4.7109375" style="29" customWidth="1"/>
    <col min="2839" max="3070" width="8.85546875" style="29"/>
    <col min="3071" max="3071" width="4.28515625" style="29" customWidth="1"/>
    <col min="3072" max="3072" width="4.85546875" style="29" customWidth="1"/>
    <col min="3073" max="3073" width="5.42578125" style="29" customWidth="1"/>
    <col min="3074" max="3074" width="34.5703125" style="29" customWidth="1"/>
    <col min="3075" max="3075" width="16.28515625" style="29" customWidth="1"/>
    <col min="3076" max="3077" width="12.5703125" style="29" customWidth="1"/>
    <col min="3078" max="3079" width="8.140625" style="29" customWidth="1"/>
    <col min="3080" max="3080" width="4.7109375" style="29" customWidth="1"/>
    <col min="3081" max="3081" width="8.140625" style="29" customWidth="1"/>
    <col min="3082" max="3082" width="4.7109375" style="29" customWidth="1"/>
    <col min="3083" max="3083" width="8" style="29" customWidth="1"/>
    <col min="3084" max="3084" width="4.7109375" style="29" customWidth="1"/>
    <col min="3085" max="3085" width="8.140625" style="29" customWidth="1"/>
    <col min="3086" max="3086" width="4.7109375" style="29" customWidth="1"/>
    <col min="3087" max="3087" width="8.140625" style="29" customWidth="1"/>
    <col min="3088" max="3088" width="4.7109375" style="29" customWidth="1"/>
    <col min="3089" max="3089" width="8.140625" style="29" customWidth="1"/>
    <col min="3090" max="3090" width="4.7109375" style="29" customWidth="1"/>
    <col min="3091" max="3091" width="8.140625" style="29" customWidth="1"/>
    <col min="3092" max="3092" width="4.7109375" style="29" customWidth="1"/>
    <col min="3093" max="3093" width="8.140625" style="29" customWidth="1"/>
    <col min="3094" max="3094" width="4.7109375" style="29" customWidth="1"/>
    <col min="3095" max="3326" width="8.85546875" style="29"/>
    <col min="3327" max="3327" width="4.28515625" style="29" customWidth="1"/>
    <col min="3328" max="3328" width="4.85546875" style="29" customWidth="1"/>
    <col min="3329" max="3329" width="5.42578125" style="29" customWidth="1"/>
    <col min="3330" max="3330" width="34.5703125" style="29" customWidth="1"/>
    <col min="3331" max="3331" width="16.28515625" style="29" customWidth="1"/>
    <col min="3332" max="3333" width="12.5703125" style="29" customWidth="1"/>
    <col min="3334" max="3335" width="8.140625" style="29" customWidth="1"/>
    <col min="3336" max="3336" width="4.7109375" style="29" customWidth="1"/>
    <col min="3337" max="3337" width="8.140625" style="29" customWidth="1"/>
    <col min="3338" max="3338" width="4.7109375" style="29" customWidth="1"/>
    <col min="3339" max="3339" width="8" style="29" customWidth="1"/>
    <col min="3340" max="3340" width="4.7109375" style="29" customWidth="1"/>
    <col min="3341" max="3341" width="8.140625" style="29" customWidth="1"/>
    <col min="3342" max="3342" width="4.7109375" style="29" customWidth="1"/>
    <col min="3343" max="3343" width="8.140625" style="29" customWidth="1"/>
    <col min="3344" max="3344" width="4.7109375" style="29" customWidth="1"/>
    <col min="3345" max="3345" width="8.140625" style="29" customWidth="1"/>
    <col min="3346" max="3346" width="4.7109375" style="29" customWidth="1"/>
    <col min="3347" max="3347" width="8.140625" style="29" customWidth="1"/>
    <col min="3348" max="3348" width="4.7109375" style="29" customWidth="1"/>
    <col min="3349" max="3349" width="8.140625" style="29" customWidth="1"/>
    <col min="3350" max="3350" width="4.7109375" style="29" customWidth="1"/>
    <col min="3351" max="3582" width="8.85546875" style="29"/>
    <col min="3583" max="3583" width="4.28515625" style="29" customWidth="1"/>
    <col min="3584" max="3584" width="4.85546875" style="29" customWidth="1"/>
    <col min="3585" max="3585" width="5.42578125" style="29" customWidth="1"/>
    <col min="3586" max="3586" width="34.5703125" style="29" customWidth="1"/>
    <col min="3587" max="3587" width="16.28515625" style="29" customWidth="1"/>
    <col min="3588" max="3589" width="12.5703125" style="29" customWidth="1"/>
    <col min="3590" max="3591" width="8.140625" style="29" customWidth="1"/>
    <col min="3592" max="3592" width="4.7109375" style="29" customWidth="1"/>
    <col min="3593" max="3593" width="8.140625" style="29" customWidth="1"/>
    <col min="3594" max="3594" width="4.7109375" style="29" customWidth="1"/>
    <col min="3595" max="3595" width="8" style="29" customWidth="1"/>
    <col min="3596" max="3596" width="4.7109375" style="29" customWidth="1"/>
    <col min="3597" max="3597" width="8.140625" style="29" customWidth="1"/>
    <col min="3598" max="3598" width="4.7109375" style="29" customWidth="1"/>
    <col min="3599" max="3599" width="8.140625" style="29" customWidth="1"/>
    <col min="3600" max="3600" width="4.7109375" style="29" customWidth="1"/>
    <col min="3601" max="3601" width="8.140625" style="29" customWidth="1"/>
    <col min="3602" max="3602" width="4.7109375" style="29" customWidth="1"/>
    <col min="3603" max="3603" width="8.140625" style="29" customWidth="1"/>
    <col min="3604" max="3604" width="4.7109375" style="29" customWidth="1"/>
    <col min="3605" max="3605" width="8.140625" style="29" customWidth="1"/>
    <col min="3606" max="3606" width="4.7109375" style="29" customWidth="1"/>
    <col min="3607" max="3838" width="8.85546875" style="29"/>
    <col min="3839" max="3839" width="4.28515625" style="29" customWidth="1"/>
    <col min="3840" max="3840" width="4.85546875" style="29" customWidth="1"/>
    <col min="3841" max="3841" width="5.42578125" style="29" customWidth="1"/>
    <col min="3842" max="3842" width="34.5703125" style="29" customWidth="1"/>
    <col min="3843" max="3843" width="16.28515625" style="29" customWidth="1"/>
    <col min="3844" max="3845" width="12.5703125" style="29" customWidth="1"/>
    <col min="3846" max="3847" width="8.140625" style="29" customWidth="1"/>
    <col min="3848" max="3848" width="4.7109375" style="29" customWidth="1"/>
    <col min="3849" max="3849" width="8.140625" style="29" customWidth="1"/>
    <col min="3850" max="3850" width="4.7109375" style="29" customWidth="1"/>
    <col min="3851" max="3851" width="8" style="29" customWidth="1"/>
    <col min="3852" max="3852" width="4.7109375" style="29" customWidth="1"/>
    <col min="3853" max="3853" width="8.140625" style="29" customWidth="1"/>
    <col min="3854" max="3854" width="4.7109375" style="29" customWidth="1"/>
    <col min="3855" max="3855" width="8.140625" style="29" customWidth="1"/>
    <col min="3856" max="3856" width="4.7109375" style="29" customWidth="1"/>
    <col min="3857" max="3857" width="8.140625" style="29" customWidth="1"/>
    <col min="3858" max="3858" width="4.7109375" style="29" customWidth="1"/>
    <col min="3859" max="3859" width="8.140625" style="29" customWidth="1"/>
    <col min="3860" max="3860" width="4.7109375" style="29" customWidth="1"/>
    <col min="3861" max="3861" width="8.140625" style="29" customWidth="1"/>
    <col min="3862" max="3862" width="4.7109375" style="29" customWidth="1"/>
    <col min="3863" max="4094" width="8.85546875" style="29"/>
    <col min="4095" max="4095" width="4.28515625" style="29" customWidth="1"/>
    <col min="4096" max="4096" width="4.85546875" style="29" customWidth="1"/>
    <col min="4097" max="4097" width="5.42578125" style="29" customWidth="1"/>
    <col min="4098" max="4098" width="34.5703125" style="29" customWidth="1"/>
    <col min="4099" max="4099" width="16.28515625" style="29" customWidth="1"/>
    <col min="4100" max="4101" width="12.5703125" style="29" customWidth="1"/>
    <col min="4102" max="4103" width="8.140625" style="29" customWidth="1"/>
    <col min="4104" max="4104" width="4.7109375" style="29" customWidth="1"/>
    <col min="4105" max="4105" width="8.140625" style="29" customWidth="1"/>
    <col min="4106" max="4106" width="4.7109375" style="29" customWidth="1"/>
    <col min="4107" max="4107" width="8" style="29" customWidth="1"/>
    <col min="4108" max="4108" width="4.7109375" style="29" customWidth="1"/>
    <col min="4109" max="4109" width="8.140625" style="29" customWidth="1"/>
    <col min="4110" max="4110" width="4.7109375" style="29" customWidth="1"/>
    <col min="4111" max="4111" width="8.140625" style="29" customWidth="1"/>
    <col min="4112" max="4112" width="4.7109375" style="29" customWidth="1"/>
    <col min="4113" max="4113" width="8.140625" style="29" customWidth="1"/>
    <col min="4114" max="4114" width="4.7109375" style="29" customWidth="1"/>
    <col min="4115" max="4115" width="8.140625" style="29" customWidth="1"/>
    <col min="4116" max="4116" width="4.7109375" style="29" customWidth="1"/>
    <col min="4117" max="4117" width="8.140625" style="29" customWidth="1"/>
    <col min="4118" max="4118" width="4.7109375" style="29" customWidth="1"/>
    <col min="4119" max="4350" width="8.85546875" style="29"/>
    <col min="4351" max="4351" width="4.28515625" style="29" customWidth="1"/>
    <col min="4352" max="4352" width="4.85546875" style="29" customWidth="1"/>
    <col min="4353" max="4353" width="5.42578125" style="29" customWidth="1"/>
    <col min="4354" max="4354" width="34.5703125" style="29" customWidth="1"/>
    <col min="4355" max="4355" width="16.28515625" style="29" customWidth="1"/>
    <col min="4356" max="4357" width="12.5703125" style="29" customWidth="1"/>
    <col min="4358" max="4359" width="8.140625" style="29" customWidth="1"/>
    <col min="4360" max="4360" width="4.7109375" style="29" customWidth="1"/>
    <col min="4361" max="4361" width="8.140625" style="29" customWidth="1"/>
    <col min="4362" max="4362" width="4.7109375" style="29" customWidth="1"/>
    <col min="4363" max="4363" width="8" style="29" customWidth="1"/>
    <col min="4364" max="4364" width="4.7109375" style="29" customWidth="1"/>
    <col min="4365" max="4365" width="8.140625" style="29" customWidth="1"/>
    <col min="4366" max="4366" width="4.7109375" style="29" customWidth="1"/>
    <col min="4367" max="4367" width="8.140625" style="29" customWidth="1"/>
    <col min="4368" max="4368" width="4.7109375" style="29" customWidth="1"/>
    <col min="4369" max="4369" width="8.140625" style="29" customWidth="1"/>
    <col min="4370" max="4370" width="4.7109375" style="29" customWidth="1"/>
    <col min="4371" max="4371" width="8.140625" style="29" customWidth="1"/>
    <col min="4372" max="4372" width="4.7109375" style="29" customWidth="1"/>
    <col min="4373" max="4373" width="8.140625" style="29" customWidth="1"/>
    <col min="4374" max="4374" width="4.7109375" style="29" customWidth="1"/>
    <col min="4375" max="4606" width="8.85546875" style="29"/>
    <col min="4607" max="4607" width="4.28515625" style="29" customWidth="1"/>
    <col min="4608" max="4608" width="4.85546875" style="29" customWidth="1"/>
    <col min="4609" max="4609" width="5.42578125" style="29" customWidth="1"/>
    <col min="4610" max="4610" width="34.5703125" style="29" customWidth="1"/>
    <col min="4611" max="4611" width="16.28515625" style="29" customWidth="1"/>
    <col min="4612" max="4613" width="12.5703125" style="29" customWidth="1"/>
    <col min="4614" max="4615" width="8.140625" style="29" customWidth="1"/>
    <col min="4616" max="4616" width="4.7109375" style="29" customWidth="1"/>
    <col min="4617" max="4617" width="8.140625" style="29" customWidth="1"/>
    <col min="4618" max="4618" width="4.7109375" style="29" customWidth="1"/>
    <col min="4619" max="4619" width="8" style="29" customWidth="1"/>
    <col min="4620" max="4620" width="4.7109375" style="29" customWidth="1"/>
    <col min="4621" max="4621" width="8.140625" style="29" customWidth="1"/>
    <col min="4622" max="4622" width="4.7109375" style="29" customWidth="1"/>
    <col min="4623" max="4623" width="8.140625" style="29" customWidth="1"/>
    <col min="4624" max="4624" width="4.7109375" style="29" customWidth="1"/>
    <col min="4625" max="4625" width="8.140625" style="29" customWidth="1"/>
    <col min="4626" max="4626" width="4.7109375" style="29" customWidth="1"/>
    <col min="4627" max="4627" width="8.140625" style="29" customWidth="1"/>
    <col min="4628" max="4628" width="4.7109375" style="29" customWidth="1"/>
    <col min="4629" max="4629" width="8.140625" style="29" customWidth="1"/>
    <col min="4630" max="4630" width="4.7109375" style="29" customWidth="1"/>
    <col min="4631" max="4862" width="8.85546875" style="29"/>
    <col min="4863" max="4863" width="4.28515625" style="29" customWidth="1"/>
    <col min="4864" max="4864" width="4.85546875" style="29" customWidth="1"/>
    <col min="4865" max="4865" width="5.42578125" style="29" customWidth="1"/>
    <col min="4866" max="4866" width="34.5703125" style="29" customWidth="1"/>
    <col min="4867" max="4867" width="16.28515625" style="29" customWidth="1"/>
    <col min="4868" max="4869" width="12.5703125" style="29" customWidth="1"/>
    <col min="4870" max="4871" width="8.140625" style="29" customWidth="1"/>
    <col min="4872" max="4872" width="4.7109375" style="29" customWidth="1"/>
    <col min="4873" max="4873" width="8.140625" style="29" customWidth="1"/>
    <col min="4874" max="4874" width="4.7109375" style="29" customWidth="1"/>
    <col min="4875" max="4875" width="8" style="29" customWidth="1"/>
    <col min="4876" max="4876" width="4.7109375" style="29" customWidth="1"/>
    <col min="4877" max="4877" width="8.140625" style="29" customWidth="1"/>
    <col min="4878" max="4878" width="4.7109375" style="29" customWidth="1"/>
    <col min="4879" max="4879" width="8.140625" style="29" customWidth="1"/>
    <col min="4880" max="4880" width="4.7109375" style="29" customWidth="1"/>
    <col min="4881" max="4881" width="8.140625" style="29" customWidth="1"/>
    <col min="4882" max="4882" width="4.7109375" style="29" customWidth="1"/>
    <col min="4883" max="4883" width="8.140625" style="29" customWidth="1"/>
    <col min="4884" max="4884" width="4.7109375" style="29" customWidth="1"/>
    <col min="4885" max="4885" width="8.140625" style="29" customWidth="1"/>
    <col min="4886" max="4886" width="4.7109375" style="29" customWidth="1"/>
    <col min="4887" max="5118" width="8.85546875" style="29"/>
    <col min="5119" max="5119" width="4.28515625" style="29" customWidth="1"/>
    <col min="5120" max="5120" width="4.85546875" style="29" customWidth="1"/>
    <col min="5121" max="5121" width="5.42578125" style="29" customWidth="1"/>
    <col min="5122" max="5122" width="34.5703125" style="29" customWidth="1"/>
    <col min="5123" max="5123" width="16.28515625" style="29" customWidth="1"/>
    <col min="5124" max="5125" width="12.5703125" style="29" customWidth="1"/>
    <col min="5126" max="5127" width="8.140625" style="29" customWidth="1"/>
    <col min="5128" max="5128" width="4.7109375" style="29" customWidth="1"/>
    <col min="5129" max="5129" width="8.140625" style="29" customWidth="1"/>
    <col min="5130" max="5130" width="4.7109375" style="29" customWidth="1"/>
    <col min="5131" max="5131" width="8" style="29" customWidth="1"/>
    <col min="5132" max="5132" width="4.7109375" style="29" customWidth="1"/>
    <col min="5133" max="5133" width="8.140625" style="29" customWidth="1"/>
    <col min="5134" max="5134" width="4.7109375" style="29" customWidth="1"/>
    <col min="5135" max="5135" width="8.140625" style="29" customWidth="1"/>
    <col min="5136" max="5136" width="4.7109375" style="29" customWidth="1"/>
    <col min="5137" max="5137" width="8.140625" style="29" customWidth="1"/>
    <col min="5138" max="5138" width="4.7109375" style="29" customWidth="1"/>
    <col min="5139" max="5139" width="8.140625" style="29" customWidth="1"/>
    <col min="5140" max="5140" width="4.7109375" style="29" customWidth="1"/>
    <col min="5141" max="5141" width="8.140625" style="29" customWidth="1"/>
    <col min="5142" max="5142" width="4.7109375" style="29" customWidth="1"/>
    <col min="5143" max="5374" width="8.85546875" style="29"/>
    <col min="5375" max="5375" width="4.28515625" style="29" customWidth="1"/>
    <col min="5376" max="5376" width="4.85546875" style="29" customWidth="1"/>
    <col min="5377" max="5377" width="5.42578125" style="29" customWidth="1"/>
    <col min="5378" max="5378" width="34.5703125" style="29" customWidth="1"/>
    <col min="5379" max="5379" width="16.28515625" style="29" customWidth="1"/>
    <col min="5380" max="5381" width="12.5703125" style="29" customWidth="1"/>
    <col min="5382" max="5383" width="8.140625" style="29" customWidth="1"/>
    <col min="5384" max="5384" width="4.7109375" style="29" customWidth="1"/>
    <col min="5385" max="5385" width="8.140625" style="29" customWidth="1"/>
    <col min="5386" max="5386" width="4.7109375" style="29" customWidth="1"/>
    <col min="5387" max="5387" width="8" style="29" customWidth="1"/>
    <col min="5388" max="5388" width="4.7109375" style="29" customWidth="1"/>
    <col min="5389" max="5389" width="8.140625" style="29" customWidth="1"/>
    <col min="5390" max="5390" width="4.7109375" style="29" customWidth="1"/>
    <col min="5391" max="5391" width="8.140625" style="29" customWidth="1"/>
    <col min="5392" max="5392" width="4.7109375" style="29" customWidth="1"/>
    <col min="5393" max="5393" width="8.140625" style="29" customWidth="1"/>
    <col min="5394" max="5394" width="4.7109375" style="29" customWidth="1"/>
    <col min="5395" max="5395" width="8.140625" style="29" customWidth="1"/>
    <col min="5396" max="5396" width="4.7109375" style="29" customWidth="1"/>
    <col min="5397" max="5397" width="8.140625" style="29" customWidth="1"/>
    <col min="5398" max="5398" width="4.7109375" style="29" customWidth="1"/>
    <col min="5399" max="5630" width="8.85546875" style="29"/>
    <col min="5631" max="5631" width="4.28515625" style="29" customWidth="1"/>
    <col min="5632" max="5632" width="4.85546875" style="29" customWidth="1"/>
    <col min="5633" max="5633" width="5.42578125" style="29" customWidth="1"/>
    <col min="5634" max="5634" width="34.5703125" style="29" customWidth="1"/>
    <col min="5635" max="5635" width="16.28515625" style="29" customWidth="1"/>
    <col min="5636" max="5637" width="12.5703125" style="29" customWidth="1"/>
    <col min="5638" max="5639" width="8.140625" style="29" customWidth="1"/>
    <col min="5640" max="5640" width="4.7109375" style="29" customWidth="1"/>
    <col min="5641" max="5641" width="8.140625" style="29" customWidth="1"/>
    <col min="5642" max="5642" width="4.7109375" style="29" customWidth="1"/>
    <col min="5643" max="5643" width="8" style="29" customWidth="1"/>
    <col min="5644" max="5644" width="4.7109375" style="29" customWidth="1"/>
    <col min="5645" max="5645" width="8.140625" style="29" customWidth="1"/>
    <col min="5646" max="5646" width="4.7109375" style="29" customWidth="1"/>
    <col min="5647" max="5647" width="8.140625" style="29" customWidth="1"/>
    <col min="5648" max="5648" width="4.7109375" style="29" customWidth="1"/>
    <col min="5649" max="5649" width="8.140625" style="29" customWidth="1"/>
    <col min="5650" max="5650" width="4.7109375" style="29" customWidth="1"/>
    <col min="5651" max="5651" width="8.140625" style="29" customWidth="1"/>
    <col min="5652" max="5652" width="4.7109375" style="29" customWidth="1"/>
    <col min="5653" max="5653" width="8.140625" style="29" customWidth="1"/>
    <col min="5654" max="5654" width="4.7109375" style="29" customWidth="1"/>
    <col min="5655" max="5886" width="8.85546875" style="29"/>
    <col min="5887" max="5887" width="4.28515625" style="29" customWidth="1"/>
    <col min="5888" max="5888" width="4.85546875" style="29" customWidth="1"/>
    <col min="5889" max="5889" width="5.42578125" style="29" customWidth="1"/>
    <col min="5890" max="5890" width="34.5703125" style="29" customWidth="1"/>
    <col min="5891" max="5891" width="16.28515625" style="29" customWidth="1"/>
    <col min="5892" max="5893" width="12.5703125" style="29" customWidth="1"/>
    <col min="5894" max="5895" width="8.140625" style="29" customWidth="1"/>
    <col min="5896" max="5896" width="4.7109375" style="29" customWidth="1"/>
    <col min="5897" max="5897" width="8.140625" style="29" customWidth="1"/>
    <col min="5898" max="5898" width="4.7109375" style="29" customWidth="1"/>
    <col min="5899" max="5899" width="8" style="29" customWidth="1"/>
    <col min="5900" max="5900" width="4.7109375" style="29" customWidth="1"/>
    <col min="5901" max="5901" width="8.140625" style="29" customWidth="1"/>
    <col min="5902" max="5902" width="4.7109375" style="29" customWidth="1"/>
    <col min="5903" max="5903" width="8.140625" style="29" customWidth="1"/>
    <col min="5904" max="5904" width="4.7109375" style="29" customWidth="1"/>
    <col min="5905" max="5905" width="8.140625" style="29" customWidth="1"/>
    <col min="5906" max="5906" width="4.7109375" style="29" customWidth="1"/>
    <col min="5907" max="5907" width="8.140625" style="29" customWidth="1"/>
    <col min="5908" max="5908" width="4.7109375" style="29" customWidth="1"/>
    <col min="5909" max="5909" width="8.140625" style="29" customWidth="1"/>
    <col min="5910" max="5910" width="4.7109375" style="29" customWidth="1"/>
    <col min="5911" max="6142" width="8.85546875" style="29"/>
    <col min="6143" max="6143" width="4.28515625" style="29" customWidth="1"/>
    <col min="6144" max="6144" width="4.85546875" style="29" customWidth="1"/>
    <col min="6145" max="6145" width="5.42578125" style="29" customWidth="1"/>
    <col min="6146" max="6146" width="34.5703125" style="29" customWidth="1"/>
    <col min="6147" max="6147" width="16.28515625" style="29" customWidth="1"/>
    <col min="6148" max="6149" width="12.5703125" style="29" customWidth="1"/>
    <col min="6150" max="6151" width="8.140625" style="29" customWidth="1"/>
    <col min="6152" max="6152" width="4.7109375" style="29" customWidth="1"/>
    <col min="6153" max="6153" width="8.140625" style="29" customWidth="1"/>
    <col min="6154" max="6154" width="4.7109375" style="29" customWidth="1"/>
    <col min="6155" max="6155" width="8" style="29" customWidth="1"/>
    <col min="6156" max="6156" width="4.7109375" style="29" customWidth="1"/>
    <col min="6157" max="6157" width="8.140625" style="29" customWidth="1"/>
    <col min="6158" max="6158" width="4.7109375" style="29" customWidth="1"/>
    <col min="6159" max="6159" width="8.140625" style="29" customWidth="1"/>
    <col min="6160" max="6160" width="4.7109375" style="29" customWidth="1"/>
    <col min="6161" max="6161" width="8.140625" style="29" customWidth="1"/>
    <col min="6162" max="6162" width="4.7109375" style="29" customWidth="1"/>
    <col min="6163" max="6163" width="8.140625" style="29" customWidth="1"/>
    <col min="6164" max="6164" width="4.7109375" style="29" customWidth="1"/>
    <col min="6165" max="6165" width="8.140625" style="29" customWidth="1"/>
    <col min="6166" max="6166" width="4.7109375" style="29" customWidth="1"/>
    <col min="6167" max="6398" width="8.85546875" style="29"/>
    <col min="6399" max="6399" width="4.28515625" style="29" customWidth="1"/>
    <col min="6400" max="6400" width="4.85546875" style="29" customWidth="1"/>
    <col min="6401" max="6401" width="5.42578125" style="29" customWidth="1"/>
    <col min="6402" max="6402" width="34.5703125" style="29" customWidth="1"/>
    <col min="6403" max="6403" width="16.28515625" style="29" customWidth="1"/>
    <col min="6404" max="6405" width="12.5703125" style="29" customWidth="1"/>
    <col min="6406" max="6407" width="8.140625" style="29" customWidth="1"/>
    <col min="6408" max="6408" width="4.7109375" style="29" customWidth="1"/>
    <col min="6409" max="6409" width="8.140625" style="29" customWidth="1"/>
    <col min="6410" max="6410" width="4.7109375" style="29" customWidth="1"/>
    <col min="6411" max="6411" width="8" style="29" customWidth="1"/>
    <col min="6412" max="6412" width="4.7109375" style="29" customWidth="1"/>
    <col min="6413" max="6413" width="8.140625" style="29" customWidth="1"/>
    <col min="6414" max="6414" width="4.7109375" style="29" customWidth="1"/>
    <col min="6415" max="6415" width="8.140625" style="29" customWidth="1"/>
    <col min="6416" max="6416" width="4.7109375" style="29" customWidth="1"/>
    <col min="6417" max="6417" width="8.140625" style="29" customWidth="1"/>
    <col min="6418" max="6418" width="4.7109375" style="29" customWidth="1"/>
    <col min="6419" max="6419" width="8.140625" style="29" customWidth="1"/>
    <col min="6420" max="6420" width="4.7109375" style="29" customWidth="1"/>
    <col min="6421" max="6421" width="8.140625" style="29" customWidth="1"/>
    <col min="6422" max="6422" width="4.7109375" style="29" customWidth="1"/>
    <col min="6423" max="6654" width="8.85546875" style="29"/>
    <col min="6655" max="6655" width="4.28515625" style="29" customWidth="1"/>
    <col min="6656" max="6656" width="4.85546875" style="29" customWidth="1"/>
    <col min="6657" max="6657" width="5.42578125" style="29" customWidth="1"/>
    <col min="6658" max="6658" width="34.5703125" style="29" customWidth="1"/>
    <col min="6659" max="6659" width="16.28515625" style="29" customWidth="1"/>
    <col min="6660" max="6661" width="12.5703125" style="29" customWidth="1"/>
    <col min="6662" max="6663" width="8.140625" style="29" customWidth="1"/>
    <col min="6664" max="6664" width="4.7109375" style="29" customWidth="1"/>
    <col min="6665" max="6665" width="8.140625" style="29" customWidth="1"/>
    <col min="6666" max="6666" width="4.7109375" style="29" customWidth="1"/>
    <col min="6667" max="6667" width="8" style="29" customWidth="1"/>
    <col min="6668" max="6668" width="4.7109375" style="29" customWidth="1"/>
    <col min="6669" max="6669" width="8.140625" style="29" customWidth="1"/>
    <col min="6670" max="6670" width="4.7109375" style="29" customWidth="1"/>
    <col min="6671" max="6671" width="8.140625" style="29" customWidth="1"/>
    <col min="6672" max="6672" width="4.7109375" style="29" customWidth="1"/>
    <col min="6673" max="6673" width="8.140625" style="29" customWidth="1"/>
    <col min="6674" max="6674" width="4.7109375" style="29" customWidth="1"/>
    <col min="6675" max="6675" width="8.140625" style="29" customWidth="1"/>
    <col min="6676" max="6676" width="4.7109375" style="29" customWidth="1"/>
    <col min="6677" max="6677" width="8.140625" style="29" customWidth="1"/>
    <col min="6678" max="6678" width="4.7109375" style="29" customWidth="1"/>
    <col min="6679" max="6910" width="8.85546875" style="29"/>
    <col min="6911" max="6911" width="4.28515625" style="29" customWidth="1"/>
    <col min="6912" max="6912" width="4.85546875" style="29" customWidth="1"/>
    <col min="6913" max="6913" width="5.42578125" style="29" customWidth="1"/>
    <col min="6914" max="6914" width="34.5703125" style="29" customWidth="1"/>
    <col min="6915" max="6915" width="16.28515625" style="29" customWidth="1"/>
    <col min="6916" max="6917" width="12.5703125" style="29" customWidth="1"/>
    <col min="6918" max="6919" width="8.140625" style="29" customWidth="1"/>
    <col min="6920" max="6920" width="4.7109375" style="29" customWidth="1"/>
    <col min="6921" max="6921" width="8.140625" style="29" customWidth="1"/>
    <col min="6922" max="6922" width="4.7109375" style="29" customWidth="1"/>
    <col min="6923" max="6923" width="8" style="29" customWidth="1"/>
    <col min="6924" max="6924" width="4.7109375" style="29" customWidth="1"/>
    <col min="6925" max="6925" width="8.140625" style="29" customWidth="1"/>
    <col min="6926" max="6926" width="4.7109375" style="29" customWidth="1"/>
    <col min="6927" max="6927" width="8.140625" style="29" customWidth="1"/>
    <col min="6928" max="6928" width="4.7109375" style="29" customWidth="1"/>
    <col min="6929" max="6929" width="8.140625" style="29" customWidth="1"/>
    <col min="6930" max="6930" width="4.7109375" style="29" customWidth="1"/>
    <col min="6931" max="6931" width="8.140625" style="29" customWidth="1"/>
    <col min="6932" max="6932" width="4.7109375" style="29" customWidth="1"/>
    <col min="6933" max="6933" width="8.140625" style="29" customWidth="1"/>
    <col min="6934" max="6934" width="4.7109375" style="29" customWidth="1"/>
    <col min="6935" max="7166" width="8.85546875" style="29"/>
    <col min="7167" max="7167" width="4.28515625" style="29" customWidth="1"/>
    <col min="7168" max="7168" width="4.85546875" style="29" customWidth="1"/>
    <col min="7169" max="7169" width="5.42578125" style="29" customWidth="1"/>
    <col min="7170" max="7170" width="34.5703125" style="29" customWidth="1"/>
    <col min="7171" max="7171" width="16.28515625" style="29" customWidth="1"/>
    <col min="7172" max="7173" width="12.5703125" style="29" customWidth="1"/>
    <col min="7174" max="7175" width="8.140625" style="29" customWidth="1"/>
    <col min="7176" max="7176" width="4.7109375" style="29" customWidth="1"/>
    <col min="7177" max="7177" width="8.140625" style="29" customWidth="1"/>
    <col min="7178" max="7178" width="4.7109375" style="29" customWidth="1"/>
    <col min="7179" max="7179" width="8" style="29" customWidth="1"/>
    <col min="7180" max="7180" width="4.7109375" style="29" customWidth="1"/>
    <col min="7181" max="7181" width="8.140625" style="29" customWidth="1"/>
    <col min="7182" max="7182" width="4.7109375" style="29" customWidth="1"/>
    <col min="7183" max="7183" width="8.140625" style="29" customWidth="1"/>
    <col min="7184" max="7184" width="4.7109375" style="29" customWidth="1"/>
    <col min="7185" max="7185" width="8.140625" style="29" customWidth="1"/>
    <col min="7186" max="7186" width="4.7109375" style="29" customWidth="1"/>
    <col min="7187" max="7187" width="8.140625" style="29" customWidth="1"/>
    <col min="7188" max="7188" width="4.7109375" style="29" customWidth="1"/>
    <col min="7189" max="7189" width="8.140625" style="29" customWidth="1"/>
    <col min="7190" max="7190" width="4.7109375" style="29" customWidth="1"/>
    <col min="7191" max="7422" width="8.85546875" style="29"/>
    <col min="7423" max="7423" width="4.28515625" style="29" customWidth="1"/>
    <col min="7424" max="7424" width="4.85546875" style="29" customWidth="1"/>
    <col min="7425" max="7425" width="5.42578125" style="29" customWidth="1"/>
    <col min="7426" max="7426" width="34.5703125" style="29" customWidth="1"/>
    <col min="7427" max="7427" width="16.28515625" style="29" customWidth="1"/>
    <col min="7428" max="7429" width="12.5703125" style="29" customWidth="1"/>
    <col min="7430" max="7431" width="8.140625" style="29" customWidth="1"/>
    <col min="7432" max="7432" width="4.7109375" style="29" customWidth="1"/>
    <col min="7433" max="7433" width="8.140625" style="29" customWidth="1"/>
    <col min="7434" max="7434" width="4.7109375" style="29" customWidth="1"/>
    <col min="7435" max="7435" width="8" style="29" customWidth="1"/>
    <col min="7436" max="7436" width="4.7109375" style="29" customWidth="1"/>
    <col min="7437" max="7437" width="8.140625" style="29" customWidth="1"/>
    <col min="7438" max="7438" width="4.7109375" style="29" customWidth="1"/>
    <col min="7439" max="7439" width="8.140625" style="29" customWidth="1"/>
    <col min="7440" max="7440" width="4.7109375" style="29" customWidth="1"/>
    <col min="7441" max="7441" width="8.140625" style="29" customWidth="1"/>
    <col min="7442" max="7442" width="4.7109375" style="29" customWidth="1"/>
    <col min="7443" max="7443" width="8.140625" style="29" customWidth="1"/>
    <col min="7444" max="7444" width="4.7109375" style="29" customWidth="1"/>
    <col min="7445" max="7445" width="8.140625" style="29" customWidth="1"/>
    <col min="7446" max="7446" width="4.7109375" style="29" customWidth="1"/>
    <col min="7447" max="7678" width="8.85546875" style="29"/>
    <col min="7679" max="7679" width="4.28515625" style="29" customWidth="1"/>
    <col min="7680" max="7680" width="4.85546875" style="29" customWidth="1"/>
    <col min="7681" max="7681" width="5.42578125" style="29" customWidth="1"/>
    <col min="7682" max="7682" width="34.5703125" style="29" customWidth="1"/>
    <col min="7683" max="7683" width="16.28515625" style="29" customWidth="1"/>
    <col min="7684" max="7685" width="12.5703125" style="29" customWidth="1"/>
    <col min="7686" max="7687" width="8.140625" style="29" customWidth="1"/>
    <col min="7688" max="7688" width="4.7109375" style="29" customWidth="1"/>
    <col min="7689" max="7689" width="8.140625" style="29" customWidth="1"/>
    <col min="7690" max="7690" width="4.7109375" style="29" customWidth="1"/>
    <col min="7691" max="7691" width="8" style="29" customWidth="1"/>
    <col min="7692" max="7692" width="4.7109375" style="29" customWidth="1"/>
    <col min="7693" max="7693" width="8.140625" style="29" customWidth="1"/>
    <col min="7694" max="7694" width="4.7109375" style="29" customWidth="1"/>
    <col min="7695" max="7695" width="8.140625" style="29" customWidth="1"/>
    <col min="7696" max="7696" width="4.7109375" style="29" customWidth="1"/>
    <col min="7697" max="7697" width="8.140625" style="29" customWidth="1"/>
    <col min="7698" max="7698" width="4.7109375" style="29" customWidth="1"/>
    <col min="7699" max="7699" width="8.140625" style="29" customWidth="1"/>
    <col min="7700" max="7700" width="4.7109375" style="29" customWidth="1"/>
    <col min="7701" max="7701" width="8.140625" style="29" customWidth="1"/>
    <col min="7702" max="7702" width="4.7109375" style="29" customWidth="1"/>
    <col min="7703" max="7934" width="8.85546875" style="29"/>
    <col min="7935" max="7935" width="4.28515625" style="29" customWidth="1"/>
    <col min="7936" max="7936" width="4.85546875" style="29" customWidth="1"/>
    <col min="7937" max="7937" width="5.42578125" style="29" customWidth="1"/>
    <col min="7938" max="7938" width="34.5703125" style="29" customWidth="1"/>
    <col min="7939" max="7939" width="16.28515625" style="29" customWidth="1"/>
    <col min="7940" max="7941" width="12.5703125" style="29" customWidth="1"/>
    <col min="7942" max="7943" width="8.140625" style="29" customWidth="1"/>
    <col min="7944" max="7944" width="4.7109375" style="29" customWidth="1"/>
    <col min="7945" max="7945" width="8.140625" style="29" customWidth="1"/>
    <col min="7946" max="7946" width="4.7109375" style="29" customWidth="1"/>
    <col min="7947" max="7947" width="8" style="29" customWidth="1"/>
    <col min="7948" max="7948" width="4.7109375" style="29" customWidth="1"/>
    <col min="7949" max="7949" width="8.140625" style="29" customWidth="1"/>
    <col min="7950" max="7950" width="4.7109375" style="29" customWidth="1"/>
    <col min="7951" max="7951" width="8.140625" style="29" customWidth="1"/>
    <col min="7952" max="7952" width="4.7109375" style="29" customWidth="1"/>
    <col min="7953" max="7953" width="8.140625" style="29" customWidth="1"/>
    <col min="7954" max="7954" width="4.7109375" style="29" customWidth="1"/>
    <col min="7955" max="7955" width="8.140625" style="29" customWidth="1"/>
    <col min="7956" max="7956" width="4.7109375" style="29" customWidth="1"/>
    <col min="7957" max="7957" width="8.140625" style="29" customWidth="1"/>
    <col min="7958" max="7958" width="4.7109375" style="29" customWidth="1"/>
    <col min="7959" max="8190" width="8.85546875" style="29"/>
    <col min="8191" max="8191" width="4.28515625" style="29" customWidth="1"/>
    <col min="8192" max="8192" width="4.85546875" style="29" customWidth="1"/>
    <col min="8193" max="8193" width="5.42578125" style="29" customWidth="1"/>
    <col min="8194" max="8194" width="34.5703125" style="29" customWidth="1"/>
    <col min="8195" max="8195" width="16.28515625" style="29" customWidth="1"/>
    <col min="8196" max="8197" width="12.5703125" style="29" customWidth="1"/>
    <col min="8198" max="8199" width="8.140625" style="29" customWidth="1"/>
    <col min="8200" max="8200" width="4.7109375" style="29" customWidth="1"/>
    <col min="8201" max="8201" width="8.140625" style="29" customWidth="1"/>
    <col min="8202" max="8202" width="4.7109375" style="29" customWidth="1"/>
    <col min="8203" max="8203" width="8" style="29" customWidth="1"/>
    <col min="8204" max="8204" width="4.7109375" style="29" customWidth="1"/>
    <col min="8205" max="8205" width="8.140625" style="29" customWidth="1"/>
    <col min="8206" max="8206" width="4.7109375" style="29" customWidth="1"/>
    <col min="8207" max="8207" width="8.140625" style="29" customWidth="1"/>
    <col min="8208" max="8208" width="4.7109375" style="29" customWidth="1"/>
    <col min="8209" max="8209" width="8.140625" style="29" customWidth="1"/>
    <col min="8210" max="8210" width="4.7109375" style="29" customWidth="1"/>
    <col min="8211" max="8211" width="8.140625" style="29" customWidth="1"/>
    <col min="8212" max="8212" width="4.7109375" style="29" customWidth="1"/>
    <col min="8213" max="8213" width="8.140625" style="29" customWidth="1"/>
    <col min="8214" max="8214" width="4.7109375" style="29" customWidth="1"/>
    <col min="8215" max="8446" width="8.85546875" style="29"/>
    <col min="8447" max="8447" width="4.28515625" style="29" customWidth="1"/>
    <col min="8448" max="8448" width="4.85546875" style="29" customWidth="1"/>
    <col min="8449" max="8449" width="5.42578125" style="29" customWidth="1"/>
    <col min="8450" max="8450" width="34.5703125" style="29" customWidth="1"/>
    <col min="8451" max="8451" width="16.28515625" style="29" customWidth="1"/>
    <col min="8452" max="8453" width="12.5703125" style="29" customWidth="1"/>
    <col min="8454" max="8455" width="8.140625" style="29" customWidth="1"/>
    <col min="8456" max="8456" width="4.7109375" style="29" customWidth="1"/>
    <col min="8457" max="8457" width="8.140625" style="29" customWidth="1"/>
    <col min="8458" max="8458" width="4.7109375" style="29" customWidth="1"/>
    <col min="8459" max="8459" width="8" style="29" customWidth="1"/>
    <col min="8460" max="8460" width="4.7109375" style="29" customWidth="1"/>
    <col min="8461" max="8461" width="8.140625" style="29" customWidth="1"/>
    <col min="8462" max="8462" width="4.7109375" style="29" customWidth="1"/>
    <col min="8463" max="8463" width="8.140625" style="29" customWidth="1"/>
    <col min="8464" max="8464" width="4.7109375" style="29" customWidth="1"/>
    <col min="8465" max="8465" width="8.140625" style="29" customWidth="1"/>
    <col min="8466" max="8466" width="4.7109375" style="29" customWidth="1"/>
    <col min="8467" max="8467" width="8.140625" style="29" customWidth="1"/>
    <col min="8468" max="8468" width="4.7109375" style="29" customWidth="1"/>
    <col min="8469" max="8469" width="8.140625" style="29" customWidth="1"/>
    <col min="8470" max="8470" width="4.7109375" style="29" customWidth="1"/>
    <col min="8471" max="8702" width="8.85546875" style="29"/>
    <col min="8703" max="8703" width="4.28515625" style="29" customWidth="1"/>
    <col min="8704" max="8704" width="4.85546875" style="29" customWidth="1"/>
    <col min="8705" max="8705" width="5.42578125" style="29" customWidth="1"/>
    <col min="8706" max="8706" width="34.5703125" style="29" customWidth="1"/>
    <col min="8707" max="8707" width="16.28515625" style="29" customWidth="1"/>
    <col min="8708" max="8709" width="12.5703125" style="29" customWidth="1"/>
    <col min="8710" max="8711" width="8.140625" style="29" customWidth="1"/>
    <col min="8712" max="8712" width="4.7109375" style="29" customWidth="1"/>
    <col min="8713" max="8713" width="8.140625" style="29" customWidth="1"/>
    <col min="8714" max="8714" width="4.7109375" style="29" customWidth="1"/>
    <col min="8715" max="8715" width="8" style="29" customWidth="1"/>
    <col min="8716" max="8716" width="4.7109375" style="29" customWidth="1"/>
    <col min="8717" max="8717" width="8.140625" style="29" customWidth="1"/>
    <col min="8718" max="8718" width="4.7109375" style="29" customWidth="1"/>
    <col min="8719" max="8719" width="8.140625" style="29" customWidth="1"/>
    <col min="8720" max="8720" width="4.7109375" style="29" customWidth="1"/>
    <col min="8721" max="8721" width="8.140625" style="29" customWidth="1"/>
    <col min="8722" max="8722" width="4.7109375" style="29" customWidth="1"/>
    <col min="8723" max="8723" width="8.140625" style="29" customWidth="1"/>
    <col min="8724" max="8724" width="4.7109375" style="29" customWidth="1"/>
    <col min="8725" max="8725" width="8.140625" style="29" customWidth="1"/>
    <col min="8726" max="8726" width="4.7109375" style="29" customWidth="1"/>
    <col min="8727" max="8958" width="8.85546875" style="29"/>
    <col min="8959" max="8959" width="4.28515625" style="29" customWidth="1"/>
    <col min="8960" max="8960" width="4.85546875" style="29" customWidth="1"/>
    <col min="8961" max="8961" width="5.42578125" style="29" customWidth="1"/>
    <col min="8962" max="8962" width="34.5703125" style="29" customWidth="1"/>
    <col min="8963" max="8963" width="16.28515625" style="29" customWidth="1"/>
    <col min="8964" max="8965" width="12.5703125" style="29" customWidth="1"/>
    <col min="8966" max="8967" width="8.140625" style="29" customWidth="1"/>
    <col min="8968" max="8968" width="4.7109375" style="29" customWidth="1"/>
    <col min="8969" max="8969" width="8.140625" style="29" customWidth="1"/>
    <col min="8970" max="8970" width="4.7109375" style="29" customWidth="1"/>
    <col min="8971" max="8971" width="8" style="29" customWidth="1"/>
    <col min="8972" max="8972" width="4.7109375" style="29" customWidth="1"/>
    <col min="8973" max="8973" width="8.140625" style="29" customWidth="1"/>
    <col min="8974" max="8974" width="4.7109375" style="29" customWidth="1"/>
    <col min="8975" max="8975" width="8.140625" style="29" customWidth="1"/>
    <col min="8976" max="8976" width="4.7109375" style="29" customWidth="1"/>
    <col min="8977" max="8977" width="8.140625" style="29" customWidth="1"/>
    <col min="8978" max="8978" width="4.7109375" style="29" customWidth="1"/>
    <col min="8979" max="8979" width="8.140625" style="29" customWidth="1"/>
    <col min="8980" max="8980" width="4.7109375" style="29" customWidth="1"/>
    <col min="8981" max="8981" width="8.140625" style="29" customWidth="1"/>
    <col min="8982" max="8982" width="4.7109375" style="29" customWidth="1"/>
    <col min="8983" max="9214" width="8.85546875" style="29"/>
    <col min="9215" max="9215" width="4.28515625" style="29" customWidth="1"/>
    <col min="9216" max="9216" width="4.85546875" style="29" customWidth="1"/>
    <col min="9217" max="9217" width="5.42578125" style="29" customWidth="1"/>
    <col min="9218" max="9218" width="34.5703125" style="29" customWidth="1"/>
    <col min="9219" max="9219" width="16.28515625" style="29" customWidth="1"/>
    <col min="9220" max="9221" width="12.5703125" style="29" customWidth="1"/>
    <col min="9222" max="9223" width="8.140625" style="29" customWidth="1"/>
    <col min="9224" max="9224" width="4.7109375" style="29" customWidth="1"/>
    <col min="9225" max="9225" width="8.140625" style="29" customWidth="1"/>
    <col min="9226" max="9226" width="4.7109375" style="29" customWidth="1"/>
    <col min="9227" max="9227" width="8" style="29" customWidth="1"/>
    <col min="9228" max="9228" width="4.7109375" style="29" customWidth="1"/>
    <col min="9229" max="9229" width="8.140625" style="29" customWidth="1"/>
    <col min="9230" max="9230" width="4.7109375" style="29" customWidth="1"/>
    <col min="9231" max="9231" width="8.140625" style="29" customWidth="1"/>
    <col min="9232" max="9232" width="4.7109375" style="29" customWidth="1"/>
    <col min="9233" max="9233" width="8.140625" style="29" customWidth="1"/>
    <col min="9234" max="9234" width="4.7109375" style="29" customWidth="1"/>
    <col min="9235" max="9235" width="8.140625" style="29" customWidth="1"/>
    <col min="9236" max="9236" width="4.7109375" style="29" customWidth="1"/>
    <col min="9237" max="9237" width="8.140625" style="29" customWidth="1"/>
    <col min="9238" max="9238" width="4.7109375" style="29" customWidth="1"/>
    <col min="9239" max="9470" width="8.85546875" style="29"/>
    <col min="9471" max="9471" width="4.28515625" style="29" customWidth="1"/>
    <col min="9472" max="9472" width="4.85546875" style="29" customWidth="1"/>
    <col min="9473" max="9473" width="5.42578125" style="29" customWidth="1"/>
    <col min="9474" max="9474" width="34.5703125" style="29" customWidth="1"/>
    <col min="9475" max="9475" width="16.28515625" style="29" customWidth="1"/>
    <col min="9476" max="9477" width="12.5703125" style="29" customWidth="1"/>
    <col min="9478" max="9479" width="8.140625" style="29" customWidth="1"/>
    <col min="9480" max="9480" width="4.7109375" style="29" customWidth="1"/>
    <col min="9481" max="9481" width="8.140625" style="29" customWidth="1"/>
    <col min="9482" max="9482" width="4.7109375" style="29" customWidth="1"/>
    <col min="9483" max="9483" width="8" style="29" customWidth="1"/>
    <col min="9484" max="9484" width="4.7109375" style="29" customWidth="1"/>
    <col min="9485" max="9485" width="8.140625" style="29" customWidth="1"/>
    <col min="9486" max="9486" width="4.7109375" style="29" customWidth="1"/>
    <col min="9487" max="9487" width="8.140625" style="29" customWidth="1"/>
    <col min="9488" max="9488" width="4.7109375" style="29" customWidth="1"/>
    <col min="9489" max="9489" width="8.140625" style="29" customWidth="1"/>
    <col min="9490" max="9490" width="4.7109375" style="29" customWidth="1"/>
    <col min="9491" max="9491" width="8.140625" style="29" customWidth="1"/>
    <col min="9492" max="9492" width="4.7109375" style="29" customWidth="1"/>
    <col min="9493" max="9493" width="8.140625" style="29" customWidth="1"/>
    <col min="9494" max="9494" width="4.7109375" style="29" customWidth="1"/>
    <col min="9495" max="9726" width="8.85546875" style="29"/>
    <col min="9727" max="9727" width="4.28515625" style="29" customWidth="1"/>
    <col min="9728" max="9728" width="4.85546875" style="29" customWidth="1"/>
    <col min="9729" max="9729" width="5.42578125" style="29" customWidth="1"/>
    <col min="9730" max="9730" width="34.5703125" style="29" customWidth="1"/>
    <col min="9731" max="9731" width="16.28515625" style="29" customWidth="1"/>
    <col min="9732" max="9733" width="12.5703125" style="29" customWidth="1"/>
    <col min="9734" max="9735" width="8.140625" style="29" customWidth="1"/>
    <col min="9736" max="9736" width="4.7109375" style="29" customWidth="1"/>
    <col min="9737" max="9737" width="8.140625" style="29" customWidth="1"/>
    <col min="9738" max="9738" width="4.7109375" style="29" customWidth="1"/>
    <col min="9739" max="9739" width="8" style="29" customWidth="1"/>
    <col min="9740" max="9740" width="4.7109375" style="29" customWidth="1"/>
    <col min="9741" max="9741" width="8.140625" style="29" customWidth="1"/>
    <col min="9742" max="9742" width="4.7109375" style="29" customWidth="1"/>
    <col min="9743" max="9743" width="8.140625" style="29" customWidth="1"/>
    <col min="9744" max="9744" width="4.7109375" style="29" customWidth="1"/>
    <col min="9745" max="9745" width="8.140625" style="29" customWidth="1"/>
    <col min="9746" max="9746" width="4.7109375" style="29" customWidth="1"/>
    <col min="9747" max="9747" width="8.140625" style="29" customWidth="1"/>
    <col min="9748" max="9748" width="4.7109375" style="29" customWidth="1"/>
    <col min="9749" max="9749" width="8.140625" style="29" customWidth="1"/>
    <col min="9750" max="9750" width="4.7109375" style="29" customWidth="1"/>
    <col min="9751" max="9982" width="8.85546875" style="29"/>
    <col min="9983" max="9983" width="4.28515625" style="29" customWidth="1"/>
    <col min="9984" max="9984" width="4.85546875" style="29" customWidth="1"/>
    <col min="9985" max="9985" width="5.42578125" style="29" customWidth="1"/>
    <col min="9986" max="9986" width="34.5703125" style="29" customWidth="1"/>
    <col min="9987" max="9987" width="16.28515625" style="29" customWidth="1"/>
    <col min="9988" max="9989" width="12.5703125" style="29" customWidth="1"/>
    <col min="9990" max="9991" width="8.140625" style="29" customWidth="1"/>
    <col min="9992" max="9992" width="4.7109375" style="29" customWidth="1"/>
    <col min="9993" max="9993" width="8.140625" style="29" customWidth="1"/>
    <col min="9994" max="9994" width="4.7109375" style="29" customWidth="1"/>
    <col min="9995" max="9995" width="8" style="29" customWidth="1"/>
    <col min="9996" max="9996" width="4.7109375" style="29" customWidth="1"/>
    <col min="9997" max="9997" width="8.140625" style="29" customWidth="1"/>
    <col min="9998" max="9998" width="4.7109375" style="29" customWidth="1"/>
    <col min="9999" max="9999" width="8.140625" style="29" customWidth="1"/>
    <col min="10000" max="10000" width="4.7109375" style="29" customWidth="1"/>
    <col min="10001" max="10001" width="8.140625" style="29" customWidth="1"/>
    <col min="10002" max="10002" width="4.7109375" style="29" customWidth="1"/>
    <col min="10003" max="10003" width="8.140625" style="29" customWidth="1"/>
    <col min="10004" max="10004" width="4.7109375" style="29" customWidth="1"/>
    <col min="10005" max="10005" width="8.140625" style="29" customWidth="1"/>
    <col min="10006" max="10006" width="4.7109375" style="29" customWidth="1"/>
    <col min="10007" max="10238" width="8.85546875" style="29"/>
    <col min="10239" max="10239" width="4.28515625" style="29" customWidth="1"/>
    <col min="10240" max="10240" width="4.85546875" style="29" customWidth="1"/>
    <col min="10241" max="10241" width="5.42578125" style="29" customWidth="1"/>
    <col min="10242" max="10242" width="34.5703125" style="29" customWidth="1"/>
    <col min="10243" max="10243" width="16.28515625" style="29" customWidth="1"/>
    <col min="10244" max="10245" width="12.5703125" style="29" customWidth="1"/>
    <col min="10246" max="10247" width="8.140625" style="29" customWidth="1"/>
    <col min="10248" max="10248" width="4.7109375" style="29" customWidth="1"/>
    <col min="10249" max="10249" width="8.140625" style="29" customWidth="1"/>
    <col min="10250" max="10250" width="4.7109375" style="29" customWidth="1"/>
    <col min="10251" max="10251" width="8" style="29" customWidth="1"/>
    <col min="10252" max="10252" width="4.7109375" style="29" customWidth="1"/>
    <col min="10253" max="10253" width="8.140625" style="29" customWidth="1"/>
    <col min="10254" max="10254" width="4.7109375" style="29" customWidth="1"/>
    <col min="10255" max="10255" width="8.140625" style="29" customWidth="1"/>
    <col min="10256" max="10256" width="4.7109375" style="29" customWidth="1"/>
    <col min="10257" max="10257" width="8.140625" style="29" customWidth="1"/>
    <col min="10258" max="10258" width="4.7109375" style="29" customWidth="1"/>
    <col min="10259" max="10259" width="8.140625" style="29" customWidth="1"/>
    <col min="10260" max="10260" width="4.7109375" style="29" customWidth="1"/>
    <col min="10261" max="10261" width="8.140625" style="29" customWidth="1"/>
    <col min="10262" max="10262" width="4.7109375" style="29" customWidth="1"/>
    <col min="10263" max="10494" width="8.85546875" style="29"/>
    <col min="10495" max="10495" width="4.28515625" style="29" customWidth="1"/>
    <col min="10496" max="10496" width="4.85546875" style="29" customWidth="1"/>
    <col min="10497" max="10497" width="5.42578125" style="29" customWidth="1"/>
    <col min="10498" max="10498" width="34.5703125" style="29" customWidth="1"/>
    <col min="10499" max="10499" width="16.28515625" style="29" customWidth="1"/>
    <col min="10500" max="10501" width="12.5703125" style="29" customWidth="1"/>
    <col min="10502" max="10503" width="8.140625" style="29" customWidth="1"/>
    <col min="10504" max="10504" width="4.7109375" style="29" customWidth="1"/>
    <col min="10505" max="10505" width="8.140625" style="29" customWidth="1"/>
    <col min="10506" max="10506" width="4.7109375" style="29" customWidth="1"/>
    <col min="10507" max="10507" width="8" style="29" customWidth="1"/>
    <col min="10508" max="10508" width="4.7109375" style="29" customWidth="1"/>
    <col min="10509" max="10509" width="8.140625" style="29" customWidth="1"/>
    <col min="10510" max="10510" width="4.7109375" style="29" customWidth="1"/>
    <col min="10511" max="10511" width="8.140625" style="29" customWidth="1"/>
    <col min="10512" max="10512" width="4.7109375" style="29" customWidth="1"/>
    <col min="10513" max="10513" width="8.140625" style="29" customWidth="1"/>
    <col min="10514" max="10514" width="4.7109375" style="29" customWidth="1"/>
    <col min="10515" max="10515" width="8.140625" style="29" customWidth="1"/>
    <col min="10516" max="10516" width="4.7109375" style="29" customWidth="1"/>
    <col min="10517" max="10517" width="8.140625" style="29" customWidth="1"/>
    <col min="10518" max="10518" width="4.7109375" style="29" customWidth="1"/>
    <col min="10519" max="10750" width="8.85546875" style="29"/>
    <col min="10751" max="10751" width="4.28515625" style="29" customWidth="1"/>
    <col min="10752" max="10752" width="4.85546875" style="29" customWidth="1"/>
    <col min="10753" max="10753" width="5.42578125" style="29" customWidth="1"/>
    <col min="10754" max="10754" width="34.5703125" style="29" customWidth="1"/>
    <col min="10755" max="10755" width="16.28515625" style="29" customWidth="1"/>
    <col min="10756" max="10757" width="12.5703125" style="29" customWidth="1"/>
    <col min="10758" max="10759" width="8.140625" style="29" customWidth="1"/>
    <col min="10760" max="10760" width="4.7109375" style="29" customWidth="1"/>
    <col min="10761" max="10761" width="8.140625" style="29" customWidth="1"/>
    <col min="10762" max="10762" width="4.7109375" style="29" customWidth="1"/>
    <col min="10763" max="10763" width="8" style="29" customWidth="1"/>
    <col min="10764" max="10764" width="4.7109375" style="29" customWidth="1"/>
    <col min="10765" max="10765" width="8.140625" style="29" customWidth="1"/>
    <col min="10766" max="10766" width="4.7109375" style="29" customWidth="1"/>
    <col min="10767" max="10767" width="8.140625" style="29" customWidth="1"/>
    <col min="10768" max="10768" width="4.7109375" style="29" customWidth="1"/>
    <col min="10769" max="10769" width="8.140625" style="29" customWidth="1"/>
    <col min="10770" max="10770" width="4.7109375" style="29" customWidth="1"/>
    <col min="10771" max="10771" width="8.140625" style="29" customWidth="1"/>
    <col min="10772" max="10772" width="4.7109375" style="29" customWidth="1"/>
    <col min="10773" max="10773" width="8.140625" style="29" customWidth="1"/>
    <col min="10774" max="10774" width="4.7109375" style="29" customWidth="1"/>
    <col min="10775" max="11006" width="8.85546875" style="29"/>
    <col min="11007" max="11007" width="4.28515625" style="29" customWidth="1"/>
    <col min="11008" max="11008" width="4.85546875" style="29" customWidth="1"/>
    <col min="11009" max="11009" width="5.42578125" style="29" customWidth="1"/>
    <col min="11010" max="11010" width="34.5703125" style="29" customWidth="1"/>
    <col min="11011" max="11011" width="16.28515625" style="29" customWidth="1"/>
    <col min="11012" max="11013" width="12.5703125" style="29" customWidth="1"/>
    <col min="11014" max="11015" width="8.140625" style="29" customWidth="1"/>
    <col min="11016" max="11016" width="4.7109375" style="29" customWidth="1"/>
    <col min="11017" max="11017" width="8.140625" style="29" customWidth="1"/>
    <col min="11018" max="11018" width="4.7109375" style="29" customWidth="1"/>
    <col min="11019" max="11019" width="8" style="29" customWidth="1"/>
    <col min="11020" max="11020" width="4.7109375" style="29" customWidth="1"/>
    <col min="11021" max="11021" width="8.140625" style="29" customWidth="1"/>
    <col min="11022" max="11022" width="4.7109375" style="29" customWidth="1"/>
    <col min="11023" max="11023" width="8.140625" style="29" customWidth="1"/>
    <col min="11024" max="11024" width="4.7109375" style="29" customWidth="1"/>
    <col min="11025" max="11025" width="8.140625" style="29" customWidth="1"/>
    <col min="11026" max="11026" width="4.7109375" style="29" customWidth="1"/>
    <col min="11027" max="11027" width="8.140625" style="29" customWidth="1"/>
    <col min="11028" max="11028" width="4.7109375" style="29" customWidth="1"/>
    <col min="11029" max="11029" width="8.140625" style="29" customWidth="1"/>
    <col min="11030" max="11030" width="4.7109375" style="29" customWidth="1"/>
    <col min="11031" max="11262" width="8.85546875" style="29"/>
    <col min="11263" max="11263" width="4.28515625" style="29" customWidth="1"/>
    <col min="11264" max="11264" width="4.85546875" style="29" customWidth="1"/>
    <col min="11265" max="11265" width="5.42578125" style="29" customWidth="1"/>
    <col min="11266" max="11266" width="34.5703125" style="29" customWidth="1"/>
    <col min="11267" max="11267" width="16.28515625" style="29" customWidth="1"/>
    <col min="11268" max="11269" width="12.5703125" style="29" customWidth="1"/>
    <col min="11270" max="11271" width="8.140625" style="29" customWidth="1"/>
    <col min="11272" max="11272" width="4.7109375" style="29" customWidth="1"/>
    <col min="11273" max="11273" width="8.140625" style="29" customWidth="1"/>
    <col min="11274" max="11274" width="4.7109375" style="29" customWidth="1"/>
    <col min="11275" max="11275" width="8" style="29" customWidth="1"/>
    <col min="11276" max="11276" width="4.7109375" style="29" customWidth="1"/>
    <col min="11277" max="11277" width="8.140625" style="29" customWidth="1"/>
    <col min="11278" max="11278" width="4.7109375" style="29" customWidth="1"/>
    <col min="11279" max="11279" width="8.140625" style="29" customWidth="1"/>
    <col min="11280" max="11280" width="4.7109375" style="29" customWidth="1"/>
    <col min="11281" max="11281" width="8.140625" style="29" customWidth="1"/>
    <col min="11282" max="11282" width="4.7109375" style="29" customWidth="1"/>
    <col min="11283" max="11283" width="8.140625" style="29" customWidth="1"/>
    <col min="11284" max="11284" width="4.7109375" style="29" customWidth="1"/>
    <col min="11285" max="11285" width="8.140625" style="29" customWidth="1"/>
    <col min="11286" max="11286" width="4.7109375" style="29" customWidth="1"/>
    <col min="11287" max="11518" width="8.85546875" style="29"/>
    <col min="11519" max="11519" width="4.28515625" style="29" customWidth="1"/>
    <col min="11520" max="11520" width="4.85546875" style="29" customWidth="1"/>
    <col min="11521" max="11521" width="5.42578125" style="29" customWidth="1"/>
    <col min="11522" max="11522" width="34.5703125" style="29" customWidth="1"/>
    <col min="11523" max="11523" width="16.28515625" style="29" customWidth="1"/>
    <col min="11524" max="11525" width="12.5703125" style="29" customWidth="1"/>
    <col min="11526" max="11527" width="8.140625" style="29" customWidth="1"/>
    <col min="11528" max="11528" width="4.7109375" style="29" customWidth="1"/>
    <col min="11529" max="11529" width="8.140625" style="29" customWidth="1"/>
    <col min="11530" max="11530" width="4.7109375" style="29" customWidth="1"/>
    <col min="11531" max="11531" width="8" style="29" customWidth="1"/>
    <col min="11532" max="11532" width="4.7109375" style="29" customWidth="1"/>
    <col min="11533" max="11533" width="8.140625" style="29" customWidth="1"/>
    <col min="11534" max="11534" width="4.7109375" style="29" customWidth="1"/>
    <col min="11535" max="11535" width="8.140625" style="29" customWidth="1"/>
    <col min="11536" max="11536" width="4.7109375" style="29" customWidth="1"/>
    <col min="11537" max="11537" width="8.140625" style="29" customWidth="1"/>
    <col min="11538" max="11538" width="4.7109375" style="29" customWidth="1"/>
    <col min="11539" max="11539" width="8.140625" style="29" customWidth="1"/>
    <col min="11540" max="11540" width="4.7109375" style="29" customWidth="1"/>
    <col min="11541" max="11541" width="8.140625" style="29" customWidth="1"/>
    <col min="11542" max="11542" width="4.7109375" style="29" customWidth="1"/>
    <col min="11543" max="11774" width="8.85546875" style="29"/>
    <col min="11775" max="11775" width="4.28515625" style="29" customWidth="1"/>
    <col min="11776" max="11776" width="4.85546875" style="29" customWidth="1"/>
    <col min="11777" max="11777" width="5.42578125" style="29" customWidth="1"/>
    <col min="11778" max="11778" width="34.5703125" style="29" customWidth="1"/>
    <col min="11779" max="11779" width="16.28515625" style="29" customWidth="1"/>
    <col min="11780" max="11781" width="12.5703125" style="29" customWidth="1"/>
    <col min="11782" max="11783" width="8.140625" style="29" customWidth="1"/>
    <col min="11784" max="11784" width="4.7109375" style="29" customWidth="1"/>
    <col min="11785" max="11785" width="8.140625" style="29" customWidth="1"/>
    <col min="11786" max="11786" width="4.7109375" style="29" customWidth="1"/>
    <col min="11787" max="11787" width="8" style="29" customWidth="1"/>
    <col min="11788" max="11788" width="4.7109375" style="29" customWidth="1"/>
    <col min="11789" max="11789" width="8.140625" style="29" customWidth="1"/>
    <col min="11790" max="11790" width="4.7109375" style="29" customWidth="1"/>
    <col min="11791" max="11791" width="8.140625" style="29" customWidth="1"/>
    <col min="11792" max="11792" width="4.7109375" style="29" customWidth="1"/>
    <col min="11793" max="11793" width="8.140625" style="29" customWidth="1"/>
    <col min="11794" max="11794" width="4.7109375" style="29" customWidth="1"/>
    <col min="11795" max="11795" width="8.140625" style="29" customWidth="1"/>
    <col min="11796" max="11796" width="4.7109375" style="29" customWidth="1"/>
    <col min="11797" max="11797" width="8.140625" style="29" customWidth="1"/>
    <col min="11798" max="11798" width="4.7109375" style="29" customWidth="1"/>
    <col min="11799" max="12030" width="8.85546875" style="29"/>
    <col min="12031" max="12031" width="4.28515625" style="29" customWidth="1"/>
    <col min="12032" max="12032" width="4.85546875" style="29" customWidth="1"/>
    <col min="12033" max="12033" width="5.42578125" style="29" customWidth="1"/>
    <col min="12034" max="12034" width="34.5703125" style="29" customWidth="1"/>
    <col min="12035" max="12035" width="16.28515625" style="29" customWidth="1"/>
    <col min="12036" max="12037" width="12.5703125" style="29" customWidth="1"/>
    <col min="12038" max="12039" width="8.140625" style="29" customWidth="1"/>
    <col min="12040" max="12040" width="4.7109375" style="29" customWidth="1"/>
    <col min="12041" max="12041" width="8.140625" style="29" customWidth="1"/>
    <col min="12042" max="12042" width="4.7109375" style="29" customWidth="1"/>
    <col min="12043" max="12043" width="8" style="29" customWidth="1"/>
    <col min="12044" max="12044" width="4.7109375" style="29" customWidth="1"/>
    <col min="12045" max="12045" width="8.140625" style="29" customWidth="1"/>
    <col min="12046" max="12046" width="4.7109375" style="29" customWidth="1"/>
    <col min="12047" max="12047" width="8.140625" style="29" customWidth="1"/>
    <col min="12048" max="12048" width="4.7109375" style="29" customWidth="1"/>
    <col min="12049" max="12049" width="8.140625" style="29" customWidth="1"/>
    <col min="12050" max="12050" width="4.7109375" style="29" customWidth="1"/>
    <col min="12051" max="12051" width="8.140625" style="29" customWidth="1"/>
    <col min="12052" max="12052" width="4.7109375" style="29" customWidth="1"/>
    <col min="12053" max="12053" width="8.140625" style="29" customWidth="1"/>
    <col min="12054" max="12054" width="4.7109375" style="29" customWidth="1"/>
    <col min="12055" max="12286" width="8.85546875" style="29"/>
    <col min="12287" max="12287" width="4.28515625" style="29" customWidth="1"/>
    <col min="12288" max="12288" width="4.85546875" style="29" customWidth="1"/>
    <col min="12289" max="12289" width="5.42578125" style="29" customWidth="1"/>
    <col min="12290" max="12290" width="34.5703125" style="29" customWidth="1"/>
    <col min="12291" max="12291" width="16.28515625" style="29" customWidth="1"/>
    <col min="12292" max="12293" width="12.5703125" style="29" customWidth="1"/>
    <col min="12294" max="12295" width="8.140625" style="29" customWidth="1"/>
    <col min="12296" max="12296" width="4.7109375" style="29" customWidth="1"/>
    <col min="12297" max="12297" width="8.140625" style="29" customWidth="1"/>
    <col min="12298" max="12298" width="4.7109375" style="29" customWidth="1"/>
    <col min="12299" max="12299" width="8" style="29" customWidth="1"/>
    <col min="12300" max="12300" width="4.7109375" style="29" customWidth="1"/>
    <col min="12301" max="12301" width="8.140625" style="29" customWidth="1"/>
    <col min="12302" max="12302" width="4.7109375" style="29" customWidth="1"/>
    <col min="12303" max="12303" width="8.140625" style="29" customWidth="1"/>
    <col min="12304" max="12304" width="4.7109375" style="29" customWidth="1"/>
    <col min="12305" max="12305" width="8.140625" style="29" customWidth="1"/>
    <col min="12306" max="12306" width="4.7109375" style="29" customWidth="1"/>
    <col min="12307" max="12307" width="8.140625" style="29" customWidth="1"/>
    <col min="12308" max="12308" width="4.7109375" style="29" customWidth="1"/>
    <col min="12309" max="12309" width="8.140625" style="29" customWidth="1"/>
    <col min="12310" max="12310" width="4.7109375" style="29" customWidth="1"/>
    <col min="12311" max="12542" width="8.85546875" style="29"/>
    <col min="12543" max="12543" width="4.28515625" style="29" customWidth="1"/>
    <col min="12544" max="12544" width="4.85546875" style="29" customWidth="1"/>
    <col min="12545" max="12545" width="5.42578125" style="29" customWidth="1"/>
    <col min="12546" max="12546" width="34.5703125" style="29" customWidth="1"/>
    <col min="12547" max="12547" width="16.28515625" style="29" customWidth="1"/>
    <col min="12548" max="12549" width="12.5703125" style="29" customWidth="1"/>
    <col min="12550" max="12551" width="8.140625" style="29" customWidth="1"/>
    <col min="12552" max="12552" width="4.7109375" style="29" customWidth="1"/>
    <col min="12553" max="12553" width="8.140625" style="29" customWidth="1"/>
    <col min="12554" max="12554" width="4.7109375" style="29" customWidth="1"/>
    <col min="12555" max="12555" width="8" style="29" customWidth="1"/>
    <col min="12556" max="12556" width="4.7109375" style="29" customWidth="1"/>
    <col min="12557" max="12557" width="8.140625" style="29" customWidth="1"/>
    <col min="12558" max="12558" width="4.7109375" style="29" customWidth="1"/>
    <col min="12559" max="12559" width="8.140625" style="29" customWidth="1"/>
    <col min="12560" max="12560" width="4.7109375" style="29" customWidth="1"/>
    <col min="12561" max="12561" width="8.140625" style="29" customWidth="1"/>
    <col min="12562" max="12562" width="4.7109375" style="29" customWidth="1"/>
    <col min="12563" max="12563" width="8.140625" style="29" customWidth="1"/>
    <col min="12564" max="12564" width="4.7109375" style="29" customWidth="1"/>
    <col min="12565" max="12565" width="8.140625" style="29" customWidth="1"/>
    <col min="12566" max="12566" width="4.7109375" style="29" customWidth="1"/>
    <col min="12567" max="12798" width="8.85546875" style="29"/>
    <col min="12799" max="12799" width="4.28515625" style="29" customWidth="1"/>
    <col min="12800" max="12800" width="4.85546875" style="29" customWidth="1"/>
    <col min="12801" max="12801" width="5.42578125" style="29" customWidth="1"/>
    <col min="12802" max="12802" width="34.5703125" style="29" customWidth="1"/>
    <col min="12803" max="12803" width="16.28515625" style="29" customWidth="1"/>
    <col min="12804" max="12805" width="12.5703125" style="29" customWidth="1"/>
    <col min="12806" max="12807" width="8.140625" style="29" customWidth="1"/>
    <col min="12808" max="12808" width="4.7109375" style="29" customWidth="1"/>
    <col min="12809" max="12809" width="8.140625" style="29" customWidth="1"/>
    <col min="12810" max="12810" width="4.7109375" style="29" customWidth="1"/>
    <col min="12811" max="12811" width="8" style="29" customWidth="1"/>
    <col min="12812" max="12812" width="4.7109375" style="29" customWidth="1"/>
    <col min="12813" max="12813" width="8.140625" style="29" customWidth="1"/>
    <col min="12814" max="12814" width="4.7109375" style="29" customWidth="1"/>
    <col min="12815" max="12815" width="8.140625" style="29" customWidth="1"/>
    <col min="12816" max="12816" width="4.7109375" style="29" customWidth="1"/>
    <col min="12817" max="12817" width="8.140625" style="29" customWidth="1"/>
    <col min="12818" max="12818" width="4.7109375" style="29" customWidth="1"/>
    <col min="12819" max="12819" width="8.140625" style="29" customWidth="1"/>
    <col min="12820" max="12820" width="4.7109375" style="29" customWidth="1"/>
    <col min="12821" max="12821" width="8.140625" style="29" customWidth="1"/>
    <col min="12822" max="12822" width="4.7109375" style="29" customWidth="1"/>
    <col min="12823" max="13054" width="8.85546875" style="29"/>
    <col min="13055" max="13055" width="4.28515625" style="29" customWidth="1"/>
    <col min="13056" max="13056" width="4.85546875" style="29" customWidth="1"/>
    <col min="13057" max="13057" width="5.42578125" style="29" customWidth="1"/>
    <col min="13058" max="13058" width="34.5703125" style="29" customWidth="1"/>
    <col min="13059" max="13059" width="16.28515625" style="29" customWidth="1"/>
    <col min="13060" max="13061" width="12.5703125" style="29" customWidth="1"/>
    <col min="13062" max="13063" width="8.140625" style="29" customWidth="1"/>
    <col min="13064" max="13064" width="4.7109375" style="29" customWidth="1"/>
    <col min="13065" max="13065" width="8.140625" style="29" customWidth="1"/>
    <col min="13066" max="13066" width="4.7109375" style="29" customWidth="1"/>
    <col min="13067" max="13067" width="8" style="29" customWidth="1"/>
    <col min="13068" max="13068" width="4.7109375" style="29" customWidth="1"/>
    <col min="13069" max="13069" width="8.140625" style="29" customWidth="1"/>
    <col min="13070" max="13070" width="4.7109375" style="29" customWidth="1"/>
    <col min="13071" max="13071" width="8.140625" style="29" customWidth="1"/>
    <col min="13072" max="13072" width="4.7109375" style="29" customWidth="1"/>
    <col min="13073" max="13073" width="8.140625" style="29" customWidth="1"/>
    <col min="13074" max="13074" width="4.7109375" style="29" customWidth="1"/>
    <col min="13075" max="13075" width="8.140625" style="29" customWidth="1"/>
    <col min="13076" max="13076" width="4.7109375" style="29" customWidth="1"/>
    <col min="13077" max="13077" width="8.140625" style="29" customWidth="1"/>
    <col min="13078" max="13078" width="4.7109375" style="29" customWidth="1"/>
    <col min="13079" max="13310" width="8.85546875" style="29"/>
    <col min="13311" max="13311" width="4.28515625" style="29" customWidth="1"/>
    <col min="13312" max="13312" width="4.85546875" style="29" customWidth="1"/>
    <col min="13313" max="13313" width="5.42578125" style="29" customWidth="1"/>
    <col min="13314" max="13314" width="34.5703125" style="29" customWidth="1"/>
    <col min="13315" max="13315" width="16.28515625" style="29" customWidth="1"/>
    <col min="13316" max="13317" width="12.5703125" style="29" customWidth="1"/>
    <col min="13318" max="13319" width="8.140625" style="29" customWidth="1"/>
    <col min="13320" max="13320" width="4.7109375" style="29" customWidth="1"/>
    <col min="13321" max="13321" width="8.140625" style="29" customWidth="1"/>
    <col min="13322" max="13322" width="4.7109375" style="29" customWidth="1"/>
    <col min="13323" max="13323" width="8" style="29" customWidth="1"/>
    <col min="13324" max="13324" width="4.7109375" style="29" customWidth="1"/>
    <col min="13325" max="13325" width="8.140625" style="29" customWidth="1"/>
    <col min="13326" max="13326" width="4.7109375" style="29" customWidth="1"/>
    <col min="13327" max="13327" width="8.140625" style="29" customWidth="1"/>
    <col min="13328" max="13328" width="4.7109375" style="29" customWidth="1"/>
    <col min="13329" max="13329" width="8.140625" style="29" customWidth="1"/>
    <col min="13330" max="13330" width="4.7109375" style="29" customWidth="1"/>
    <col min="13331" max="13331" width="8.140625" style="29" customWidth="1"/>
    <col min="13332" max="13332" width="4.7109375" style="29" customWidth="1"/>
    <col min="13333" max="13333" width="8.140625" style="29" customWidth="1"/>
    <col min="13334" max="13334" width="4.7109375" style="29" customWidth="1"/>
    <col min="13335" max="13566" width="8.85546875" style="29"/>
    <col min="13567" max="13567" width="4.28515625" style="29" customWidth="1"/>
    <col min="13568" max="13568" width="4.85546875" style="29" customWidth="1"/>
    <col min="13569" max="13569" width="5.42578125" style="29" customWidth="1"/>
    <col min="13570" max="13570" width="34.5703125" style="29" customWidth="1"/>
    <col min="13571" max="13571" width="16.28515625" style="29" customWidth="1"/>
    <col min="13572" max="13573" width="12.5703125" style="29" customWidth="1"/>
    <col min="13574" max="13575" width="8.140625" style="29" customWidth="1"/>
    <col min="13576" max="13576" width="4.7109375" style="29" customWidth="1"/>
    <col min="13577" max="13577" width="8.140625" style="29" customWidth="1"/>
    <col min="13578" max="13578" width="4.7109375" style="29" customWidth="1"/>
    <col min="13579" max="13579" width="8" style="29" customWidth="1"/>
    <col min="13580" max="13580" width="4.7109375" style="29" customWidth="1"/>
    <col min="13581" max="13581" width="8.140625" style="29" customWidth="1"/>
    <col min="13582" max="13582" width="4.7109375" style="29" customWidth="1"/>
    <col min="13583" max="13583" width="8.140625" style="29" customWidth="1"/>
    <col min="13584" max="13584" width="4.7109375" style="29" customWidth="1"/>
    <col min="13585" max="13585" width="8.140625" style="29" customWidth="1"/>
    <col min="13586" max="13586" width="4.7109375" style="29" customWidth="1"/>
    <col min="13587" max="13587" width="8.140625" style="29" customWidth="1"/>
    <col min="13588" max="13588" width="4.7109375" style="29" customWidth="1"/>
    <col min="13589" max="13589" width="8.140625" style="29" customWidth="1"/>
    <col min="13590" max="13590" width="4.7109375" style="29" customWidth="1"/>
    <col min="13591" max="13822" width="8.85546875" style="29"/>
    <col min="13823" max="13823" width="4.28515625" style="29" customWidth="1"/>
    <col min="13824" max="13824" width="4.85546875" style="29" customWidth="1"/>
    <col min="13825" max="13825" width="5.42578125" style="29" customWidth="1"/>
    <col min="13826" max="13826" width="34.5703125" style="29" customWidth="1"/>
    <col min="13827" max="13827" width="16.28515625" style="29" customWidth="1"/>
    <col min="13828" max="13829" width="12.5703125" style="29" customWidth="1"/>
    <col min="13830" max="13831" width="8.140625" style="29" customWidth="1"/>
    <col min="13832" max="13832" width="4.7109375" style="29" customWidth="1"/>
    <col min="13833" max="13833" width="8.140625" style="29" customWidth="1"/>
    <col min="13834" max="13834" width="4.7109375" style="29" customWidth="1"/>
    <col min="13835" max="13835" width="8" style="29" customWidth="1"/>
    <col min="13836" max="13836" width="4.7109375" style="29" customWidth="1"/>
    <col min="13837" max="13837" width="8.140625" style="29" customWidth="1"/>
    <col min="13838" max="13838" width="4.7109375" style="29" customWidth="1"/>
    <col min="13839" max="13839" width="8.140625" style="29" customWidth="1"/>
    <col min="13840" max="13840" width="4.7109375" style="29" customWidth="1"/>
    <col min="13841" max="13841" width="8.140625" style="29" customWidth="1"/>
    <col min="13842" max="13842" width="4.7109375" style="29" customWidth="1"/>
    <col min="13843" max="13843" width="8.140625" style="29" customWidth="1"/>
    <col min="13844" max="13844" width="4.7109375" style="29" customWidth="1"/>
    <col min="13845" max="13845" width="8.140625" style="29" customWidth="1"/>
    <col min="13846" max="13846" width="4.7109375" style="29" customWidth="1"/>
    <col min="13847" max="14078" width="8.85546875" style="29"/>
    <col min="14079" max="14079" width="4.28515625" style="29" customWidth="1"/>
    <col min="14080" max="14080" width="4.85546875" style="29" customWidth="1"/>
    <col min="14081" max="14081" width="5.42578125" style="29" customWidth="1"/>
    <col min="14082" max="14082" width="34.5703125" style="29" customWidth="1"/>
    <col min="14083" max="14083" width="16.28515625" style="29" customWidth="1"/>
    <col min="14084" max="14085" width="12.5703125" style="29" customWidth="1"/>
    <col min="14086" max="14087" width="8.140625" style="29" customWidth="1"/>
    <col min="14088" max="14088" width="4.7109375" style="29" customWidth="1"/>
    <col min="14089" max="14089" width="8.140625" style="29" customWidth="1"/>
    <col min="14090" max="14090" width="4.7109375" style="29" customWidth="1"/>
    <col min="14091" max="14091" width="8" style="29" customWidth="1"/>
    <col min="14092" max="14092" width="4.7109375" style="29" customWidth="1"/>
    <col min="14093" max="14093" width="8.140625" style="29" customWidth="1"/>
    <col min="14094" max="14094" width="4.7109375" style="29" customWidth="1"/>
    <col min="14095" max="14095" width="8.140625" style="29" customWidth="1"/>
    <col min="14096" max="14096" width="4.7109375" style="29" customWidth="1"/>
    <col min="14097" max="14097" width="8.140625" style="29" customWidth="1"/>
    <col min="14098" max="14098" width="4.7109375" style="29" customWidth="1"/>
    <col min="14099" max="14099" width="8.140625" style="29" customWidth="1"/>
    <col min="14100" max="14100" width="4.7109375" style="29" customWidth="1"/>
    <col min="14101" max="14101" width="8.140625" style="29" customWidth="1"/>
    <col min="14102" max="14102" width="4.7109375" style="29" customWidth="1"/>
    <col min="14103" max="14334" width="8.85546875" style="29"/>
    <col min="14335" max="14335" width="4.28515625" style="29" customWidth="1"/>
    <col min="14336" max="14336" width="4.85546875" style="29" customWidth="1"/>
    <col min="14337" max="14337" width="5.42578125" style="29" customWidth="1"/>
    <col min="14338" max="14338" width="34.5703125" style="29" customWidth="1"/>
    <col min="14339" max="14339" width="16.28515625" style="29" customWidth="1"/>
    <col min="14340" max="14341" width="12.5703125" style="29" customWidth="1"/>
    <col min="14342" max="14343" width="8.140625" style="29" customWidth="1"/>
    <col min="14344" max="14344" width="4.7109375" style="29" customWidth="1"/>
    <col min="14345" max="14345" width="8.140625" style="29" customWidth="1"/>
    <col min="14346" max="14346" width="4.7109375" style="29" customWidth="1"/>
    <col min="14347" max="14347" width="8" style="29" customWidth="1"/>
    <col min="14348" max="14348" width="4.7109375" style="29" customWidth="1"/>
    <col min="14349" max="14349" width="8.140625" style="29" customWidth="1"/>
    <col min="14350" max="14350" width="4.7109375" style="29" customWidth="1"/>
    <col min="14351" max="14351" width="8.140625" style="29" customWidth="1"/>
    <col min="14352" max="14352" width="4.7109375" style="29" customWidth="1"/>
    <col min="14353" max="14353" width="8.140625" style="29" customWidth="1"/>
    <col min="14354" max="14354" width="4.7109375" style="29" customWidth="1"/>
    <col min="14355" max="14355" width="8.140625" style="29" customWidth="1"/>
    <col min="14356" max="14356" width="4.7109375" style="29" customWidth="1"/>
    <col min="14357" max="14357" width="8.140625" style="29" customWidth="1"/>
    <col min="14358" max="14358" width="4.7109375" style="29" customWidth="1"/>
    <col min="14359" max="14590" width="8.85546875" style="29"/>
    <col min="14591" max="14591" width="4.28515625" style="29" customWidth="1"/>
    <col min="14592" max="14592" width="4.85546875" style="29" customWidth="1"/>
    <col min="14593" max="14593" width="5.42578125" style="29" customWidth="1"/>
    <col min="14594" max="14594" width="34.5703125" style="29" customWidth="1"/>
    <col min="14595" max="14595" width="16.28515625" style="29" customWidth="1"/>
    <col min="14596" max="14597" width="12.5703125" style="29" customWidth="1"/>
    <col min="14598" max="14599" width="8.140625" style="29" customWidth="1"/>
    <col min="14600" max="14600" width="4.7109375" style="29" customWidth="1"/>
    <col min="14601" max="14601" width="8.140625" style="29" customWidth="1"/>
    <col min="14602" max="14602" width="4.7109375" style="29" customWidth="1"/>
    <col min="14603" max="14603" width="8" style="29" customWidth="1"/>
    <col min="14604" max="14604" width="4.7109375" style="29" customWidth="1"/>
    <col min="14605" max="14605" width="8.140625" style="29" customWidth="1"/>
    <col min="14606" max="14606" width="4.7109375" style="29" customWidth="1"/>
    <col min="14607" max="14607" width="8.140625" style="29" customWidth="1"/>
    <col min="14608" max="14608" width="4.7109375" style="29" customWidth="1"/>
    <col min="14609" max="14609" width="8.140625" style="29" customWidth="1"/>
    <col min="14610" max="14610" width="4.7109375" style="29" customWidth="1"/>
    <col min="14611" max="14611" width="8.140625" style="29" customWidth="1"/>
    <col min="14612" max="14612" width="4.7109375" style="29" customWidth="1"/>
    <col min="14613" max="14613" width="8.140625" style="29" customWidth="1"/>
    <col min="14614" max="14614" width="4.7109375" style="29" customWidth="1"/>
    <col min="14615" max="14846" width="8.85546875" style="29"/>
    <col min="14847" max="14847" width="4.28515625" style="29" customWidth="1"/>
    <col min="14848" max="14848" width="4.85546875" style="29" customWidth="1"/>
    <col min="14849" max="14849" width="5.42578125" style="29" customWidth="1"/>
    <col min="14850" max="14850" width="34.5703125" style="29" customWidth="1"/>
    <col min="14851" max="14851" width="16.28515625" style="29" customWidth="1"/>
    <col min="14852" max="14853" width="12.5703125" style="29" customWidth="1"/>
    <col min="14854" max="14855" width="8.140625" style="29" customWidth="1"/>
    <col min="14856" max="14856" width="4.7109375" style="29" customWidth="1"/>
    <col min="14857" max="14857" width="8.140625" style="29" customWidth="1"/>
    <col min="14858" max="14858" width="4.7109375" style="29" customWidth="1"/>
    <col min="14859" max="14859" width="8" style="29" customWidth="1"/>
    <col min="14860" max="14860" width="4.7109375" style="29" customWidth="1"/>
    <col min="14861" max="14861" width="8.140625" style="29" customWidth="1"/>
    <col min="14862" max="14862" width="4.7109375" style="29" customWidth="1"/>
    <col min="14863" max="14863" width="8.140625" style="29" customWidth="1"/>
    <col min="14864" max="14864" width="4.7109375" style="29" customWidth="1"/>
    <col min="14865" max="14865" width="8.140625" style="29" customWidth="1"/>
    <col min="14866" max="14866" width="4.7109375" style="29" customWidth="1"/>
    <col min="14867" max="14867" width="8.140625" style="29" customWidth="1"/>
    <col min="14868" max="14868" width="4.7109375" style="29" customWidth="1"/>
    <col min="14869" max="14869" width="8.140625" style="29" customWidth="1"/>
    <col min="14870" max="14870" width="4.7109375" style="29" customWidth="1"/>
    <col min="14871" max="15102" width="8.85546875" style="29"/>
    <col min="15103" max="15103" width="4.28515625" style="29" customWidth="1"/>
    <col min="15104" max="15104" width="4.85546875" style="29" customWidth="1"/>
    <col min="15105" max="15105" width="5.42578125" style="29" customWidth="1"/>
    <col min="15106" max="15106" width="34.5703125" style="29" customWidth="1"/>
    <col min="15107" max="15107" width="16.28515625" style="29" customWidth="1"/>
    <col min="15108" max="15109" width="12.5703125" style="29" customWidth="1"/>
    <col min="15110" max="15111" width="8.140625" style="29" customWidth="1"/>
    <col min="15112" max="15112" width="4.7109375" style="29" customWidth="1"/>
    <col min="15113" max="15113" width="8.140625" style="29" customWidth="1"/>
    <col min="15114" max="15114" width="4.7109375" style="29" customWidth="1"/>
    <col min="15115" max="15115" width="8" style="29" customWidth="1"/>
    <col min="15116" max="15116" width="4.7109375" style="29" customWidth="1"/>
    <col min="15117" max="15117" width="8.140625" style="29" customWidth="1"/>
    <col min="15118" max="15118" width="4.7109375" style="29" customWidth="1"/>
    <col min="15119" max="15119" width="8.140625" style="29" customWidth="1"/>
    <col min="15120" max="15120" width="4.7109375" style="29" customWidth="1"/>
    <col min="15121" max="15121" width="8.140625" style="29" customWidth="1"/>
    <col min="15122" max="15122" width="4.7109375" style="29" customWidth="1"/>
    <col min="15123" max="15123" width="8.140625" style="29" customWidth="1"/>
    <col min="15124" max="15124" width="4.7109375" style="29" customWidth="1"/>
    <col min="15125" max="15125" width="8.140625" style="29" customWidth="1"/>
    <col min="15126" max="15126" width="4.7109375" style="29" customWidth="1"/>
    <col min="15127" max="15358" width="8.85546875" style="29"/>
    <col min="15359" max="15359" width="4.28515625" style="29" customWidth="1"/>
    <col min="15360" max="15360" width="4.85546875" style="29" customWidth="1"/>
    <col min="15361" max="15361" width="5.42578125" style="29" customWidth="1"/>
    <col min="15362" max="15362" width="34.5703125" style="29" customWidth="1"/>
    <col min="15363" max="15363" width="16.28515625" style="29" customWidth="1"/>
    <col min="15364" max="15365" width="12.5703125" style="29" customWidth="1"/>
    <col min="15366" max="15367" width="8.140625" style="29" customWidth="1"/>
    <col min="15368" max="15368" width="4.7109375" style="29" customWidth="1"/>
    <col min="15369" max="15369" width="8.140625" style="29" customWidth="1"/>
    <col min="15370" max="15370" width="4.7109375" style="29" customWidth="1"/>
    <col min="15371" max="15371" width="8" style="29" customWidth="1"/>
    <col min="15372" max="15372" width="4.7109375" style="29" customWidth="1"/>
    <col min="15373" max="15373" width="8.140625" style="29" customWidth="1"/>
    <col min="15374" max="15374" width="4.7109375" style="29" customWidth="1"/>
    <col min="15375" max="15375" width="8.140625" style="29" customWidth="1"/>
    <col min="15376" max="15376" width="4.7109375" style="29" customWidth="1"/>
    <col min="15377" max="15377" width="8.140625" style="29" customWidth="1"/>
    <col min="15378" max="15378" width="4.7109375" style="29" customWidth="1"/>
    <col min="15379" max="15379" width="8.140625" style="29" customWidth="1"/>
    <col min="15380" max="15380" width="4.7109375" style="29" customWidth="1"/>
    <col min="15381" max="15381" width="8.140625" style="29" customWidth="1"/>
    <col min="15382" max="15382" width="4.7109375" style="29" customWidth="1"/>
    <col min="15383" max="15614" width="8.85546875" style="29"/>
    <col min="15615" max="15615" width="4.28515625" style="29" customWidth="1"/>
    <col min="15616" max="15616" width="4.85546875" style="29" customWidth="1"/>
    <col min="15617" max="15617" width="5.42578125" style="29" customWidth="1"/>
    <col min="15618" max="15618" width="34.5703125" style="29" customWidth="1"/>
    <col min="15619" max="15619" width="16.28515625" style="29" customWidth="1"/>
    <col min="15620" max="15621" width="12.5703125" style="29" customWidth="1"/>
    <col min="15622" max="15623" width="8.140625" style="29" customWidth="1"/>
    <col min="15624" max="15624" width="4.7109375" style="29" customWidth="1"/>
    <col min="15625" max="15625" width="8.140625" style="29" customWidth="1"/>
    <col min="15626" max="15626" width="4.7109375" style="29" customWidth="1"/>
    <col min="15627" max="15627" width="8" style="29" customWidth="1"/>
    <col min="15628" max="15628" width="4.7109375" style="29" customWidth="1"/>
    <col min="15629" max="15629" width="8.140625" style="29" customWidth="1"/>
    <col min="15630" max="15630" width="4.7109375" style="29" customWidth="1"/>
    <col min="15631" max="15631" width="8.140625" style="29" customWidth="1"/>
    <col min="15632" max="15632" width="4.7109375" style="29" customWidth="1"/>
    <col min="15633" max="15633" width="8.140625" style="29" customWidth="1"/>
    <col min="15634" max="15634" width="4.7109375" style="29" customWidth="1"/>
    <col min="15635" max="15635" width="8.140625" style="29" customWidth="1"/>
    <col min="15636" max="15636" width="4.7109375" style="29" customWidth="1"/>
    <col min="15637" max="15637" width="8.140625" style="29" customWidth="1"/>
    <col min="15638" max="15638" width="4.7109375" style="29" customWidth="1"/>
    <col min="15639" max="15870" width="8.85546875" style="29"/>
    <col min="15871" max="15871" width="4.28515625" style="29" customWidth="1"/>
    <col min="15872" max="15872" width="4.85546875" style="29" customWidth="1"/>
    <col min="15873" max="15873" width="5.42578125" style="29" customWidth="1"/>
    <col min="15874" max="15874" width="34.5703125" style="29" customWidth="1"/>
    <col min="15875" max="15875" width="16.28515625" style="29" customWidth="1"/>
    <col min="15876" max="15877" width="12.5703125" style="29" customWidth="1"/>
    <col min="15878" max="15879" width="8.140625" style="29" customWidth="1"/>
    <col min="15880" max="15880" width="4.7109375" style="29" customWidth="1"/>
    <col min="15881" max="15881" width="8.140625" style="29" customWidth="1"/>
    <col min="15882" max="15882" width="4.7109375" style="29" customWidth="1"/>
    <col min="15883" max="15883" width="8" style="29" customWidth="1"/>
    <col min="15884" max="15884" width="4.7109375" style="29" customWidth="1"/>
    <col min="15885" max="15885" width="8.140625" style="29" customWidth="1"/>
    <col min="15886" max="15886" width="4.7109375" style="29" customWidth="1"/>
    <col min="15887" max="15887" width="8.140625" style="29" customWidth="1"/>
    <col min="15888" max="15888" width="4.7109375" style="29" customWidth="1"/>
    <col min="15889" max="15889" width="8.140625" style="29" customWidth="1"/>
    <col min="15890" max="15890" width="4.7109375" style="29" customWidth="1"/>
    <col min="15891" max="15891" width="8.140625" style="29" customWidth="1"/>
    <col min="15892" max="15892" width="4.7109375" style="29" customWidth="1"/>
    <col min="15893" max="15893" width="8.140625" style="29" customWidth="1"/>
    <col min="15894" max="15894" width="4.7109375" style="29" customWidth="1"/>
    <col min="15895" max="16126" width="8.85546875" style="29"/>
    <col min="16127" max="16127" width="4.28515625" style="29" customWidth="1"/>
    <col min="16128" max="16128" width="4.85546875" style="29" customWidth="1"/>
    <col min="16129" max="16129" width="5.42578125" style="29" customWidth="1"/>
    <col min="16130" max="16130" width="34.5703125" style="29" customWidth="1"/>
    <col min="16131" max="16131" width="16.28515625" style="29" customWidth="1"/>
    <col min="16132" max="16133" width="12.5703125" style="29" customWidth="1"/>
    <col min="16134" max="16135" width="8.140625" style="29" customWidth="1"/>
    <col min="16136" max="16136" width="4.7109375" style="29" customWidth="1"/>
    <col min="16137" max="16137" width="8.140625" style="29" customWidth="1"/>
    <col min="16138" max="16138" width="4.7109375" style="29" customWidth="1"/>
    <col min="16139" max="16139" width="8" style="29" customWidth="1"/>
    <col min="16140" max="16140" width="4.7109375" style="29" customWidth="1"/>
    <col min="16141" max="16141" width="8.140625" style="29" customWidth="1"/>
    <col min="16142" max="16142" width="4.7109375" style="29" customWidth="1"/>
    <col min="16143" max="16143" width="8.140625" style="29" customWidth="1"/>
    <col min="16144" max="16144" width="4.7109375" style="29" customWidth="1"/>
    <col min="16145" max="16145" width="8.140625" style="29" customWidth="1"/>
    <col min="16146" max="16146" width="4.7109375" style="29" customWidth="1"/>
    <col min="16147" max="16147" width="8.140625" style="29" customWidth="1"/>
    <col min="16148" max="16148" width="4.7109375" style="29" customWidth="1"/>
    <col min="16149" max="16149" width="8.140625" style="29" customWidth="1"/>
    <col min="16150" max="16150" width="4.7109375" style="29" customWidth="1"/>
    <col min="16151" max="16384" width="8.85546875" style="29"/>
  </cols>
  <sheetData>
    <row r="1" spans="1:26" ht="35.25" customHeight="1" x14ac:dyDescent="0.2"/>
    <row r="2" spans="1:26" ht="45" x14ac:dyDescent="0.6">
      <c r="G2" s="45" t="s">
        <v>36</v>
      </c>
      <c r="J2" s="47"/>
    </row>
    <row r="3" spans="1:26" ht="35.25" x14ac:dyDescent="0.5">
      <c r="G3" s="49"/>
      <c r="I3" s="46" t="s">
        <v>179</v>
      </c>
    </row>
    <row r="4" spans="1:26" ht="43.5" customHeight="1" thickBot="1" x14ac:dyDescent="0.25"/>
    <row r="5" spans="1:26" ht="28.5" customHeight="1" thickTop="1" x14ac:dyDescent="0.2">
      <c r="A5" s="1314" t="s">
        <v>4</v>
      </c>
      <c r="B5" s="1316" t="s">
        <v>20</v>
      </c>
      <c r="C5" s="1318" t="s">
        <v>5</v>
      </c>
      <c r="D5" s="1499" t="s">
        <v>6</v>
      </c>
      <c r="E5" s="1500"/>
      <c r="F5" s="1501" t="s">
        <v>7</v>
      </c>
      <c r="G5" s="1502"/>
      <c r="H5" s="1499" t="s">
        <v>8</v>
      </c>
      <c r="I5" s="1500"/>
      <c r="J5" s="1501" t="s">
        <v>9</v>
      </c>
      <c r="K5" s="1502"/>
      <c r="L5" s="1499" t="s">
        <v>10</v>
      </c>
      <c r="M5" s="1500"/>
      <c r="N5" s="1501" t="s">
        <v>11</v>
      </c>
      <c r="O5" s="1502"/>
      <c r="P5" s="1499" t="s">
        <v>12</v>
      </c>
      <c r="Q5" s="1500"/>
      <c r="R5" s="1501" t="s">
        <v>13</v>
      </c>
      <c r="S5" s="1502"/>
      <c r="T5" s="1499" t="s">
        <v>182</v>
      </c>
      <c r="U5" s="1500"/>
      <c r="V5" s="1501" t="s">
        <v>183</v>
      </c>
      <c r="W5" s="1502"/>
      <c r="X5" s="1370" t="s">
        <v>14</v>
      </c>
      <c r="Y5" s="1371"/>
      <c r="Z5" s="1372"/>
    </row>
    <row r="6" spans="1:26" ht="42" customHeight="1" x14ac:dyDescent="0.2">
      <c r="A6" s="1315"/>
      <c r="B6" s="1317"/>
      <c r="C6" s="1319"/>
      <c r="D6" s="1503" t="s">
        <v>539</v>
      </c>
      <c r="E6" s="1504"/>
      <c r="F6" s="1505" t="s">
        <v>540</v>
      </c>
      <c r="G6" s="1506"/>
      <c r="H6" s="1505" t="s">
        <v>541</v>
      </c>
      <c r="I6" s="1506"/>
      <c r="J6" s="1505" t="s">
        <v>542</v>
      </c>
      <c r="K6" s="1506"/>
      <c r="L6" s="1503" t="s">
        <v>543</v>
      </c>
      <c r="M6" s="1504"/>
      <c r="N6" s="1505" t="s">
        <v>544</v>
      </c>
      <c r="O6" s="1506"/>
      <c r="P6" s="1503" t="s">
        <v>545</v>
      </c>
      <c r="Q6" s="1504"/>
      <c r="R6" s="1505" t="s">
        <v>546</v>
      </c>
      <c r="S6" s="1506"/>
      <c r="T6" s="1503" t="s">
        <v>547</v>
      </c>
      <c r="U6" s="1504"/>
      <c r="V6" s="1505" t="s">
        <v>548</v>
      </c>
      <c r="W6" s="1506"/>
      <c r="X6" s="1373"/>
      <c r="Y6" s="1374"/>
      <c r="Z6" s="1375"/>
    </row>
    <row r="7" spans="1:26" ht="6.75" customHeight="1" x14ac:dyDescent="0.2">
      <c r="A7" s="1315"/>
      <c r="B7" s="1317"/>
      <c r="C7" s="1319"/>
      <c r="D7" s="140"/>
      <c r="E7" s="141"/>
      <c r="F7" s="140"/>
      <c r="G7" s="142"/>
      <c r="H7" s="105"/>
      <c r="I7" s="141"/>
      <c r="J7" s="140"/>
      <c r="K7" s="142"/>
      <c r="L7" s="105"/>
      <c r="M7" s="141"/>
      <c r="N7" s="140"/>
      <c r="O7" s="143"/>
      <c r="P7" s="105"/>
      <c r="Q7" s="141"/>
      <c r="R7" s="140"/>
      <c r="S7" s="142"/>
      <c r="T7" s="105"/>
      <c r="U7" s="141"/>
      <c r="V7" s="140"/>
      <c r="W7" s="142"/>
      <c r="X7" s="105"/>
      <c r="Y7" s="107"/>
      <c r="Z7" s="108"/>
    </row>
    <row r="8" spans="1:26" ht="12" customHeight="1" x14ac:dyDescent="0.2">
      <c r="A8" s="109"/>
      <c r="B8" s="110"/>
      <c r="C8" s="111"/>
      <c r="D8" s="147" t="s">
        <v>15</v>
      </c>
      <c r="E8" s="148" t="s">
        <v>16</v>
      </c>
      <c r="F8" s="147" t="s">
        <v>15</v>
      </c>
      <c r="G8" s="149" t="s">
        <v>16</v>
      </c>
      <c r="H8" s="150" t="s">
        <v>15</v>
      </c>
      <c r="I8" s="148" t="s">
        <v>16</v>
      </c>
      <c r="J8" s="147" t="s">
        <v>15</v>
      </c>
      <c r="K8" s="149" t="s">
        <v>16</v>
      </c>
      <c r="L8" s="150" t="s">
        <v>15</v>
      </c>
      <c r="M8" s="148" t="s">
        <v>16</v>
      </c>
      <c r="N8" s="147" t="s">
        <v>15</v>
      </c>
      <c r="O8" s="151" t="s">
        <v>16</v>
      </c>
      <c r="P8" s="150" t="s">
        <v>15</v>
      </c>
      <c r="Q8" s="148" t="s">
        <v>16</v>
      </c>
      <c r="R8" s="147" t="s">
        <v>15</v>
      </c>
      <c r="S8" s="149" t="s">
        <v>16</v>
      </c>
      <c r="T8" s="150" t="s">
        <v>15</v>
      </c>
      <c r="U8" s="148" t="s">
        <v>16</v>
      </c>
      <c r="V8" s="147" t="s">
        <v>15</v>
      </c>
      <c r="W8" s="149" t="s">
        <v>16</v>
      </c>
      <c r="X8" s="150" t="s">
        <v>15</v>
      </c>
      <c r="Y8" s="153" t="s">
        <v>17</v>
      </c>
      <c r="Z8" s="112" t="s">
        <v>18</v>
      </c>
    </row>
    <row r="9" spans="1:26" ht="9.75" customHeight="1" thickBot="1" x14ac:dyDescent="0.25">
      <c r="A9" s="113"/>
      <c r="B9" s="154"/>
      <c r="C9" s="114"/>
      <c r="D9" s="155"/>
      <c r="E9" s="156"/>
      <c r="F9" s="155"/>
      <c r="G9" s="157"/>
      <c r="H9" s="155"/>
      <c r="I9" s="156"/>
      <c r="J9" s="155"/>
      <c r="K9" s="157"/>
      <c r="L9" s="155"/>
      <c r="M9" s="156"/>
      <c r="N9" s="155"/>
      <c r="O9" s="157"/>
      <c r="P9" s="155"/>
      <c r="Q9" s="156"/>
      <c r="R9" s="155"/>
      <c r="S9" s="157"/>
      <c r="T9" s="155"/>
      <c r="U9" s="156"/>
      <c r="V9" s="155"/>
      <c r="W9" s="157"/>
      <c r="X9" s="155"/>
      <c r="Y9" s="160"/>
      <c r="Z9" s="115"/>
    </row>
    <row r="10" spans="1:26" ht="17.25" thickTop="1" x14ac:dyDescent="0.2">
      <c r="A10" s="119">
        <v>1</v>
      </c>
      <c r="B10" s="89" t="s">
        <v>196</v>
      </c>
      <c r="C10" s="161" t="s">
        <v>185</v>
      </c>
      <c r="D10" s="77">
        <v>1</v>
      </c>
      <c r="E10" s="78">
        <v>33595</v>
      </c>
      <c r="F10" s="75">
        <v>4</v>
      </c>
      <c r="G10" s="162">
        <v>13400</v>
      </c>
      <c r="H10" s="77">
        <v>6</v>
      </c>
      <c r="I10" s="78">
        <v>4451</v>
      </c>
      <c r="J10" s="75">
        <v>3</v>
      </c>
      <c r="K10" s="76">
        <v>8808</v>
      </c>
      <c r="L10" s="77">
        <v>2</v>
      </c>
      <c r="M10" s="78">
        <v>7285</v>
      </c>
      <c r="N10" s="75">
        <v>2</v>
      </c>
      <c r="O10" s="76">
        <v>8011</v>
      </c>
      <c r="P10" s="75">
        <v>7</v>
      </c>
      <c r="Q10" s="76">
        <v>2816</v>
      </c>
      <c r="R10" s="75">
        <v>1</v>
      </c>
      <c r="S10" s="76">
        <v>6453</v>
      </c>
      <c r="T10" s="75">
        <v>5</v>
      </c>
      <c r="U10" s="76">
        <v>9425</v>
      </c>
      <c r="V10" s="75">
        <v>1.5</v>
      </c>
      <c r="W10" s="76">
        <v>10160</v>
      </c>
      <c r="X10" s="146">
        <v>32.5</v>
      </c>
      <c r="Y10" s="88">
        <v>104404</v>
      </c>
      <c r="Z10" s="87">
        <v>1</v>
      </c>
    </row>
    <row r="11" spans="1:26" ht="16.5" x14ac:dyDescent="0.2">
      <c r="A11" s="118">
        <v>2</v>
      </c>
      <c r="B11" s="90" t="s">
        <v>199</v>
      </c>
      <c r="C11" s="91" t="s">
        <v>191</v>
      </c>
      <c r="D11" s="81">
        <v>5</v>
      </c>
      <c r="E11" s="82">
        <v>13200</v>
      </c>
      <c r="F11" s="79">
        <v>2</v>
      </c>
      <c r="G11" s="80">
        <v>21080</v>
      </c>
      <c r="H11" s="81">
        <v>1</v>
      </c>
      <c r="I11" s="82">
        <v>12169</v>
      </c>
      <c r="J11" s="79">
        <v>1</v>
      </c>
      <c r="K11" s="80">
        <v>9487</v>
      </c>
      <c r="L11" s="81">
        <v>5</v>
      </c>
      <c r="M11" s="82">
        <v>6676</v>
      </c>
      <c r="N11" s="79">
        <v>3</v>
      </c>
      <c r="O11" s="80">
        <v>7843</v>
      </c>
      <c r="P11" s="79">
        <v>2</v>
      </c>
      <c r="Q11" s="80">
        <v>29600</v>
      </c>
      <c r="R11" s="79">
        <v>10</v>
      </c>
      <c r="S11" s="80">
        <v>423</v>
      </c>
      <c r="T11" s="79">
        <v>3</v>
      </c>
      <c r="U11" s="80">
        <v>11220</v>
      </c>
      <c r="V11" s="79">
        <v>5</v>
      </c>
      <c r="W11" s="80">
        <v>4845</v>
      </c>
      <c r="X11" s="146">
        <v>37</v>
      </c>
      <c r="Y11" s="88">
        <v>116543</v>
      </c>
      <c r="Z11" s="87">
        <v>2</v>
      </c>
    </row>
    <row r="12" spans="1:26" ht="16.5" x14ac:dyDescent="0.2">
      <c r="A12" s="118">
        <v>3</v>
      </c>
      <c r="B12" s="90" t="s">
        <v>212</v>
      </c>
      <c r="C12" s="91" t="s">
        <v>184</v>
      </c>
      <c r="D12" s="81">
        <v>6</v>
      </c>
      <c r="E12" s="82">
        <v>8055</v>
      </c>
      <c r="F12" s="79">
        <v>6</v>
      </c>
      <c r="G12" s="80">
        <v>7320</v>
      </c>
      <c r="H12" s="81">
        <v>3</v>
      </c>
      <c r="I12" s="82">
        <v>6699</v>
      </c>
      <c r="J12" s="79">
        <v>4</v>
      </c>
      <c r="K12" s="80">
        <v>8618</v>
      </c>
      <c r="L12" s="81">
        <v>1</v>
      </c>
      <c r="M12" s="82">
        <v>8023</v>
      </c>
      <c r="N12" s="79">
        <v>8</v>
      </c>
      <c r="O12" s="80">
        <v>2879</v>
      </c>
      <c r="P12" s="79">
        <v>1</v>
      </c>
      <c r="Q12" s="80">
        <v>42172</v>
      </c>
      <c r="R12" s="79">
        <v>1</v>
      </c>
      <c r="S12" s="80">
        <v>41824</v>
      </c>
      <c r="T12" s="79">
        <v>2</v>
      </c>
      <c r="U12" s="80">
        <v>11000</v>
      </c>
      <c r="V12" s="79">
        <v>6</v>
      </c>
      <c r="W12" s="80">
        <v>6485</v>
      </c>
      <c r="X12" s="146">
        <v>38</v>
      </c>
      <c r="Y12" s="88">
        <v>143075</v>
      </c>
      <c r="Z12" s="87">
        <v>3</v>
      </c>
    </row>
    <row r="13" spans="1:26" ht="16.5" x14ac:dyDescent="0.2">
      <c r="A13" s="119">
        <v>4</v>
      </c>
      <c r="B13" s="90" t="s">
        <v>211</v>
      </c>
      <c r="C13" s="91" t="s">
        <v>189</v>
      </c>
      <c r="D13" s="81">
        <v>2</v>
      </c>
      <c r="E13" s="82">
        <v>18605</v>
      </c>
      <c r="F13" s="79">
        <v>10</v>
      </c>
      <c r="G13" s="80">
        <v>300</v>
      </c>
      <c r="H13" s="81">
        <v>1</v>
      </c>
      <c r="I13" s="82">
        <v>20140</v>
      </c>
      <c r="J13" s="79">
        <v>6</v>
      </c>
      <c r="K13" s="80">
        <v>6728</v>
      </c>
      <c r="L13" s="81">
        <v>3</v>
      </c>
      <c r="M13" s="82">
        <v>7340</v>
      </c>
      <c r="N13" s="79">
        <v>1</v>
      </c>
      <c r="O13" s="80">
        <v>9306</v>
      </c>
      <c r="P13" s="79">
        <v>2</v>
      </c>
      <c r="Q13" s="80">
        <v>42072</v>
      </c>
      <c r="R13" s="79">
        <v>2</v>
      </c>
      <c r="S13" s="80">
        <v>16576</v>
      </c>
      <c r="T13" s="79">
        <v>6</v>
      </c>
      <c r="U13" s="80">
        <v>8465</v>
      </c>
      <c r="V13" s="79">
        <v>5</v>
      </c>
      <c r="W13" s="80">
        <v>6845</v>
      </c>
      <c r="X13" s="146">
        <v>38</v>
      </c>
      <c r="Y13" s="88">
        <v>136377</v>
      </c>
      <c r="Z13" s="87">
        <v>4</v>
      </c>
    </row>
    <row r="14" spans="1:26" ht="16.5" x14ac:dyDescent="0.2">
      <c r="A14" s="118">
        <v>5</v>
      </c>
      <c r="B14" s="90" t="s">
        <v>202</v>
      </c>
      <c r="C14" s="91" t="s">
        <v>184</v>
      </c>
      <c r="D14" s="81">
        <v>6</v>
      </c>
      <c r="E14" s="82">
        <v>11480</v>
      </c>
      <c r="F14" s="79">
        <v>3</v>
      </c>
      <c r="G14" s="80">
        <v>13060</v>
      </c>
      <c r="H14" s="81">
        <v>3</v>
      </c>
      <c r="I14" s="82">
        <v>6699</v>
      </c>
      <c r="J14" s="79">
        <v>2</v>
      </c>
      <c r="K14" s="80">
        <v>9385</v>
      </c>
      <c r="L14" s="81">
        <v>6</v>
      </c>
      <c r="M14" s="82">
        <v>5194</v>
      </c>
      <c r="N14" s="79">
        <v>1</v>
      </c>
      <c r="O14" s="80">
        <v>9052</v>
      </c>
      <c r="P14" s="79">
        <v>10</v>
      </c>
      <c r="Q14" s="80">
        <v>2675</v>
      </c>
      <c r="R14" s="79">
        <v>2</v>
      </c>
      <c r="S14" s="80">
        <v>4528</v>
      </c>
      <c r="T14" s="79">
        <v>1</v>
      </c>
      <c r="U14" s="80">
        <v>13150</v>
      </c>
      <c r="V14" s="79">
        <v>5</v>
      </c>
      <c r="W14" s="80">
        <v>8235</v>
      </c>
      <c r="X14" s="146">
        <v>39</v>
      </c>
      <c r="Y14" s="88">
        <v>83458</v>
      </c>
      <c r="Z14" s="87">
        <v>5</v>
      </c>
    </row>
    <row r="15" spans="1:26" ht="16.5" x14ac:dyDescent="0.2">
      <c r="A15" s="118">
        <v>6</v>
      </c>
      <c r="B15" s="90" t="s">
        <v>194</v>
      </c>
      <c r="C15" s="91" t="s">
        <v>187</v>
      </c>
      <c r="D15" s="81">
        <v>1</v>
      </c>
      <c r="E15" s="82">
        <v>24715</v>
      </c>
      <c r="F15" s="79">
        <v>1</v>
      </c>
      <c r="G15" s="80">
        <v>25485</v>
      </c>
      <c r="H15" s="81">
        <v>3</v>
      </c>
      <c r="I15" s="82">
        <v>9327</v>
      </c>
      <c r="J15" s="79">
        <v>6</v>
      </c>
      <c r="K15" s="80">
        <v>6966</v>
      </c>
      <c r="L15" s="81">
        <v>6</v>
      </c>
      <c r="M15" s="82">
        <v>6285</v>
      </c>
      <c r="N15" s="79">
        <v>4</v>
      </c>
      <c r="O15" s="80">
        <v>6022</v>
      </c>
      <c r="P15" s="79">
        <v>6</v>
      </c>
      <c r="Q15" s="80">
        <v>7725</v>
      </c>
      <c r="R15" s="79">
        <v>9</v>
      </c>
      <c r="S15" s="80">
        <v>848</v>
      </c>
      <c r="T15" s="79">
        <v>5</v>
      </c>
      <c r="U15" s="80">
        <v>7335</v>
      </c>
      <c r="V15" s="79">
        <v>1</v>
      </c>
      <c r="W15" s="80">
        <v>9955</v>
      </c>
      <c r="X15" s="146">
        <v>42</v>
      </c>
      <c r="Y15" s="88">
        <v>104663</v>
      </c>
      <c r="Z15" s="87">
        <v>6</v>
      </c>
    </row>
    <row r="16" spans="1:26" ht="16.5" x14ac:dyDescent="0.2">
      <c r="A16" s="119">
        <v>7</v>
      </c>
      <c r="B16" s="90" t="s">
        <v>222</v>
      </c>
      <c r="C16" s="91" t="s">
        <v>192</v>
      </c>
      <c r="D16" s="81">
        <v>9</v>
      </c>
      <c r="E16" s="82">
        <v>3650</v>
      </c>
      <c r="F16" s="79">
        <v>8</v>
      </c>
      <c r="G16" s="80">
        <v>4200</v>
      </c>
      <c r="H16" s="81">
        <v>7</v>
      </c>
      <c r="I16" s="82">
        <v>5918</v>
      </c>
      <c r="J16" s="79">
        <v>1</v>
      </c>
      <c r="K16" s="80">
        <v>14521</v>
      </c>
      <c r="L16" s="81">
        <v>10</v>
      </c>
      <c r="M16" s="82">
        <v>3724</v>
      </c>
      <c r="N16" s="79">
        <v>2</v>
      </c>
      <c r="O16" s="80">
        <v>6384</v>
      </c>
      <c r="P16" s="79">
        <v>1</v>
      </c>
      <c r="Q16" s="80">
        <v>2912</v>
      </c>
      <c r="R16" s="79">
        <v>5</v>
      </c>
      <c r="S16" s="80">
        <v>4422</v>
      </c>
      <c r="T16" s="79">
        <v>1</v>
      </c>
      <c r="U16" s="80">
        <v>13110</v>
      </c>
      <c r="V16" s="79">
        <v>3</v>
      </c>
      <c r="W16" s="80">
        <v>9515</v>
      </c>
      <c r="X16" s="146">
        <v>47</v>
      </c>
      <c r="Y16" s="88">
        <v>68356</v>
      </c>
      <c r="Z16" s="87">
        <v>7</v>
      </c>
    </row>
    <row r="17" spans="1:26" ht="16.5" x14ac:dyDescent="0.2">
      <c r="A17" s="118">
        <v>8</v>
      </c>
      <c r="B17" s="90" t="s">
        <v>210</v>
      </c>
      <c r="C17" s="91" t="s">
        <v>190</v>
      </c>
      <c r="D17" s="81">
        <v>9</v>
      </c>
      <c r="E17" s="82">
        <v>3060</v>
      </c>
      <c r="F17" s="79">
        <v>3</v>
      </c>
      <c r="G17" s="80">
        <v>16570</v>
      </c>
      <c r="H17" s="81">
        <v>2</v>
      </c>
      <c r="I17" s="82">
        <v>9424</v>
      </c>
      <c r="J17" s="79">
        <v>4</v>
      </c>
      <c r="K17" s="80">
        <v>7905</v>
      </c>
      <c r="L17" s="81">
        <v>2</v>
      </c>
      <c r="M17" s="82">
        <v>6725</v>
      </c>
      <c r="N17" s="79">
        <v>7</v>
      </c>
      <c r="O17" s="80">
        <v>3505</v>
      </c>
      <c r="P17" s="79">
        <v>4</v>
      </c>
      <c r="Q17" s="80">
        <v>16975</v>
      </c>
      <c r="R17" s="79">
        <v>3</v>
      </c>
      <c r="S17" s="80">
        <v>5893</v>
      </c>
      <c r="T17" s="79">
        <v>9</v>
      </c>
      <c r="U17" s="80">
        <v>5265</v>
      </c>
      <c r="V17" s="79">
        <v>8</v>
      </c>
      <c r="W17" s="80">
        <v>3995</v>
      </c>
      <c r="X17" s="146">
        <v>51</v>
      </c>
      <c r="Y17" s="88">
        <v>79317</v>
      </c>
      <c r="Z17" s="87">
        <v>8</v>
      </c>
    </row>
    <row r="18" spans="1:26" ht="16.5" x14ac:dyDescent="0.2">
      <c r="A18" s="118">
        <v>9</v>
      </c>
      <c r="B18" s="90" t="s">
        <v>221</v>
      </c>
      <c r="C18" s="91" t="s">
        <v>191</v>
      </c>
      <c r="D18" s="81">
        <v>10</v>
      </c>
      <c r="E18" s="82">
        <v>80</v>
      </c>
      <c r="F18" s="79">
        <v>7</v>
      </c>
      <c r="G18" s="80">
        <v>8940</v>
      </c>
      <c r="H18" s="81">
        <v>5</v>
      </c>
      <c r="I18" s="82">
        <v>6928</v>
      </c>
      <c r="J18" s="79">
        <v>1</v>
      </c>
      <c r="K18" s="80">
        <v>12494</v>
      </c>
      <c r="L18" s="81">
        <v>6</v>
      </c>
      <c r="M18" s="82">
        <v>4572</v>
      </c>
      <c r="N18" s="79">
        <v>2</v>
      </c>
      <c r="O18" s="80">
        <v>6952</v>
      </c>
      <c r="P18" s="79">
        <v>6</v>
      </c>
      <c r="Q18" s="80">
        <v>5194</v>
      </c>
      <c r="R18" s="79">
        <v>10</v>
      </c>
      <c r="S18" s="80">
        <v>182</v>
      </c>
      <c r="T18" s="79">
        <v>4</v>
      </c>
      <c r="U18" s="80">
        <v>8355</v>
      </c>
      <c r="V18" s="79">
        <v>1.5</v>
      </c>
      <c r="W18" s="80">
        <v>10160</v>
      </c>
      <c r="X18" s="146">
        <v>52.5</v>
      </c>
      <c r="Y18" s="88">
        <v>63857</v>
      </c>
      <c r="Z18" s="87">
        <v>9</v>
      </c>
    </row>
    <row r="19" spans="1:26" ht="16.5" x14ac:dyDescent="0.2">
      <c r="A19" s="119">
        <v>10</v>
      </c>
      <c r="B19" s="90" t="s">
        <v>203</v>
      </c>
      <c r="C19" s="91" t="s">
        <v>185</v>
      </c>
      <c r="D19" s="81">
        <v>9</v>
      </c>
      <c r="E19" s="82">
        <v>1390</v>
      </c>
      <c r="F19" s="79">
        <v>1</v>
      </c>
      <c r="G19" s="80">
        <v>29265</v>
      </c>
      <c r="H19" s="81">
        <v>4</v>
      </c>
      <c r="I19" s="82">
        <v>6984</v>
      </c>
      <c r="J19" s="79">
        <v>5</v>
      </c>
      <c r="K19" s="80">
        <v>7839</v>
      </c>
      <c r="L19" s="81">
        <v>10</v>
      </c>
      <c r="M19" s="82">
        <v>3442</v>
      </c>
      <c r="N19" s="79">
        <v>4</v>
      </c>
      <c r="O19" s="80">
        <v>5241</v>
      </c>
      <c r="P19" s="79">
        <v>7</v>
      </c>
      <c r="Q19" s="80">
        <v>7650</v>
      </c>
      <c r="R19" s="79">
        <v>5</v>
      </c>
      <c r="S19" s="80">
        <v>11793</v>
      </c>
      <c r="T19" s="79">
        <v>1</v>
      </c>
      <c r="U19" s="80">
        <v>11460</v>
      </c>
      <c r="V19" s="79">
        <v>7</v>
      </c>
      <c r="W19" s="80">
        <v>4195</v>
      </c>
      <c r="X19" s="146">
        <v>53</v>
      </c>
      <c r="Y19" s="88">
        <v>89259</v>
      </c>
      <c r="Z19" s="87">
        <v>10</v>
      </c>
    </row>
    <row r="20" spans="1:26" ht="16.5" x14ac:dyDescent="0.2">
      <c r="A20" s="118">
        <v>11</v>
      </c>
      <c r="B20" s="90" t="s">
        <v>195</v>
      </c>
      <c r="C20" s="91" t="s">
        <v>184</v>
      </c>
      <c r="D20" s="81">
        <v>2</v>
      </c>
      <c r="E20" s="82">
        <v>23735</v>
      </c>
      <c r="F20" s="79">
        <v>2</v>
      </c>
      <c r="G20" s="80">
        <v>21160</v>
      </c>
      <c r="H20" s="81">
        <v>9</v>
      </c>
      <c r="I20" s="82">
        <v>4183</v>
      </c>
      <c r="J20" s="79">
        <v>8</v>
      </c>
      <c r="K20" s="80">
        <v>5394</v>
      </c>
      <c r="L20" s="81">
        <v>3</v>
      </c>
      <c r="M20" s="82">
        <v>6214</v>
      </c>
      <c r="N20" s="79">
        <v>9</v>
      </c>
      <c r="O20" s="80">
        <v>2733</v>
      </c>
      <c r="P20" s="79">
        <v>9</v>
      </c>
      <c r="Q20" s="80">
        <v>289</v>
      </c>
      <c r="R20" s="79">
        <v>1</v>
      </c>
      <c r="S20" s="80">
        <v>22279</v>
      </c>
      <c r="T20" s="79">
        <v>7</v>
      </c>
      <c r="U20" s="80">
        <v>7035</v>
      </c>
      <c r="V20" s="79">
        <v>4</v>
      </c>
      <c r="W20" s="80">
        <v>5165</v>
      </c>
      <c r="X20" s="146">
        <v>54</v>
      </c>
      <c r="Y20" s="88">
        <v>98187</v>
      </c>
      <c r="Z20" s="87">
        <v>11</v>
      </c>
    </row>
    <row r="21" spans="1:26" ht="16.5" x14ac:dyDescent="0.2">
      <c r="A21" s="118">
        <v>12</v>
      </c>
      <c r="B21" s="90" t="s">
        <v>206</v>
      </c>
      <c r="C21" s="91" t="s">
        <v>187</v>
      </c>
      <c r="D21" s="81">
        <v>8</v>
      </c>
      <c r="E21" s="82">
        <v>3705</v>
      </c>
      <c r="F21" s="79">
        <v>3</v>
      </c>
      <c r="G21" s="80">
        <v>13890</v>
      </c>
      <c r="H21" s="81">
        <v>1</v>
      </c>
      <c r="I21" s="82">
        <v>10173</v>
      </c>
      <c r="J21" s="79">
        <v>9</v>
      </c>
      <c r="K21" s="80">
        <v>4364</v>
      </c>
      <c r="L21" s="81">
        <v>3</v>
      </c>
      <c r="M21" s="82">
        <v>5933</v>
      </c>
      <c r="N21" s="79">
        <v>10</v>
      </c>
      <c r="O21" s="80">
        <v>2334</v>
      </c>
      <c r="P21" s="79">
        <v>2</v>
      </c>
      <c r="Q21" s="80">
        <v>2788</v>
      </c>
      <c r="R21" s="79">
        <v>3</v>
      </c>
      <c r="S21" s="80">
        <v>2821</v>
      </c>
      <c r="T21" s="79">
        <v>7</v>
      </c>
      <c r="U21" s="80">
        <v>7815</v>
      </c>
      <c r="V21" s="79">
        <v>8</v>
      </c>
      <c r="W21" s="80">
        <v>5885</v>
      </c>
      <c r="X21" s="146">
        <v>54</v>
      </c>
      <c r="Y21" s="88">
        <v>59708</v>
      </c>
      <c r="Z21" s="87">
        <v>12</v>
      </c>
    </row>
    <row r="22" spans="1:26" ht="16.5" x14ac:dyDescent="0.2">
      <c r="A22" s="119">
        <v>13</v>
      </c>
      <c r="B22" s="90" t="s">
        <v>204</v>
      </c>
      <c r="C22" s="91" t="s">
        <v>189</v>
      </c>
      <c r="D22" s="81">
        <v>3</v>
      </c>
      <c r="E22" s="82">
        <v>18795</v>
      </c>
      <c r="F22" s="79">
        <v>7</v>
      </c>
      <c r="G22" s="80">
        <v>6660</v>
      </c>
      <c r="H22" s="81">
        <v>4</v>
      </c>
      <c r="I22" s="82">
        <v>5461</v>
      </c>
      <c r="J22" s="79">
        <v>5</v>
      </c>
      <c r="K22" s="80">
        <v>7113</v>
      </c>
      <c r="L22" s="81">
        <v>9</v>
      </c>
      <c r="M22" s="82">
        <v>3737</v>
      </c>
      <c r="N22" s="79">
        <v>10</v>
      </c>
      <c r="O22" s="80">
        <v>2287</v>
      </c>
      <c r="P22" s="79">
        <v>1</v>
      </c>
      <c r="Q22" s="80">
        <v>35375</v>
      </c>
      <c r="R22" s="79">
        <v>2</v>
      </c>
      <c r="S22" s="80">
        <v>25726</v>
      </c>
      <c r="T22" s="79">
        <v>8</v>
      </c>
      <c r="U22" s="80">
        <v>4415</v>
      </c>
      <c r="V22" s="79">
        <v>7</v>
      </c>
      <c r="W22" s="80">
        <v>5005</v>
      </c>
      <c r="X22" s="146">
        <v>56</v>
      </c>
      <c r="Y22" s="88">
        <v>114574</v>
      </c>
      <c r="Z22" s="87">
        <v>13</v>
      </c>
    </row>
    <row r="23" spans="1:26" ht="16.5" x14ac:dyDescent="0.2">
      <c r="A23" s="118">
        <v>14</v>
      </c>
      <c r="B23" s="90" t="s">
        <v>213</v>
      </c>
      <c r="C23" s="91" t="s">
        <v>185</v>
      </c>
      <c r="D23" s="81">
        <v>8</v>
      </c>
      <c r="E23" s="82">
        <v>6005</v>
      </c>
      <c r="F23" s="79">
        <v>5</v>
      </c>
      <c r="G23" s="80">
        <v>9390</v>
      </c>
      <c r="H23" s="81">
        <v>7</v>
      </c>
      <c r="I23" s="82">
        <v>6564</v>
      </c>
      <c r="J23" s="79">
        <v>2</v>
      </c>
      <c r="K23" s="80">
        <v>12210</v>
      </c>
      <c r="L23" s="81">
        <v>8</v>
      </c>
      <c r="M23" s="82">
        <v>4609</v>
      </c>
      <c r="N23" s="79">
        <v>1</v>
      </c>
      <c r="O23" s="80">
        <v>6978</v>
      </c>
      <c r="P23" s="79">
        <v>6</v>
      </c>
      <c r="Q23" s="80">
        <v>826</v>
      </c>
      <c r="R23" s="79">
        <v>7</v>
      </c>
      <c r="S23" s="80">
        <v>2597</v>
      </c>
      <c r="T23" s="79">
        <v>8</v>
      </c>
      <c r="U23" s="80">
        <v>6275</v>
      </c>
      <c r="V23" s="79">
        <v>4</v>
      </c>
      <c r="W23" s="80">
        <v>7245</v>
      </c>
      <c r="X23" s="146">
        <v>56</v>
      </c>
      <c r="Y23" s="88">
        <v>62699</v>
      </c>
      <c r="Z23" s="87">
        <v>14</v>
      </c>
    </row>
    <row r="24" spans="1:26" ht="16.5" x14ac:dyDescent="0.2">
      <c r="A24" s="118">
        <v>15</v>
      </c>
      <c r="B24" s="90" t="s">
        <v>205</v>
      </c>
      <c r="C24" s="91" t="s">
        <v>192</v>
      </c>
      <c r="D24" s="81">
        <v>5</v>
      </c>
      <c r="E24" s="82">
        <v>10660</v>
      </c>
      <c r="F24" s="79">
        <v>6</v>
      </c>
      <c r="G24" s="80">
        <v>9135</v>
      </c>
      <c r="H24" s="81">
        <v>7</v>
      </c>
      <c r="I24" s="82">
        <v>3898</v>
      </c>
      <c r="J24" s="79">
        <v>2</v>
      </c>
      <c r="K24" s="80">
        <v>11039</v>
      </c>
      <c r="L24" s="81">
        <v>11</v>
      </c>
      <c r="M24" s="82">
        <v>0</v>
      </c>
      <c r="N24" s="79">
        <v>11</v>
      </c>
      <c r="O24" s="80">
        <v>0</v>
      </c>
      <c r="P24" s="79">
        <v>5</v>
      </c>
      <c r="Q24" s="80">
        <v>14400</v>
      </c>
      <c r="R24" s="79">
        <v>6</v>
      </c>
      <c r="S24" s="80">
        <v>8653</v>
      </c>
      <c r="T24" s="79">
        <v>3</v>
      </c>
      <c r="U24" s="80">
        <v>10320</v>
      </c>
      <c r="V24" s="79">
        <v>1</v>
      </c>
      <c r="W24" s="80">
        <v>8225</v>
      </c>
      <c r="X24" s="146">
        <v>57</v>
      </c>
      <c r="Y24" s="88">
        <v>76330</v>
      </c>
      <c r="Z24" s="87">
        <v>15</v>
      </c>
    </row>
    <row r="25" spans="1:26" ht="16.5" x14ac:dyDescent="0.2">
      <c r="A25" s="119">
        <v>16</v>
      </c>
      <c r="B25" s="90" t="s">
        <v>209</v>
      </c>
      <c r="C25" s="91" t="s">
        <v>189</v>
      </c>
      <c r="D25" s="81">
        <v>7</v>
      </c>
      <c r="E25" s="82">
        <v>9605</v>
      </c>
      <c r="F25" s="79">
        <v>5</v>
      </c>
      <c r="G25" s="80">
        <v>10650</v>
      </c>
      <c r="H25" s="81">
        <v>5</v>
      </c>
      <c r="I25" s="82">
        <v>6503</v>
      </c>
      <c r="J25" s="79">
        <v>3</v>
      </c>
      <c r="K25" s="80">
        <v>8056</v>
      </c>
      <c r="L25" s="81">
        <v>9</v>
      </c>
      <c r="M25" s="82">
        <v>3919</v>
      </c>
      <c r="N25" s="79">
        <v>3</v>
      </c>
      <c r="O25" s="80">
        <v>6222</v>
      </c>
      <c r="P25" s="79">
        <v>7</v>
      </c>
      <c r="Q25" s="80">
        <v>597</v>
      </c>
      <c r="R25" s="79">
        <v>6</v>
      </c>
      <c r="S25" s="80">
        <v>1862</v>
      </c>
      <c r="T25" s="79">
        <v>3</v>
      </c>
      <c r="U25" s="80">
        <v>8885</v>
      </c>
      <c r="V25" s="79">
        <v>9</v>
      </c>
      <c r="W25" s="80">
        <v>3855</v>
      </c>
      <c r="X25" s="146">
        <v>57</v>
      </c>
      <c r="Y25" s="88">
        <v>60154</v>
      </c>
      <c r="Z25" s="87">
        <v>16</v>
      </c>
    </row>
    <row r="26" spans="1:26" ht="16.5" x14ac:dyDescent="0.2">
      <c r="A26" s="118">
        <v>17</v>
      </c>
      <c r="B26" s="90" t="s">
        <v>197</v>
      </c>
      <c r="C26" s="91" t="s">
        <v>188</v>
      </c>
      <c r="D26" s="81">
        <v>3</v>
      </c>
      <c r="E26" s="82">
        <v>17065</v>
      </c>
      <c r="F26" s="79">
        <v>2</v>
      </c>
      <c r="G26" s="80">
        <v>14410</v>
      </c>
      <c r="H26" s="81">
        <v>6</v>
      </c>
      <c r="I26" s="82">
        <v>6764</v>
      </c>
      <c r="J26" s="79">
        <v>6</v>
      </c>
      <c r="K26" s="80">
        <v>6286</v>
      </c>
      <c r="L26" s="81">
        <v>9</v>
      </c>
      <c r="M26" s="82">
        <v>4396</v>
      </c>
      <c r="N26" s="79">
        <v>6</v>
      </c>
      <c r="O26" s="80">
        <v>4631</v>
      </c>
      <c r="P26" s="79">
        <v>8</v>
      </c>
      <c r="Q26" s="80">
        <v>6000</v>
      </c>
      <c r="R26" s="79">
        <v>4</v>
      </c>
      <c r="S26" s="80">
        <v>5435</v>
      </c>
      <c r="T26" s="79">
        <v>5</v>
      </c>
      <c r="U26" s="80">
        <v>7715</v>
      </c>
      <c r="V26" s="79">
        <v>10</v>
      </c>
      <c r="W26" s="80">
        <v>4215</v>
      </c>
      <c r="X26" s="146">
        <v>59</v>
      </c>
      <c r="Y26" s="88">
        <v>76917</v>
      </c>
      <c r="Z26" s="87">
        <v>17</v>
      </c>
    </row>
    <row r="27" spans="1:26" ht="16.5" x14ac:dyDescent="0.2">
      <c r="A27" s="118">
        <v>18</v>
      </c>
      <c r="B27" s="90" t="s">
        <v>220</v>
      </c>
      <c r="C27" s="91" t="s">
        <v>187</v>
      </c>
      <c r="D27" s="81">
        <v>7</v>
      </c>
      <c r="E27" s="82">
        <v>8020</v>
      </c>
      <c r="F27" s="79">
        <v>8</v>
      </c>
      <c r="G27" s="80">
        <v>6515</v>
      </c>
      <c r="H27" s="81">
        <v>8</v>
      </c>
      <c r="I27" s="82">
        <v>6549</v>
      </c>
      <c r="J27" s="79">
        <v>9</v>
      </c>
      <c r="K27" s="80">
        <v>5182</v>
      </c>
      <c r="L27" s="81">
        <v>1</v>
      </c>
      <c r="M27" s="82">
        <v>7626</v>
      </c>
      <c r="N27" s="79">
        <v>6</v>
      </c>
      <c r="O27" s="80">
        <v>4286</v>
      </c>
      <c r="P27" s="79">
        <v>10</v>
      </c>
      <c r="Q27" s="80">
        <v>503</v>
      </c>
      <c r="R27" s="79">
        <v>3</v>
      </c>
      <c r="S27" s="80">
        <v>17726</v>
      </c>
      <c r="T27" s="79">
        <v>4</v>
      </c>
      <c r="U27" s="80">
        <v>10160</v>
      </c>
      <c r="V27" s="79">
        <v>4</v>
      </c>
      <c r="W27" s="80">
        <v>9235</v>
      </c>
      <c r="X27" s="146">
        <v>60</v>
      </c>
      <c r="Y27" s="88">
        <v>75802</v>
      </c>
      <c r="Z27" s="87">
        <v>18</v>
      </c>
    </row>
    <row r="28" spans="1:26" ht="16.5" x14ac:dyDescent="0.2">
      <c r="A28" s="119">
        <v>19</v>
      </c>
      <c r="B28" s="90" t="s">
        <v>215</v>
      </c>
      <c r="C28" s="91" t="s">
        <v>186</v>
      </c>
      <c r="D28" s="81">
        <v>4</v>
      </c>
      <c r="E28" s="82">
        <v>15320</v>
      </c>
      <c r="F28" s="79">
        <v>10</v>
      </c>
      <c r="G28" s="80">
        <v>4070</v>
      </c>
      <c r="H28" s="81">
        <v>5</v>
      </c>
      <c r="I28" s="82">
        <v>4518</v>
      </c>
      <c r="J28" s="79">
        <v>5</v>
      </c>
      <c r="K28" s="80">
        <v>7279</v>
      </c>
      <c r="L28" s="81">
        <v>4</v>
      </c>
      <c r="M28" s="82">
        <v>6915</v>
      </c>
      <c r="N28" s="79">
        <v>10</v>
      </c>
      <c r="O28" s="80">
        <v>1829</v>
      </c>
      <c r="P28" s="79">
        <v>5</v>
      </c>
      <c r="Q28" s="80">
        <v>1191</v>
      </c>
      <c r="R28" s="79">
        <v>6</v>
      </c>
      <c r="S28" s="80">
        <v>3698</v>
      </c>
      <c r="T28" s="79">
        <v>10</v>
      </c>
      <c r="U28" s="80">
        <v>3825</v>
      </c>
      <c r="V28" s="79">
        <v>2</v>
      </c>
      <c r="W28" s="80">
        <v>7455</v>
      </c>
      <c r="X28" s="146">
        <v>61</v>
      </c>
      <c r="Y28" s="88">
        <v>56100</v>
      </c>
      <c r="Z28" s="87">
        <v>19</v>
      </c>
    </row>
    <row r="29" spans="1:26" ht="16.5" x14ac:dyDescent="0.2">
      <c r="A29" s="118">
        <v>20</v>
      </c>
      <c r="B29" s="90" t="s">
        <v>208</v>
      </c>
      <c r="C29" s="91" t="s">
        <v>193</v>
      </c>
      <c r="D29" s="81">
        <v>4</v>
      </c>
      <c r="E29" s="82">
        <v>14245</v>
      </c>
      <c r="F29" s="79">
        <v>8</v>
      </c>
      <c r="G29" s="80">
        <v>8635</v>
      </c>
      <c r="H29" s="81">
        <v>6</v>
      </c>
      <c r="I29" s="82">
        <v>6224</v>
      </c>
      <c r="J29" s="79">
        <v>9</v>
      </c>
      <c r="K29" s="80">
        <v>4362</v>
      </c>
      <c r="L29" s="81">
        <v>7</v>
      </c>
      <c r="M29" s="82">
        <v>4703</v>
      </c>
      <c r="N29" s="79">
        <v>4</v>
      </c>
      <c r="O29" s="80">
        <v>6033</v>
      </c>
      <c r="P29" s="79">
        <v>3</v>
      </c>
      <c r="Q29" s="80">
        <v>28425</v>
      </c>
      <c r="R29" s="79">
        <v>8</v>
      </c>
      <c r="S29" s="80">
        <v>3064</v>
      </c>
      <c r="T29" s="79">
        <v>6</v>
      </c>
      <c r="U29" s="80">
        <v>7135</v>
      </c>
      <c r="V29" s="79">
        <v>7</v>
      </c>
      <c r="W29" s="80">
        <v>6285</v>
      </c>
      <c r="X29" s="146">
        <v>62</v>
      </c>
      <c r="Y29" s="88">
        <v>89111</v>
      </c>
      <c r="Z29" s="87">
        <v>20</v>
      </c>
    </row>
    <row r="30" spans="1:26" ht="16.5" x14ac:dyDescent="0.2">
      <c r="A30" s="118">
        <v>21</v>
      </c>
      <c r="B30" s="90" t="s">
        <v>217</v>
      </c>
      <c r="C30" s="91" t="s">
        <v>192</v>
      </c>
      <c r="D30" s="81">
        <v>4</v>
      </c>
      <c r="E30" s="82">
        <v>14610</v>
      </c>
      <c r="F30" s="79">
        <v>10</v>
      </c>
      <c r="G30" s="80">
        <v>955</v>
      </c>
      <c r="H30" s="81">
        <v>10</v>
      </c>
      <c r="I30" s="82">
        <v>4323</v>
      </c>
      <c r="J30" s="79">
        <v>7</v>
      </c>
      <c r="K30" s="80">
        <v>5660</v>
      </c>
      <c r="L30" s="81">
        <v>8</v>
      </c>
      <c r="M30" s="82">
        <v>5292</v>
      </c>
      <c r="N30" s="79">
        <v>5</v>
      </c>
      <c r="O30" s="80">
        <v>5182</v>
      </c>
      <c r="P30" s="79">
        <v>5</v>
      </c>
      <c r="Q30" s="80">
        <v>9165</v>
      </c>
      <c r="R30" s="79">
        <v>9</v>
      </c>
      <c r="S30" s="80">
        <v>375</v>
      </c>
      <c r="T30" s="79">
        <v>2</v>
      </c>
      <c r="U30" s="80">
        <v>11470</v>
      </c>
      <c r="V30" s="79">
        <v>2</v>
      </c>
      <c r="W30" s="80">
        <v>8215</v>
      </c>
      <c r="X30" s="146">
        <v>62</v>
      </c>
      <c r="Y30" s="88">
        <v>65247</v>
      </c>
      <c r="Z30" s="87">
        <v>21</v>
      </c>
    </row>
    <row r="31" spans="1:26" ht="16.5" x14ac:dyDescent="0.2">
      <c r="A31" s="119">
        <v>22</v>
      </c>
      <c r="B31" s="90" t="s">
        <v>223</v>
      </c>
      <c r="C31" s="91" t="s">
        <v>193</v>
      </c>
      <c r="D31" s="81">
        <v>10</v>
      </c>
      <c r="E31" s="82">
        <v>2590</v>
      </c>
      <c r="F31" s="79">
        <v>9</v>
      </c>
      <c r="G31" s="80">
        <v>1485</v>
      </c>
      <c r="H31" s="81">
        <v>2</v>
      </c>
      <c r="I31" s="82">
        <v>13333</v>
      </c>
      <c r="J31" s="79">
        <v>4</v>
      </c>
      <c r="K31" s="80">
        <v>8374</v>
      </c>
      <c r="L31" s="81">
        <v>4</v>
      </c>
      <c r="M31" s="82">
        <v>5673</v>
      </c>
      <c r="N31" s="79">
        <v>5</v>
      </c>
      <c r="O31" s="80">
        <v>4541</v>
      </c>
      <c r="P31" s="79">
        <v>4</v>
      </c>
      <c r="Q31" s="80">
        <v>2199</v>
      </c>
      <c r="R31" s="79">
        <v>8</v>
      </c>
      <c r="S31" s="80">
        <v>1267</v>
      </c>
      <c r="T31" s="79">
        <v>8</v>
      </c>
      <c r="U31" s="80">
        <v>7345</v>
      </c>
      <c r="V31" s="79">
        <v>8</v>
      </c>
      <c r="W31" s="80">
        <v>4945</v>
      </c>
      <c r="X31" s="146">
        <v>62</v>
      </c>
      <c r="Y31" s="88">
        <v>51752</v>
      </c>
      <c r="Z31" s="87">
        <v>22</v>
      </c>
    </row>
    <row r="32" spans="1:26" ht="16.5" x14ac:dyDescent="0.2">
      <c r="A32" s="118">
        <v>23</v>
      </c>
      <c r="B32" s="90" t="s">
        <v>214</v>
      </c>
      <c r="C32" s="91" t="s">
        <v>193</v>
      </c>
      <c r="D32" s="81">
        <v>8</v>
      </c>
      <c r="E32" s="82">
        <v>6800</v>
      </c>
      <c r="F32" s="79">
        <v>5</v>
      </c>
      <c r="G32" s="80">
        <v>8390</v>
      </c>
      <c r="H32" s="81">
        <v>9</v>
      </c>
      <c r="I32" s="82">
        <v>3283</v>
      </c>
      <c r="J32" s="79">
        <v>8</v>
      </c>
      <c r="K32" s="80">
        <v>5185</v>
      </c>
      <c r="L32" s="81">
        <v>7</v>
      </c>
      <c r="M32" s="82">
        <v>6184</v>
      </c>
      <c r="N32" s="79">
        <v>6</v>
      </c>
      <c r="O32" s="80">
        <v>4755</v>
      </c>
      <c r="P32" s="79">
        <v>3</v>
      </c>
      <c r="Q32" s="80">
        <v>41796</v>
      </c>
      <c r="R32" s="79">
        <v>5</v>
      </c>
      <c r="S32" s="80">
        <v>2082</v>
      </c>
      <c r="T32" s="79">
        <v>7</v>
      </c>
      <c r="U32" s="80">
        <v>4585</v>
      </c>
      <c r="V32" s="79">
        <v>6</v>
      </c>
      <c r="W32" s="80">
        <v>4275</v>
      </c>
      <c r="X32" s="146">
        <v>64</v>
      </c>
      <c r="Y32" s="88">
        <v>87335</v>
      </c>
      <c r="Z32" s="87">
        <v>23</v>
      </c>
    </row>
    <row r="33" spans="1:26" ht="16.5" x14ac:dyDescent="0.2">
      <c r="A33" s="118">
        <v>24</v>
      </c>
      <c r="B33" s="90" t="s">
        <v>200</v>
      </c>
      <c r="C33" s="91" t="s">
        <v>190</v>
      </c>
      <c r="D33" s="81">
        <v>6</v>
      </c>
      <c r="E33" s="82">
        <v>9600</v>
      </c>
      <c r="F33" s="79">
        <v>1</v>
      </c>
      <c r="G33" s="80">
        <v>22640</v>
      </c>
      <c r="H33" s="81">
        <v>9</v>
      </c>
      <c r="I33" s="82">
        <v>5596</v>
      </c>
      <c r="J33" s="79">
        <v>7</v>
      </c>
      <c r="K33" s="80">
        <v>5567</v>
      </c>
      <c r="L33" s="81">
        <v>2</v>
      </c>
      <c r="M33" s="82">
        <v>7741</v>
      </c>
      <c r="N33" s="79">
        <v>9</v>
      </c>
      <c r="O33" s="80">
        <v>2686</v>
      </c>
      <c r="P33" s="79">
        <v>3</v>
      </c>
      <c r="Q33" s="80">
        <v>2308</v>
      </c>
      <c r="R33" s="79">
        <v>10</v>
      </c>
      <c r="S33" s="80">
        <v>676</v>
      </c>
      <c r="T33" s="79">
        <v>9</v>
      </c>
      <c r="U33" s="80">
        <v>6885</v>
      </c>
      <c r="V33" s="79">
        <v>9</v>
      </c>
      <c r="W33" s="80">
        <v>5365</v>
      </c>
      <c r="X33" s="146">
        <v>65</v>
      </c>
      <c r="Y33" s="88">
        <v>69064</v>
      </c>
      <c r="Z33" s="87">
        <v>24</v>
      </c>
    </row>
    <row r="34" spans="1:26" ht="16.5" x14ac:dyDescent="0.2">
      <c r="A34" s="119">
        <v>25</v>
      </c>
      <c r="B34" s="90" t="s">
        <v>216</v>
      </c>
      <c r="C34" s="91" t="s">
        <v>191</v>
      </c>
      <c r="D34" s="81">
        <v>5</v>
      </c>
      <c r="E34" s="82">
        <v>13985</v>
      </c>
      <c r="F34" s="79">
        <v>9</v>
      </c>
      <c r="G34" s="80">
        <v>3695</v>
      </c>
      <c r="H34" s="81">
        <v>2</v>
      </c>
      <c r="I34" s="82">
        <v>9127</v>
      </c>
      <c r="J34" s="79">
        <v>3</v>
      </c>
      <c r="K34" s="80">
        <v>9414</v>
      </c>
      <c r="L34" s="81">
        <v>4</v>
      </c>
      <c r="M34" s="82">
        <v>5536</v>
      </c>
      <c r="N34" s="79">
        <v>9</v>
      </c>
      <c r="O34" s="80">
        <v>3146</v>
      </c>
      <c r="P34" s="79">
        <v>8</v>
      </c>
      <c r="Q34" s="80">
        <v>434</v>
      </c>
      <c r="R34" s="79">
        <v>4</v>
      </c>
      <c r="S34" s="80">
        <v>13077</v>
      </c>
      <c r="T34" s="79">
        <v>11</v>
      </c>
      <c r="U34" s="80">
        <v>0</v>
      </c>
      <c r="V34" s="79">
        <v>11</v>
      </c>
      <c r="W34" s="80">
        <v>0</v>
      </c>
      <c r="X34" s="146">
        <v>66</v>
      </c>
      <c r="Y34" s="88">
        <v>58414</v>
      </c>
      <c r="Z34" s="87">
        <v>25</v>
      </c>
    </row>
    <row r="35" spans="1:26" ht="16.5" x14ac:dyDescent="0.2">
      <c r="A35" s="118">
        <v>26</v>
      </c>
      <c r="B35" s="90" t="s">
        <v>198</v>
      </c>
      <c r="C35" s="91" t="s">
        <v>186</v>
      </c>
      <c r="D35" s="81">
        <v>2</v>
      </c>
      <c r="E35" s="82">
        <v>20315</v>
      </c>
      <c r="F35" s="79">
        <v>4</v>
      </c>
      <c r="G35" s="80">
        <v>10760</v>
      </c>
      <c r="H35" s="81">
        <v>3</v>
      </c>
      <c r="I35" s="82">
        <v>10505</v>
      </c>
      <c r="J35" s="79">
        <v>10</v>
      </c>
      <c r="K35" s="80">
        <v>3930</v>
      </c>
      <c r="L35" s="81">
        <v>8</v>
      </c>
      <c r="M35" s="82">
        <v>4369</v>
      </c>
      <c r="N35" s="79">
        <v>3</v>
      </c>
      <c r="O35" s="80">
        <v>6266</v>
      </c>
      <c r="P35" s="79">
        <v>9</v>
      </c>
      <c r="Q35" s="80">
        <v>3250</v>
      </c>
      <c r="R35" s="79">
        <v>9</v>
      </c>
      <c r="S35" s="80">
        <v>910</v>
      </c>
      <c r="T35" s="79">
        <v>10</v>
      </c>
      <c r="U35" s="80">
        <v>3095</v>
      </c>
      <c r="V35" s="79">
        <v>10</v>
      </c>
      <c r="W35" s="80">
        <v>2535</v>
      </c>
      <c r="X35" s="146">
        <v>68</v>
      </c>
      <c r="Y35" s="88">
        <v>65935</v>
      </c>
      <c r="Z35" s="87">
        <v>26</v>
      </c>
    </row>
    <row r="36" spans="1:26" ht="16.5" x14ac:dyDescent="0.2">
      <c r="A36" s="118">
        <v>27</v>
      </c>
      <c r="B36" s="90" t="s">
        <v>218</v>
      </c>
      <c r="C36" s="91" t="s">
        <v>188</v>
      </c>
      <c r="D36" s="81">
        <v>7</v>
      </c>
      <c r="E36" s="82">
        <v>6440</v>
      </c>
      <c r="F36" s="79">
        <v>7</v>
      </c>
      <c r="G36" s="80">
        <v>6980</v>
      </c>
      <c r="H36" s="81">
        <v>10</v>
      </c>
      <c r="I36" s="82">
        <v>2331</v>
      </c>
      <c r="J36" s="79">
        <v>10</v>
      </c>
      <c r="K36" s="80">
        <v>3427</v>
      </c>
      <c r="L36" s="81">
        <v>5</v>
      </c>
      <c r="M36" s="82">
        <v>5502</v>
      </c>
      <c r="N36" s="79">
        <v>7</v>
      </c>
      <c r="O36" s="80">
        <v>4494</v>
      </c>
      <c r="P36" s="79">
        <v>4</v>
      </c>
      <c r="Q36" s="80">
        <v>11146</v>
      </c>
      <c r="R36" s="79">
        <v>8</v>
      </c>
      <c r="S36" s="80">
        <v>432</v>
      </c>
      <c r="T36" s="79">
        <v>4</v>
      </c>
      <c r="U36" s="80">
        <v>11180</v>
      </c>
      <c r="V36" s="79">
        <v>6</v>
      </c>
      <c r="W36" s="80">
        <v>6055</v>
      </c>
      <c r="X36" s="146">
        <v>68</v>
      </c>
      <c r="Y36" s="88">
        <v>57987</v>
      </c>
      <c r="Z36" s="87">
        <v>27</v>
      </c>
    </row>
    <row r="37" spans="1:26" ht="16.5" x14ac:dyDescent="0.2">
      <c r="A37" s="119">
        <v>28</v>
      </c>
      <c r="B37" s="90" t="s">
        <v>219</v>
      </c>
      <c r="C37" s="91" t="s">
        <v>190</v>
      </c>
      <c r="D37" s="81">
        <v>10</v>
      </c>
      <c r="E37" s="82">
        <v>195</v>
      </c>
      <c r="F37" s="79">
        <v>4</v>
      </c>
      <c r="G37" s="80">
        <v>11555</v>
      </c>
      <c r="H37" s="81">
        <v>8</v>
      </c>
      <c r="I37" s="82">
        <v>3537</v>
      </c>
      <c r="J37" s="79">
        <v>8</v>
      </c>
      <c r="K37" s="80">
        <v>5642</v>
      </c>
      <c r="L37" s="81">
        <v>5</v>
      </c>
      <c r="M37" s="82">
        <v>4886</v>
      </c>
      <c r="N37" s="79">
        <v>8</v>
      </c>
      <c r="O37" s="80">
        <v>3008</v>
      </c>
      <c r="P37" s="79">
        <v>8</v>
      </c>
      <c r="Q37" s="80">
        <v>2580</v>
      </c>
      <c r="R37" s="79">
        <v>4</v>
      </c>
      <c r="S37" s="80">
        <v>2649</v>
      </c>
      <c r="T37" s="79">
        <v>9</v>
      </c>
      <c r="U37" s="80">
        <v>3315</v>
      </c>
      <c r="V37" s="79">
        <v>9</v>
      </c>
      <c r="W37" s="80">
        <v>2655</v>
      </c>
      <c r="X37" s="146">
        <v>73</v>
      </c>
      <c r="Y37" s="88">
        <v>40022</v>
      </c>
      <c r="Z37" s="87">
        <v>28</v>
      </c>
    </row>
    <row r="38" spans="1:26" ht="16.5" x14ac:dyDescent="0.2">
      <c r="A38" s="118">
        <v>29</v>
      </c>
      <c r="B38" s="90" t="s">
        <v>201</v>
      </c>
      <c r="C38" s="91" t="s">
        <v>186</v>
      </c>
      <c r="D38" s="81">
        <v>1</v>
      </c>
      <c r="E38" s="82">
        <v>19350</v>
      </c>
      <c r="F38" s="79">
        <v>6</v>
      </c>
      <c r="G38" s="80">
        <v>6925</v>
      </c>
      <c r="H38" s="81">
        <v>10</v>
      </c>
      <c r="I38" s="82">
        <v>1039</v>
      </c>
      <c r="J38" s="79">
        <v>10</v>
      </c>
      <c r="K38" s="80">
        <v>1805</v>
      </c>
      <c r="L38" s="81">
        <v>10</v>
      </c>
      <c r="M38" s="82">
        <v>2358</v>
      </c>
      <c r="N38" s="79">
        <v>7</v>
      </c>
      <c r="O38" s="80">
        <v>4346</v>
      </c>
      <c r="P38" s="79">
        <v>11</v>
      </c>
      <c r="Q38" s="80"/>
      <c r="R38" s="79">
        <v>11</v>
      </c>
      <c r="S38" s="80"/>
      <c r="T38" s="79">
        <v>10</v>
      </c>
      <c r="U38" s="80">
        <v>1535</v>
      </c>
      <c r="V38" s="79">
        <v>10</v>
      </c>
      <c r="W38" s="80">
        <v>1485</v>
      </c>
      <c r="X38" s="146">
        <v>86</v>
      </c>
      <c r="Y38" s="88">
        <v>38843</v>
      </c>
      <c r="Z38" s="87">
        <v>29</v>
      </c>
    </row>
    <row r="39" spans="1:26" ht="16.5" x14ac:dyDescent="0.2">
      <c r="A39" s="118">
        <v>30</v>
      </c>
      <c r="B39" s="90" t="s">
        <v>894</v>
      </c>
      <c r="C39" s="91" t="s">
        <v>188</v>
      </c>
      <c r="D39" s="81">
        <v>11</v>
      </c>
      <c r="E39" s="82">
        <v>0</v>
      </c>
      <c r="F39" s="79">
        <v>11</v>
      </c>
      <c r="G39" s="80">
        <v>0</v>
      </c>
      <c r="H39" s="81">
        <v>8</v>
      </c>
      <c r="I39" s="82">
        <v>5538</v>
      </c>
      <c r="J39" s="79">
        <v>7</v>
      </c>
      <c r="K39" s="80">
        <v>6405</v>
      </c>
      <c r="L39" s="81">
        <v>11</v>
      </c>
      <c r="M39" s="82">
        <v>0</v>
      </c>
      <c r="N39" s="79">
        <v>11</v>
      </c>
      <c r="O39" s="80">
        <v>0</v>
      </c>
      <c r="P39" s="79">
        <v>11</v>
      </c>
      <c r="Q39" s="80" t="s">
        <v>224</v>
      </c>
      <c r="R39" s="79">
        <v>11</v>
      </c>
      <c r="S39" s="80" t="s">
        <v>224</v>
      </c>
      <c r="T39" s="79">
        <v>2</v>
      </c>
      <c r="U39" s="80">
        <v>12070</v>
      </c>
      <c r="V39" s="79">
        <v>3</v>
      </c>
      <c r="W39" s="80">
        <v>6085</v>
      </c>
      <c r="X39" s="146">
        <v>86</v>
      </c>
      <c r="Y39" s="88">
        <v>30098</v>
      </c>
      <c r="Z39" s="87">
        <v>30</v>
      </c>
    </row>
    <row r="40" spans="1:26" ht="16.5" x14ac:dyDescent="0.2">
      <c r="A40" s="119">
        <v>31</v>
      </c>
      <c r="B40" s="90" t="s">
        <v>1050</v>
      </c>
      <c r="C40" s="91" t="s">
        <v>192</v>
      </c>
      <c r="D40" s="81">
        <v>11</v>
      </c>
      <c r="E40" s="82">
        <v>0</v>
      </c>
      <c r="F40" s="79">
        <v>11</v>
      </c>
      <c r="G40" s="80">
        <v>0</v>
      </c>
      <c r="H40" s="81">
        <v>11</v>
      </c>
      <c r="I40" s="82">
        <v>0</v>
      </c>
      <c r="J40" s="79">
        <v>11</v>
      </c>
      <c r="K40" s="80">
        <v>0</v>
      </c>
      <c r="L40" s="81">
        <v>1</v>
      </c>
      <c r="M40" s="82">
        <v>8839</v>
      </c>
      <c r="N40" s="79">
        <v>5</v>
      </c>
      <c r="O40" s="80">
        <v>5138</v>
      </c>
      <c r="P40" s="79">
        <v>11</v>
      </c>
      <c r="Q40" s="80" t="s">
        <v>224</v>
      </c>
      <c r="R40" s="79">
        <v>11</v>
      </c>
      <c r="S40" s="80" t="s">
        <v>224</v>
      </c>
      <c r="T40" s="79">
        <v>11</v>
      </c>
      <c r="U40" s="80">
        <v>0</v>
      </c>
      <c r="V40" s="79">
        <v>11</v>
      </c>
      <c r="W40" s="80">
        <v>0</v>
      </c>
      <c r="X40" s="146">
        <v>94</v>
      </c>
      <c r="Y40" s="88">
        <v>13977</v>
      </c>
      <c r="Z40" s="87">
        <v>31</v>
      </c>
    </row>
    <row r="41" spans="1:26" ht="16.5" x14ac:dyDescent="0.2">
      <c r="A41" s="118">
        <v>32</v>
      </c>
      <c r="B41" s="90" t="s">
        <v>207</v>
      </c>
      <c r="C41" s="91" t="s">
        <v>188</v>
      </c>
      <c r="D41" s="81">
        <v>3</v>
      </c>
      <c r="E41" s="82">
        <v>18815</v>
      </c>
      <c r="F41" s="79">
        <v>9</v>
      </c>
      <c r="G41" s="80">
        <v>4875</v>
      </c>
      <c r="H41" s="81">
        <v>11</v>
      </c>
      <c r="I41" s="82">
        <v>0</v>
      </c>
      <c r="J41" s="79">
        <v>11</v>
      </c>
      <c r="K41" s="80">
        <v>0</v>
      </c>
      <c r="L41" s="81">
        <v>11</v>
      </c>
      <c r="M41" s="82">
        <v>0</v>
      </c>
      <c r="N41" s="79">
        <v>11</v>
      </c>
      <c r="O41" s="80">
        <v>0</v>
      </c>
      <c r="P41" s="79">
        <v>10</v>
      </c>
      <c r="Q41" s="80">
        <v>32</v>
      </c>
      <c r="R41" s="79">
        <v>7</v>
      </c>
      <c r="S41" s="80">
        <v>3104</v>
      </c>
      <c r="T41" s="79">
        <v>11</v>
      </c>
      <c r="U41" s="80">
        <v>0</v>
      </c>
      <c r="V41" s="79">
        <v>11</v>
      </c>
      <c r="W41" s="80">
        <v>0</v>
      </c>
      <c r="X41" s="146">
        <v>95</v>
      </c>
      <c r="Y41" s="88">
        <v>26826</v>
      </c>
      <c r="Z41" s="87">
        <v>32</v>
      </c>
    </row>
    <row r="42" spans="1:26" ht="16.5" x14ac:dyDescent="0.2">
      <c r="A42" s="119">
        <v>33</v>
      </c>
      <c r="B42" s="90" t="s">
        <v>1080</v>
      </c>
      <c r="C42" s="91" t="s">
        <v>191</v>
      </c>
      <c r="D42" s="81">
        <v>11</v>
      </c>
      <c r="E42" s="82">
        <v>0</v>
      </c>
      <c r="F42" s="79">
        <v>11</v>
      </c>
      <c r="G42" s="80">
        <v>0</v>
      </c>
      <c r="H42" s="81">
        <v>11</v>
      </c>
      <c r="I42" s="82">
        <v>0</v>
      </c>
      <c r="J42" s="79">
        <v>11</v>
      </c>
      <c r="K42" s="80">
        <v>0</v>
      </c>
      <c r="L42" s="81">
        <v>11</v>
      </c>
      <c r="M42" s="82">
        <v>0</v>
      </c>
      <c r="N42" s="79">
        <v>11</v>
      </c>
      <c r="O42" s="80">
        <v>0</v>
      </c>
      <c r="P42" s="79">
        <v>11</v>
      </c>
      <c r="Q42" s="80">
        <v>0</v>
      </c>
      <c r="R42" s="79">
        <v>11</v>
      </c>
      <c r="S42" s="80">
        <v>0</v>
      </c>
      <c r="T42" s="79">
        <v>6</v>
      </c>
      <c r="U42" s="80">
        <v>7245</v>
      </c>
      <c r="V42" s="79">
        <v>3</v>
      </c>
      <c r="W42" s="80">
        <v>7375</v>
      </c>
      <c r="X42" s="146">
        <v>97</v>
      </c>
      <c r="Y42" s="88">
        <v>14620</v>
      </c>
      <c r="Z42" s="87">
        <v>33</v>
      </c>
    </row>
    <row r="43" spans="1:26" ht="16.5" x14ac:dyDescent="0.2">
      <c r="A43" s="118">
        <v>34</v>
      </c>
      <c r="B43" s="90" t="s">
        <v>1051</v>
      </c>
      <c r="C43" s="91" t="s">
        <v>188</v>
      </c>
      <c r="D43" s="81">
        <v>11</v>
      </c>
      <c r="E43" s="82">
        <v>0</v>
      </c>
      <c r="F43" s="79">
        <v>11</v>
      </c>
      <c r="G43" s="80">
        <v>0</v>
      </c>
      <c r="H43" s="81">
        <v>11</v>
      </c>
      <c r="I43" s="82">
        <v>0</v>
      </c>
      <c r="J43" s="79">
        <v>11</v>
      </c>
      <c r="K43" s="80">
        <v>0</v>
      </c>
      <c r="L43" s="81">
        <v>7</v>
      </c>
      <c r="M43" s="82">
        <v>4425</v>
      </c>
      <c r="N43" s="79">
        <v>8</v>
      </c>
      <c r="O43" s="80">
        <v>3361</v>
      </c>
      <c r="P43" s="79">
        <v>11</v>
      </c>
      <c r="Q43" s="80" t="s">
        <v>224</v>
      </c>
      <c r="R43" s="79">
        <v>11</v>
      </c>
      <c r="S43" s="80" t="s">
        <v>224</v>
      </c>
      <c r="T43" s="79">
        <v>11</v>
      </c>
      <c r="U43" s="80">
        <v>0</v>
      </c>
      <c r="V43" s="79">
        <v>11</v>
      </c>
      <c r="W43" s="80">
        <v>0</v>
      </c>
      <c r="X43" s="146">
        <v>103</v>
      </c>
      <c r="Y43" s="88">
        <v>7786</v>
      </c>
      <c r="Z43" s="87">
        <v>34</v>
      </c>
    </row>
    <row r="44" spans="1:26" ht="16.5" x14ac:dyDescent="0.2">
      <c r="A44" s="119">
        <v>35</v>
      </c>
      <c r="B44" s="90" t="s">
        <v>446</v>
      </c>
      <c r="C44" s="91" t="s">
        <v>186</v>
      </c>
      <c r="D44" s="81">
        <v>11</v>
      </c>
      <c r="E44" s="82">
        <v>0</v>
      </c>
      <c r="F44" s="79">
        <v>11</v>
      </c>
      <c r="G44" s="80">
        <v>0</v>
      </c>
      <c r="H44" s="81">
        <v>11</v>
      </c>
      <c r="I44" s="82">
        <v>0</v>
      </c>
      <c r="J44" s="79">
        <v>11</v>
      </c>
      <c r="K44" s="80">
        <v>0</v>
      </c>
      <c r="L44" s="81">
        <v>11</v>
      </c>
      <c r="M44" s="82"/>
      <c r="N44" s="79">
        <v>11</v>
      </c>
      <c r="O44" s="80"/>
      <c r="P44" s="79">
        <v>9</v>
      </c>
      <c r="Q44" s="80">
        <v>1061</v>
      </c>
      <c r="R44" s="79">
        <v>7</v>
      </c>
      <c r="S44" s="80">
        <v>1009</v>
      </c>
      <c r="T44" s="79">
        <v>11</v>
      </c>
      <c r="U44" s="80">
        <v>0</v>
      </c>
      <c r="V44" s="79">
        <v>11</v>
      </c>
      <c r="W44" s="80">
        <v>0</v>
      </c>
      <c r="X44" s="146">
        <v>104</v>
      </c>
      <c r="Y44" s="88">
        <v>2070</v>
      </c>
      <c r="Z44" s="87">
        <v>35</v>
      </c>
    </row>
    <row r="45" spans="1:26" ht="17.25" thickBot="1" x14ac:dyDescent="0.25">
      <c r="A45" s="234"/>
      <c r="B45" s="1197" t="s">
        <v>224</v>
      </c>
      <c r="C45" s="366" t="s">
        <v>224</v>
      </c>
      <c r="D45" s="85" t="s">
        <v>224</v>
      </c>
      <c r="E45" s="86" t="s">
        <v>224</v>
      </c>
      <c r="F45" s="83" t="s">
        <v>224</v>
      </c>
      <c r="G45" s="84" t="s">
        <v>224</v>
      </c>
      <c r="H45" s="85" t="s">
        <v>224</v>
      </c>
      <c r="I45" s="86" t="s">
        <v>224</v>
      </c>
      <c r="J45" s="83" t="s">
        <v>224</v>
      </c>
      <c r="K45" s="84" t="s">
        <v>224</v>
      </c>
      <c r="L45" s="85" t="s">
        <v>224</v>
      </c>
      <c r="M45" s="86" t="s">
        <v>224</v>
      </c>
      <c r="N45" s="83" t="s">
        <v>224</v>
      </c>
      <c r="O45" s="84" t="s">
        <v>224</v>
      </c>
      <c r="P45" s="83" t="s">
        <v>224</v>
      </c>
      <c r="Q45" s="84" t="s">
        <v>224</v>
      </c>
      <c r="R45" s="83" t="s">
        <v>224</v>
      </c>
      <c r="S45" s="84" t="s">
        <v>224</v>
      </c>
      <c r="T45" s="83" t="s">
        <v>224</v>
      </c>
      <c r="U45" s="84" t="s">
        <v>224</v>
      </c>
      <c r="V45" s="83" t="s">
        <v>224</v>
      </c>
      <c r="W45" s="84" t="s">
        <v>224</v>
      </c>
      <c r="X45" s="1198" t="str">
        <f t="shared" ref="X45:Y45" si="0">IF(ISNUMBER(D45)=TRUE,SUM(D45,F45,H45,J45,L45,N45,P45,R45,T45,V45),"")</f>
        <v/>
      </c>
      <c r="Y45" s="1199" t="str">
        <f t="shared" si="0"/>
        <v/>
      </c>
      <c r="Z45" s="648" t="str">
        <f>IF(ISNUMBER(AF43)=TRUE,AF43,"")</f>
        <v/>
      </c>
    </row>
  </sheetData>
  <mergeCells count="24">
    <mergeCell ref="V6:W6"/>
    <mergeCell ref="V5:W5"/>
    <mergeCell ref="X5:Z6"/>
    <mergeCell ref="D6:E6"/>
    <mergeCell ref="F6:G6"/>
    <mergeCell ref="H6:I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  <mergeCell ref="T5:U5"/>
    <mergeCell ref="A5:A7"/>
    <mergeCell ref="B5:B7"/>
    <mergeCell ref="C5:C7"/>
    <mergeCell ref="D5:E5"/>
    <mergeCell ref="F5:G5"/>
    <mergeCell ref="H5:I5"/>
    <mergeCell ref="T6:U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X10:X45" xr:uid="{86AD12EC-A31A-4BA9-B28A-ED55B2E91EBC}">
      <formula1>IF(ISNUMBER(D10)=TRUE,SUM(D10,F10,H10,J10,L10,N10,T10,V10),"")</formula1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O35"/>
  <sheetViews>
    <sheetView workbookViewId="0">
      <selection activeCell="E37" sqref="E37"/>
    </sheetView>
  </sheetViews>
  <sheetFormatPr defaultRowHeight="12.75" x14ac:dyDescent="0.2"/>
  <cols>
    <col min="2" max="2" width="32.5703125" customWidth="1"/>
    <col min="3" max="3" width="19.28515625" customWidth="1"/>
  </cols>
  <sheetData>
    <row r="1" spans="1:15" ht="21.75" customHeight="1" x14ac:dyDescent="0.2">
      <c r="A1" s="180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2"/>
      <c r="M1" s="183"/>
    </row>
    <row r="2" spans="1:15" ht="99.75" customHeight="1" x14ac:dyDescent="0.2">
      <c r="A2" s="1509"/>
      <c r="B2" s="1510"/>
      <c r="C2" s="1510"/>
      <c r="D2" s="1510"/>
      <c r="E2" s="1510"/>
      <c r="F2" s="1510"/>
      <c r="G2" s="1510"/>
      <c r="H2" s="1510"/>
      <c r="I2" s="1510"/>
      <c r="J2" s="227"/>
      <c r="K2" s="227"/>
      <c r="L2" s="184"/>
      <c r="M2" s="185"/>
    </row>
    <row r="3" spans="1:15" ht="30.75" customHeight="1" x14ac:dyDescent="0.2">
      <c r="A3" s="1511" t="s">
        <v>73</v>
      </c>
      <c r="B3" s="1512"/>
      <c r="C3" s="1512"/>
      <c r="D3" s="1512"/>
      <c r="E3" s="1512"/>
      <c r="F3" s="1512"/>
      <c r="G3" s="1512"/>
      <c r="H3" s="1512"/>
      <c r="I3" s="1512"/>
      <c r="J3" s="1512"/>
      <c r="K3" s="1512"/>
      <c r="L3" s="1512"/>
      <c r="M3" s="1513"/>
    </row>
    <row r="4" spans="1:15" ht="32.25" thickBot="1" x14ac:dyDescent="0.25">
      <c r="A4" s="300" t="s">
        <v>225</v>
      </c>
      <c r="B4" s="301" t="s">
        <v>226</v>
      </c>
      <c r="C4" s="301" t="s">
        <v>227</v>
      </c>
      <c r="D4" s="302" t="s">
        <v>228</v>
      </c>
      <c r="E4" s="302" t="s">
        <v>229</v>
      </c>
      <c r="F4" s="302" t="s">
        <v>230</v>
      </c>
      <c r="G4" s="302" t="s">
        <v>231</v>
      </c>
      <c r="H4" s="302" t="s">
        <v>232</v>
      </c>
      <c r="I4" s="302" t="s">
        <v>233</v>
      </c>
      <c r="J4" s="302" t="s">
        <v>234</v>
      </c>
      <c r="K4" s="302" t="s">
        <v>235</v>
      </c>
      <c r="L4" s="302" t="s">
        <v>236</v>
      </c>
      <c r="M4" s="303" t="s">
        <v>237</v>
      </c>
      <c r="N4" s="304" t="s">
        <v>238</v>
      </c>
      <c r="O4" s="304" t="s">
        <v>239</v>
      </c>
    </row>
    <row r="5" spans="1:15" ht="19.5" thickBot="1" x14ac:dyDescent="0.25">
      <c r="A5" s="305">
        <v>4</v>
      </c>
      <c r="B5" s="306" t="s">
        <v>240</v>
      </c>
      <c r="C5" s="307" t="s">
        <v>250</v>
      </c>
      <c r="D5" s="308">
        <v>9</v>
      </c>
      <c r="E5" s="308">
        <v>7</v>
      </c>
      <c r="F5" s="308">
        <v>4</v>
      </c>
      <c r="G5" s="308">
        <v>4</v>
      </c>
      <c r="H5" s="308">
        <v>3</v>
      </c>
      <c r="I5" s="308">
        <v>2</v>
      </c>
      <c r="J5" s="308">
        <v>0</v>
      </c>
      <c r="K5" s="308">
        <v>0</v>
      </c>
      <c r="L5" s="309">
        <v>29</v>
      </c>
      <c r="M5" s="310">
        <v>1</v>
      </c>
      <c r="N5" s="311">
        <v>25</v>
      </c>
      <c r="O5" s="311">
        <v>43</v>
      </c>
    </row>
    <row r="6" spans="1:15" ht="19.5" thickBot="1" x14ac:dyDescent="0.25">
      <c r="A6" s="312">
        <v>1</v>
      </c>
      <c r="B6" s="306" t="s">
        <v>247</v>
      </c>
      <c r="C6" s="306" t="s">
        <v>248</v>
      </c>
      <c r="D6" s="308">
        <v>9</v>
      </c>
      <c r="E6" s="308">
        <v>2</v>
      </c>
      <c r="F6" s="308">
        <v>5</v>
      </c>
      <c r="G6" s="308">
        <v>3</v>
      </c>
      <c r="H6" s="308">
        <v>10</v>
      </c>
      <c r="I6" s="308">
        <v>3</v>
      </c>
      <c r="J6" s="308">
        <v>0</v>
      </c>
      <c r="K6" s="308">
        <v>0</v>
      </c>
      <c r="L6" s="309">
        <v>32</v>
      </c>
      <c r="M6" s="310">
        <v>2</v>
      </c>
      <c r="N6" s="311">
        <v>31</v>
      </c>
      <c r="O6" s="311">
        <v>36</v>
      </c>
    </row>
    <row r="7" spans="1:15" ht="19.5" thickBot="1" x14ac:dyDescent="0.25">
      <c r="A7" s="312">
        <v>20</v>
      </c>
      <c r="B7" s="306" t="s">
        <v>244</v>
      </c>
      <c r="C7" s="306" t="s">
        <v>245</v>
      </c>
      <c r="D7" s="308">
        <v>6</v>
      </c>
      <c r="E7" s="308">
        <v>3</v>
      </c>
      <c r="F7" s="308">
        <v>14</v>
      </c>
      <c r="G7" s="308">
        <v>6</v>
      </c>
      <c r="H7" s="308">
        <v>5</v>
      </c>
      <c r="I7" s="308">
        <v>4</v>
      </c>
      <c r="J7" s="308">
        <v>0</v>
      </c>
      <c r="K7" s="308">
        <v>0</v>
      </c>
      <c r="L7" s="309">
        <v>38</v>
      </c>
      <c r="M7" s="310">
        <v>3</v>
      </c>
      <c r="N7" s="311">
        <v>19</v>
      </c>
      <c r="O7" s="311">
        <v>48</v>
      </c>
    </row>
    <row r="8" spans="1:15" ht="19.5" thickBot="1" x14ac:dyDescent="0.25">
      <c r="A8" s="312">
        <v>2</v>
      </c>
      <c r="B8" s="313" t="s">
        <v>247</v>
      </c>
      <c r="C8" s="306" t="s">
        <v>249</v>
      </c>
      <c r="D8" s="308">
        <v>6</v>
      </c>
      <c r="E8" s="308">
        <v>9</v>
      </c>
      <c r="F8" s="308">
        <v>1</v>
      </c>
      <c r="G8" s="308">
        <v>2</v>
      </c>
      <c r="H8" s="308">
        <v>19</v>
      </c>
      <c r="I8" s="308">
        <v>7</v>
      </c>
      <c r="J8" s="308">
        <v>0</v>
      </c>
      <c r="K8" s="308">
        <v>0</v>
      </c>
      <c r="L8" s="309">
        <v>44</v>
      </c>
      <c r="M8" s="310">
        <v>4</v>
      </c>
      <c r="N8" s="311">
        <v>24</v>
      </c>
      <c r="O8" s="311">
        <v>32</v>
      </c>
    </row>
    <row r="9" spans="1:15" ht="19.5" thickBot="1" x14ac:dyDescent="0.25">
      <c r="A9" s="312">
        <v>6</v>
      </c>
      <c r="B9" s="306" t="s">
        <v>240</v>
      </c>
      <c r="C9" s="306" t="s">
        <v>241</v>
      </c>
      <c r="D9" s="308">
        <v>1</v>
      </c>
      <c r="E9" s="308">
        <v>6</v>
      </c>
      <c r="F9" s="308">
        <v>2</v>
      </c>
      <c r="G9" s="308">
        <v>11</v>
      </c>
      <c r="H9" s="308">
        <v>19</v>
      </c>
      <c r="I9" s="308">
        <v>7</v>
      </c>
      <c r="J9" s="308">
        <v>0</v>
      </c>
      <c r="K9" s="308">
        <v>0</v>
      </c>
      <c r="L9" s="309">
        <v>46</v>
      </c>
      <c r="M9" s="310">
        <v>5</v>
      </c>
      <c r="N9" s="311">
        <v>24</v>
      </c>
      <c r="O9" s="311">
        <v>45</v>
      </c>
    </row>
    <row r="10" spans="1:15" ht="19.5" thickBot="1" x14ac:dyDescent="0.25">
      <c r="A10" s="312">
        <v>11</v>
      </c>
      <c r="B10" s="313" t="s">
        <v>253</v>
      </c>
      <c r="C10" s="306" t="s">
        <v>256</v>
      </c>
      <c r="D10" s="308">
        <v>11</v>
      </c>
      <c r="E10" s="308">
        <v>12</v>
      </c>
      <c r="F10" s="308">
        <v>3</v>
      </c>
      <c r="G10" s="308">
        <v>13</v>
      </c>
      <c r="H10" s="308">
        <v>1</v>
      </c>
      <c r="I10" s="308">
        <v>7</v>
      </c>
      <c r="J10" s="308">
        <v>0</v>
      </c>
      <c r="K10" s="308">
        <v>0</v>
      </c>
      <c r="L10" s="309">
        <v>47</v>
      </c>
      <c r="M10" s="310">
        <v>6</v>
      </c>
      <c r="N10" s="311">
        <v>22</v>
      </c>
      <c r="O10" s="311">
        <v>61</v>
      </c>
    </row>
    <row r="11" spans="1:15" ht="19.5" thickBot="1" x14ac:dyDescent="0.25">
      <c r="A11" s="312">
        <v>3</v>
      </c>
      <c r="B11" s="313" t="s">
        <v>247</v>
      </c>
      <c r="C11" s="306" t="s">
        <v>252</v>
      </c>
      <c r="D11" s="308">
        <v>8</v>
      </c>
      <c r="E11" s="308">
        <v>11</v>
      </c>
      <c r="F11" s="308">
        <v>11</v>
      </c>
      <c r="G11" s="308">
        <v>10</v>
      </c>
      <c r="H11" s="308">
        <v>12</v>
      </c>
      <c r="I11" s="308">
        <v>1</v>
      </c>
      <c r="J11" s="308">
        <v>0</v>
      </c>
      <c r="K11" s="308">
        <v>0</v>
      </c>
      <c r="L11" s="309">
        <v>53</v>
      </c>
      <c r="M11" s="310">
        <v>7</v>
      </c>
      <c r="N11" s="311">
        <v>16</v>
      </c>
      <c r="O11" s="311">
        <v>52</v>
      </c>
    </row>
    <row r="12" spans="1:15" ht="19.5" thickBot="1" x14ac:dyDescent="0.25">
      <c r="A12" s="312">
        <v>18</v>
      </c>
      <c r="B12" s="313" t="s">
        <v>244</v>
      </c>
      <c r="C12" s="306" t="s">
        <v>246</v>
      </c>
      <c r="D12" s="308">
        <v>2</v>
      </c>
      <c r="E12" s="308">
        <v>8</v>
      </c>
      <c r="F12" s="308">
        <v>13</v>
      </c>
      <c r="G12" s="308">
        <v>8</v>
      </c>
      <c r="H12" s="308">
        <v>19</v>
      </c>
      <c r="I12" s="308">
        <v>5</v>
      </c>
      <c r="J12" s="308">
        <v>0</v>
      </c>
      <c r="K12" s="308">
        <v>0</v>
      </c>
      <c r="L12" s="309">
        <v>55</v>
      </c>
      <c r="M12" s="310">
        <v>8</v>
      </c>
      <c r="N12" s="311">
        <v>16</v>
      </c>
      <c r="O12" s="311">
        <v>31</v>
      </c>
    </row>
    <row r="13" spans="1:15" ht="19.5" thickBot="1" x14ac:dyDescent="0.25">
      <c r="A13" s="312">
        <v>9</v>
      </c>
      <c r="B13" s="313" t="s">
        <v>242</v>
      </c>
      <c r="C13" s="306" t="s">
        <v>258</v>
      </c>
      <c r="D13" s="308">
        <v>19</v>
      </c>
      <c r="E13" s="308">
        <v>10</v>
      </c>
      <c r="F13" s="308">
        <v>10</v>
      </c>
      <c r="G13" s="308">
        <v>1</v>
      </c>
      <c r="H13" s="308">
        <v>4</v>
      </c>
      <c r="I13" s="308">
        <v>12</v>
      </c>
      <c r="J13" s="308">
        <v>0</v>
      </c>
      <c r="K13" s="308">
        <v>0</v>
      </c>
      <c r="L13" s="309">
        <v>56</v>
      </c>
      <c r="M13" s="310">
        <v>9</v>
      </c>
      <c r="N13" s="311">
        <v>16</v>
      </c>
      <c r="O13" s="311">
        <v>46</v>
      </c>
    </row>
    <row r="14" spans="1:15" ht="19.5" thickBot="1" x14ac:dyDescent="0.25">
      <c r="A14" s="312">
        <v>7</v>
      </c>
      <c r="B14" s="313" t="s">
        <v>242</v>
      </c>
      <c r="C14" s="306" t="s">
        <v>243</v>
      </c>
      <c r="D14" s="308">
        <v>4</v>
      </c>
      <c r="E14" s="308">
        <v>4</v>
      </c>
      <c r="F14" s="308">
        <v>20</v>
      </c>
      <c r="G14" s="308">
        <v>5</v>
      </c>
      <c r="H14" s="308">
        <v>8</v>
      </c>
      <c r="I14" s="308">
        <v>18</v>
      </c>
      <c r="J14" s="308">
        <v>0</v>
      </c>
      <c r="K14" s="308">
        <v>0</v>
      </c>
      <c r="L14" s="309">
        <v>59</v>
      </c>
      <c r="M14" s="310">
        <v>10</v>
      </c>
      <c r="N14" s="311">
        <v>14</v>
      </c>
      <c r="O14" s="311">
        <v>40</v>
      </c>
    </row>
    <row r="15" spans="1:15" ht="19.5" thickBot="1" x14ac:dyDescent="0.25">
      <c r="A15" s="312">
        <v>8</v>
      </c>
      <c r="B15" s="313" t="s">
        <v>242</v>
      </c>
      <c r="C15" s="306" t="s">
        <v>257</v>
      </c>
      <c r="D15" s="308">
        <v>19</v>
      </c>
      <c r="E15" s="308">
        <v>5</v>
      </c>
      <c r="F15" s="308">
        <v>8</v>
      </c>
      <c r="G15" s="308">
        <v>12</v>
      </c>
      <c r="H15" s="308">
        <v>6</v>
      </c>
      <c r="I15" s="308">
        <v>10</v>
      </c>
      <c r="J15" s="308">
        <v>0</v>
      </c>
      <c r="K15" s="308">
        <v>0</v>
      </c>
      <c r="L15" s="309">
        <v>60</v>
      </c>
      <c r="M15" s="310">
        <v>11</v>
      </c>
      <c r="N15" s="311">
        <v>18</v>
      </c>
      <c r="O15" s="311">
        <v>40</v>
      </c>
    </row>
    <row r="16" spans="1:15" ht="19.5" thickBot="1" x14ac:dyDescent="0.25">
      <c r="A16" s="312">
        <v>5</v>
      </c>
      <c r="B16" s="313" t="s">
        <v>240</v>
      </c>
      <c r="C16" s="306" t="s">
        <v>255</v>
      </c>
      <c r="D16" s="308">
        <v>19</v>
      </c>
      <c r="E16" s="308">
        <v>1</v>
      </c>
      <c r="F16" s="308">
        <v>9</v>
      </c>
      <c r="G16" s="308">
        <v>9</v>
      </c>
      <c r="H16" s="308">
        <v>9</v>
      </c>
      <c r="I16" s="308">
        <v>18</v>
      </c>
      <c r="J16" s="308">
        <v>0</v>
      </c>
      <c r="K16" s="308">
        <v>0</v>
      </c>
      <c r="L16" s="309">
        <v>65</v>
      </c>
      <c r="M16" s="310">
        <v>12</v>
      </c>
      <c r="N16" s="311">
        <v>21</v>
      </c>
      <c r="O16" s="311">
        <v>46</v>
      </c>
    </row>
    <row r="17" spans="1:15" ht="19.5" thickBot="1" x14ac:dyDescent="0.25">
      <c r="A17" s="312">
        <v>10</v>
      </c>
      <c r="B17" s="313" t="s">
        <v>253</v>
      </c>
      <c r="C17" s="306" t="s">
        <v>254</v>
      </c>
      <c r="D17" s="308">
        <v>3</v>
      </c>
      <c r="E17" s="308">
        <v>16</v>
      </c>
      <c r="F17" s="308">
        <v>20</v>
      </c>
      <c r="G17" s="308">
        <v>15</v>
      </c>
      <c r="H17" s="308">
        <v>13</v>
      </c>
      <c r="I17" s="308">
        <v>10</v>
      </c>
      <c r="J17" s="308">
        <v>0</v>
      </c>
      <c r="K17" s="308">
        <v>0</v>
      </c>
      <c r="L17" s="309">
        <v>77</v>
      </c>
      <c r="M17" s="310">
        <v>13</v>
      </c>
      <c r="N17" s="311">
        <v>6</v>
      </c>
      <c r="O17" s="311">
        <v>40</v>
      </c>
    </row>
    <row r="18" spans="1:15" ht="19.5" thickBot="1" x14ac:dyDescent="0.25">
      <c r="A18" s="312">
        <v>21</v>
      </c>
      <c r="B18" s="313" t="s">
        <v>244</v>
      </c>
      <c r="C18" s="306" t="s">
        <v>268</v>
      </c>
      <c r="D18" s="308">
        <v>20</v>
      </c>
      <c r="E18" s="308">
        <v>20</v>
      </c>
      <c r="F18" s="308">
        <v>20</v>
      </c>
      <c r="G18" s="308">
        <v>7</v>
      </c>
      <c r="H18" s="308">
        <v>7</v>
      </c>
      <c r="I18" s="308">
        <v>6</v>
      </c>
      <c r="J18" s="308">
        <v>0</v>
      </c>
      <c r="K18" s="308">
        <v>0</v>
      </c>
      <c r="L18" s="309">
        <v>80</v>
      </c>
      <c r="M18" s="310">
        <v>14</v>
      </c>
      <c r="N18" s="311">
        <v>5</v>
      </c>
      <c r="O18" s="311">
        <v>59</v>
      </c>
    </row>
    <row r="19" spans="1:15" ht="19.5" thickBot="1" x14ac:dyDescent="0.25">
      <c r="A19" s="312">
        <v>19</v>
      </c>
      <c r="B19" s="306" t="s">
        <v>244</v>
      </c>
      <c r="C19" s="306" t="s">
        <v>251</v>
      </c>
      <c r="D19" s="308">
        <v>5</v>
      </c>
      <c r="E19" s="308">
        <v>13</v>
      </c>
      <c r="F19" s="308">
        <v>6</v>
      </c>
      <c r="G19" s="308">
        <v>20</v>
      </c>
      <c r="H19" s="308">
        <v>20</v>
      </c>
      <c r="I19" s="308">
        <v>20</v>
      </c>
      <c r="J19" s="308">
        <v>0</v>
      </c>
      <c r="K19" s="308">
        <v>0</v>
      </c>
      <c r="L19" s="309">
        <v>84</v>
      </c>
      <c r="M19" s="310">
        <v>15</v>
      </c>
      <c r="N19" s="311">
        <v>10</v>
      </c>
      <c r="O19" s="311">
        <v>36</v>
      </c>
    </row>
    <row r="20" spans="1:15" ht="19.5" thickBot="1" x14ac:dyDescent="0.25">
      <c r="A20" s="312">
        <v>14</v>
      </c>
      <c r="B20" s="313" t="s">
        <v>260</v>
      </c>
      <c r="C20" s="306" t="s">
        <v>262</v>
      </c>
      <c r="D20" s="308">
        <v>19</v>
      </c>
      <c r="E20" s="308">
        <v>19</v>
      </c>
      <c r="F20" s="308">
        <v>17</v>
      </c>
      <c r="G20" s="308">
        <v>17</v>
      </c>
      <c r="H20" s="308">
        <v>2</v>
      </c>
      <c r="I20" s="308">
        <v>18</v>
      </c>
      <c r="J20" s="308">
        <v>0</v>
      </c>
      <c r="K20" s="308">
        <v>0</v>
      </c>
      <c r="L20" s="309">
        <v>92</v>
      </c>
      <c r="M20" s="310">
        <v>16</v>
      </c>
      <c r="N20" s="311">
        <v>3</v>
      </c>
      <c r="O20" s="311">
        <v>46</v>
      </c>
    </row>
    <row r="21" spans="1:15" ht="19.5" thickBot="1" x14ac:dyDescent="0.25">
      <c r="A21" s="312">
        <v>13</v>
      </c>
      <c r="B21" s="313" t="s">
        <v>253</v>
      </c>
      <c r="C21" s="313" t="s">
        <v>259</v>
      </c>
      <c r="D21" s="308">
        <v>19</v>
      </c>
      <c r="E21" s="308">
        <v>14</v>
      </c>
      <c r="F21" s="308">
        <v>7</v>
      </c>
      <c r="G21" s="308">
        <v>17</v>
      </c>
      <c r="H21" s="308">
        <v>19</v>
      </c>
      <c r="I21" s="308">
        <v>20</v>
      </c>
      <c r="J21" s="308">
        <v>0</v>
      </c>
      <c r="K21" s="308">
        <v>0</v>
      </c>
      <c r="L21" s="309">
        <v>96</v>
      </c>
      <c r="M21" s="310">
        <v>17</v>
      </c>
      <c r="N21" s="311">
        <v>7</v>
      </c>
      <c r="O21" s="311">
        <v>31</v>
      </c>
    </row>
    <row r="22" spans="1:15" ht="19.5" thickBot="1" x14ac:dyDescent="0.25">
      <c r="A22" s="312">
        <v>17</v>
      </c>
      <c r="B22" s="313" t="s">
        <v>260</v>
      </c>
      <c r="C22" s="306" t="s">
        <v>263</v>
      </c>
      <c r="D22" s="308">
        <v>19</v>
      </c>
      <c r="E22" s="308">
        <v>19</v>
      </c>
      <c r="F22" s="308">
        <v>15</v>
      </c>
      <c r="G22" s="308">
        <v>14</v>
      </c>
      <c r="H22" s="308">
        <v>11</v>
      </c>
      <c r="I22" s="308">
        <v>18</v>
      </c>
      <c r="J22" s="308">
        <v>0</v>
      </c>
      <c r="K22" s="308">
        <v>0</v>
      </c>
      <c r="L22" s="309">
        <v>96</v>
      </c>
      <c r="M22" s="310">
        <v>17</v>
      </c>
      <c r="N22" s="311">
        <v>4</v>
      </c>
      <c r="O22" s="311">
        <v>33</v>
      </c>
    </row>
    <row r="23" spans="1:15" ht="19.5" thickBot="1" x14ac:dyDescent="0.25">
      <c r="A23" s="312">
        <v>15</v>
      </c>
      <c r="B23" s="306" t="s">
        <v>260</v>
      </c>
      <c r="C23" s="306" t="s">
        <v>261</v>
      </c>
      <c r="D23" s="308">
        <v>19</v>
      </c>
      <c r="E23" s="308">
        <v>15</v>
      </c>
      <c r="F23" s="308">
        <v>17</v>
      </c>
      <c r="G23" s="308">
        <v>20</v>
      </c>
      <c r="H23" s="308">
        <v>19</v>
      </c>
      <c r="I23" s="308">
        <v>18</v>
      </c>
      <c r="J23" s="308">
        <v>0</v>
      </c>
      <c r="K23" s="308">
        <v>0</v>
      </c>
      <c r="L23" s="309">
        <v>108</v>
      </c>
      <c r="M23" s="310">
        <v>19</v>
      </c>
      <c r="N23" s="311">
        <v>1</v>
      </c>
      <c r="O23" s="311">
        <v>22</v>
      </c>
    </row>
    <row r="24" spans="1:15" ht="19.5" thickBot="1" x14ac:dyDescent="0.25">
      <c r="A24" s="312">
        <v>12</v>
      </c>
      <c r="B24" s="306" t="s">
        <v>253</v>
      </c>
      <c r="C24" s="314" t="s">
        <v>266</v>
      </c>
      <c r="D24" s="308">
        <v>20</v>
      </c>
      <c r="E24" s="308">
        <v>20</v>
      </c>
      <c r="F24" s="308">
        <v>12</v>
      </c>
      <c r="G24" s="308">
        <v>20</v>
      </c>
      <c r="H24" s="308">
        <v>20</v>
      </c>
      <c r="I24" s="308">
        <v>20</v>
      </c>
      <c r="J24" s="308">
        <v>0</v>
      </c>
      <c r="K24" s="308">
        <v>0</v>
      </c>
      <c r="L24" s="309">
        <v>112</v>
      </c>
      <c r="M24" s="310">
        <v>20</v>
      </c>
      <c r="N24" s="311">
        <v>3</v>
      </c>
      <c r="O24" s="311">
        <v>28</v>
      </c>
    </row>
    <row r="25" spans="1:15" ht="19.5" thickBot="1" x14ac:dyDescent="0.25">
      <c r="A25" s="312">
        <v>22</v>
      </c>
      <c r="B25" s="313" t="s">
        <v>264</v>
      </c>
      <c r="C25" s="306" t="s">
        <v>265</v>
      </c>
      <c r="D25" s="308">
        <v>19</v>
      </c>
      <c r="E25" s="308">
        <v>19</v>
      </c>
      <c r="F25" s="308">
        <v>20</v>
      </c>
      <c r="G25" s="308">
        <v>20</v>
      </c>
      <c r="H25" s="308">
        <v>19</v>
      </c>
      <c r="I25" s="308">
        <v>18</v>
      </c>
      <c r="J25" s="308">
        <v>0</v>
      </c>
      <c r="K25" s="308">
        <v>0</v>
      </c>
      <c r="L25" s="309">
        <v>115</v>
      </c>
      <c r="M25" s="310">
        <v>21</v>
      </c>
      <c r="N25" s="311">
        <v>0</v>
      </c>
      <c r="O25" s="311">
        <v>0</v>
      </c>
    </row>
    <row r="26" spans="1:15" ht="18.75" x14ac:dyDescent="0.2">
      <c r="A26" s="312">
        <v>16</v>
      </c>
      <c r="B26" s="313" t="s">
        <v>260</v>
      </c>
      <c r="C26" s="306" t="s">
        <v>267</v>
      </c>
      <c r="D26" s="308">
        <v>20</v>
      </c>
      <c r="E26" s="308">
        <v>20</v>
      </c>
      <c r="F26" s="308">
        <v>20</v>
      </c>
      <c r="G26" s="308">
        <v>20</v>
      </c>
      <c r="H26" s="308">
        <v>20</v>
      </c>
      <c r="I26" s="308">
        <v>20</v>
      </c>
      <c r="J26" s="308">
        <v>0</v>
      </c>
      <c r="K26" s="308">
        <v>0</v>
      </c>
      <c r="L26" s="309">
        <v>120</v>
      </c>
      <c r="M26" s="310">
        <v>22</v>
      </c>
      <c r="N26" s="311">
        <v>0</v>
      </c>
      <c r="O26" s="311">
        <v>0</v>
      </c>
    </row>
    <row r="27" spans="1:15" ht="15" x14ac:dyDescent="0.2">
      <c r="A27" s="1514" t="s">
        <v>269</v>
      </c>
      <c r="B27" s="1515"/>
      <c r="C27" s="1515"/>
      <c r="D27" s="1515"/>
      <c r="E27" s="1515"/>
      <c r="F27" s="1515"/>
      <c r="G27" s="1515"/>
      <c r="H27" s="1515"/>
      <c r="I27" s="1515"/>
      <c r="J27" s="1515"/>
      <c r="K27" s="1515"/>
      <c r="L27" s="1515"/>
      <c r="M27" s="1516"/>
    </row>
    <row r="28" spans="1:15" ht="30" x14ac:dyDescent="0.2">
      <c r="A28" s="315" t="s">
        <v>225</v>
      </c>
      <c r="B28" s="316" t="s">
        <v>226</v>
      </c>
      <c r="C28" s="317"/>
      <c r="D28" s="302" t="s">
        <v>228</v>
      </c>
      <c r="E28" s="302" t="s">
        <v>229</v>
      </c>
      <c r="F28" s="302" t="s">
        <v>230</v>
      </c>
      <c r="G28" s="302" t="s">
        <v>231</v>
      </c>
      <c r="H28" s="302" t="s">
        <v>232</v>
      </c>
      <c r="I28" s="302" t="s">
        <v>270</v>
      </c>
      <c r="J28" s="302" t="s">
        <v>234</v>
      </c>
      <c r="K28" s="302" t="s">
        <v>271</v>
      </c>
      <c r="L28" s="302" t="s">
        <v>236</v>
      </c>
      <c r="M28" s="318" t="s">
        <v>237</v>
      </c>
      <c r="N28" s="304" t="s">
        <v>238</v>
      </c>
      <c r="O28" s="304" t="s">
        <v>239</v>
      </c>
    </row>
    <row r="29" spans="1:15" ht="18.75" x14ac:dyDescent="0.25">
      <c r="A29" s="319">
        <v>1</v>
      </c>
      <c r="B29" s="1517" t="s">
        <v>247</v>
      </c>
      <c r="C29" s="1517"/>
      <c r="D29" s="320">
        <v>23</v>
      </c>
      <c r="E29" s="320">
        <v>22</v>
      </c>
      <c r="F29" s="320">
        <v>17</v>
      </c>
      <c r="G29" s="320">
        <v>15</v>
      </c>
      <c r="H29" s="320">
        <v>41</v>
      </c>
      <c r="I29" s="320">
        <v>11</v>
      </c>
      <c r="J29" s="320">
        <f>'[14]7. Kolo'!D33</f>
        <v>0</v>
      </c>
      <c r="K29" s="320">
        <f>'[14]8. Kolo '!D33</f>
        <v>0</v>
      </c>
      <c r="L29" s="321">
        <v>129</v>
      </c>
      <c r="M29" s="322">
        <v>1</v>
      </c>
      <c r="N29">
        <v>71</v>
      </c>
      <c r="O29">
        <v>52</v>
      </c>
    </row>
    <row r="30" spans="1:15" ht="18.75" x14ac:dyDescent="0.25">
      <c r="A30" s="319">
        <v>2</v>
      </c>
      <c r="B30" s="1517" t="s">
        <v>244</v>
      </c>
      <c r="C30" s="1517"/>
      <c r="D30" s="320">
        <v>13</v>
      </c>
      <c r="E30" s="320">
        <v>24</v>
      </c>
      <c r="F30" s="320">
        <v>33</v>
      </c>
      <c r="G30" s="320">
        <v>21</v>
      </c>
      <c r="H30" s="320">
        <v>31</v>
      </c>
      <c r="I30" s="320">
        <v>15</v>
      </c>
      <c r="J30" s="320">
        <f>'[14]7. Kolo'!D30</f>
        <v>0</v>
      </c>
      <c r="K30" s="320">
        <f>'[14]8. Kolo '!D30</f>
        <v>0</v>
      </c>
      <c r="L30" s="321">
        <v>137</v>
      </c>
      <c r="M30" s="322">
        <v>2</v>
      </c>
      <c r="N30">
        <v>50</v>
      </c>
      <c r="O30">
        <v>59</v>
      </c>
    </row>
    <row r="31" spans="1:15" ht="18.75" x14ac:dyDescent="0.25">
      <c r="A31" s="319">
        <v>3</v>
      </c>
      <c r="B31" s="1517" t="s">
        <v>240</v>
      </c>
      <c r="C31" s="1517"/>
      <c r="D31" s="320">
        <v>29</v>
      </c>
      <c r="E31" s="320">
        <v>14</v>
      </c>
      <c r="F31" s="320">
        <v>15</v>
      </c>
      <c r="G31" s="320">
        <v>24</v>
      </c>
      <c r="H31" s="320">
        <v>31</v>
      </c>
      <c r="I31" s="320">
        <v>27</v>
      </c>
      <c r="J31" s="320">
        <f>'[14]7. Kolo'!D29</f>
        <v>0</v>
      </c>
      <c r="K31" s="320">
        <f>'[14]8. Kolo '!D29</f>
        <v>0</v>
      </c>
      <c r="L31" s="321">
        <v>140</v>
      </c>
      <c r="M31" s="322">
        <v>3</v>
      </c>
      <c r="N31">
        <v>70</v>
      </c>
      <c r="O31">
        <v>46</v>
      </c>
    </row>
    <row r="32" spans="1:15" ht="18.75" x14ac:dyDescent="0.25">
      <c r="A32" s="323">
        <v>4</v>
      </c>
      <c r="B32" s="1507" t="s">
        <v>242</v>
      </c>
      <c r="C32" s="1508"/>
      <c r="D32" s="320">
        <v>42</v>
      </c>
      <c r="E32" s="320">
        <v>19</v>
      </c>
      <c r="F32" s="320">
        <v>38</v>
      </c>
      <c r="G32" s="320">
        <v>18</v>
      </c>
      <c r="H32" s="320">
        <v>18</v>
      </c>
      <c r="I32" s="320">
        <v>40</v>
      </c>
      <c r="J32" s="320">
        <f>'[14]7. Kolo'!D31</f>
        <v>0</v>
      </c>
      <c r="K32" s="320">
        <f>'[14]8. Kolo '!D31</f>
        <v>0</v>
      </c>
      <c r="L32" s="321">
        <v>175</v>
      </c>
      <c r="M32" s="324">
        <v>4</v>
      </c>
      <c r="N32">
        <v>48</v>
      </c>
      <c r="O32">
        <v>46</v>
      </c>
    </row>
    <row r="33" spans="1:15" ht="18.75" x14ac:dyDescent="0.25">
      <c r="A33" s="323">
        <v>5</v>
      </c>
      <c r="B33" s="1517" t="s">
        <v>253</v>
      </c>
      <c r="C33" s="1517" t="s">
        <v>253</v>
      </c>
      <c r="D33" s="320">
        <v>33</v>
      </c>
      <c r="E33" s="320">
        <v>42</v>
      </c>
      <c r="F33" s="320">
        <v>22</v>
      </c>
      <c r="G33" s="320">
        <v>45</v>
      </c>
      <c r="H33" s="320">
        <v>33</v>
      </c>
      <c r="I33" s="320">
        <v>37</v>
      </c>
      <c r="J33" s="320">
        <f>'[14]7. Kolo'!D32</f>
        <v>0</v>
      </c>
      <c r="K33" s="320">
        <f>'[14]8. Kolo '!D32</f>
        <v>0</v>
      </c>
      <c r="L33" s="321">
        <v>212</v>
      </c>
      <c r="M33" s="324">
        <v>5</v>
      </c>
      <c r="N33">
        <v>38</v>
      </c>
      <c r="O33">
        <v>61</v>
      </c>
    </row>
    <row r="34" spans="1:15" ht="18.75" x14ac:dyDescent="0.25">
      <c r="A34" s="323">
        <v>6</v>
      </c>
      <c r="B34" s="1507" t="s">
        <v>260</v>
      </c>
      <c r="C34" s="1508"/>
      <c r="D34" s="320">
        <v>57</v>
      </c>
      <c r="E34" s="320">
        <v>53</v>
      </c>
      <c r="F34" s="320">
        <v>49</v>
      </c>
      <c r="G34" s="320">
        <v>51</v>
      </c>
      <c r="H34" s="320">
        <v>32</v>
      </c>
      <c r="I34" s="320">
        <v>54</v>
      </c>
      <c r="J34" s="320">
        <f>'[14]7. Kolo'!D34</f>
        <v>0</v>
      </c>
      <c r="K34" s="320">
        <f>'[14]8. Kolo '!D34</f>
        <v>0</v>
      </c>
      <c r="L34" s="321">
        <v>296</v>
      </c>
      <c r="M34" s="324">
        <v>6</v>
      </c>
      <c r="N34">
        <v>8</v>
      </c>
      <c r="O34">
        <v>46</v>
      </c>
    </row>
    <row r="35" spans="1:15" ht="19.5" thickBot="1" x14ac:dyDescent="0.3">
      <c r="A35" s="325">
        <v>7</v>
      </c>
      <c r="B35" s="1074"/>
      <c r="C35" s="1080"/>
      <c r="D35" s="326"/>
      <c r="E35" s="327"/>
      <c r="F35" s="326"/>
      <c r="G35" s="326"/>
      <c r="H35" s="326"/>
      <c r="I35" s="326"/>
      <c r="J35" s="326"/>
      <c r="K35" s="326"/>
      <c r="L35" s="328"/>
      <c r="M35" s="329"/>
    </row>
  </sheetData>
  <mergeCells count="9">
    <mergeCell ref="B32:C32"/>
    <mergeCell ref="B34:C34"/>
    <mergeCell ref="A2:I2"/>
    <mergeCell ref="A3:M3"/>
    <mergeCell ref="A27:M27"/>
    <mergeCell ref="B33:C33"/>
    <mergeCell ref="B29:C29"/>
    <mergeCell ref="B31:C31"/>
    <mergeCell ref="B30:C3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V30"/>
  <sheetViews>
    <sheetView workbookViewId="0">
      <selection activeCell="Y4" sqref="Y4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9.5703125" customWidth="1"/>
  </cols>
  <sheetData>
    <row r="2" spans="1:22" ht="20.25" x14ac:dyDescent="0.3">
      <c r="D2" s="104" t="s">
        <v>42</v>
      </c>
    </row>
    <row r="4" spans="1:22" ht="20.25" x14ac:dyDescent="0.3">
      <c r="E4" s="104" t="s">
        <v>180</v>
      </c>
    </row>
    <row r="7" spans="1:22" ht="13.5" thickBot="1" x14ac:dyDescent="0.25"/>
    <row r="8" spans="1:22" ht="13.5" thickTop="1" x14ac:dyDescent="0.2">
      <c r="A8" s="1424" t="s">
        <v>26</v>
      </c>
      <c r="B8" s="1461" t="s">
        <v>27</v>
      </c>
      <c r="C8" s="1430" t="s">
        <v>28</v>
      </c>
      <c r="D8" s="1464" t="s">
        <v>6</v>
      </c>
      <c r="E8" s="1437"/>
      <c r="F8" s="1465" t="s">
        <v>7</v>
      </c>
      <c r="G8" s="1436"/>
      <c r="H8" s="1464" t="s">
        <v>8</v>
      </c>
      <c r="I8" s="1437"/>
      <c r="J8" s="1465" t="s">
        <v>9</v>
      </c>
      <c r="K8" s="1437"/>
      <c r="L8" s="1466" t="s">
        <v>10</v>
      </c>
      <c r="M8" s="1439"/>
      <c r="N8" s="1465" t="s">
        <v>11</v>
      </c>
      <c r="O8" s="1437"/>
      <c r="P8" s="1466" t="s">
        <v>12</v>
      </c>
      <c r="Q8" s="1439"/>
      <c r="R8" s="1465" t="s">
        <v>13</v>
      </c>
      <c r="S8" s="1436"/>
      <c r="T8" s="1454" t="s">
        <v>29</v>
      </c>
      <c r="U8" s="1441"/>
      <c r="V8" s="1442"/>
    </row>
    <row r="9" spans="1:22" x14ac:dyDescent="0.2">
      <c r="A9" s="1425"/>
      <c r="B9" s="1462"/>
      <c r="C9" s="1431"/>
      <c r="D9" s="1467" t="s">
        <v>615</v>
      </c>
      <c r="E9" s="1456"/>
      <c r="F9" s="1467" t="s">
        <v>615</v>
      </c>
      <c r="G9" s="1456"/>
      <c r="H9" s="1455" t="s">
        <v>616</v>
      </c>
      <c r="I9" s="1456"/>
      <c r="J9" s="1455" t="s">
        <v>616</v>
      </c>
      <c r="K9" s="1456"/>
      <c r="L9" s="1457" t="s">
        <v>616</v>
      </c>
      <c r="M9" s="1456"/>
      <c r="N9" s="1457" t="s">
        <v>616</v>
      </c>
      <c r="O9" s="1456"/>
      <c r="P9" s="1457" t="s">
        <v>617</v>
      </c>
      <c r="Q9" s="1456"/>
      <c r="R9" s="1455" t="s">
        <v>617</v>
      </c>
      <c r="S9" s="1456"/>
      <c r="T9" s="1443"/>
      <c r="U9" s="1444"/>
      <c r="V9" s="1445"/>
    </row>
    <row r="10" spans="1:22" x14ac:dyDescent="0.2">
      <c r="A10" s="1425"/>
      <c r="B10" s="1462"/>
      <c r="C10" s="1431"/>
      <c r="D10" s="1467" t="s">
        <v>618</v>
      </c>
      <c r="E10" s="1468"/>
      <c r="F10" s="1518" t="s">
        <v>619</v>
      </c>
      <c r="G10" s="1521"/>
      <c r="H10" s="1467" t="s">
        <v>819</v>
      </c>
      <c r="I10" s="1468"/>
      <c r="J10" s="1518" t="s">
        <v>820</v>
      </c>
      <c r="K10" s="1468"/>
      <c r="L10" s="1519" t="s">
        <v>620</v>
      </c>
      <c r="M10" s="1520"/>
      <c r="N10" s="1518" t="s">
        <v>621</v>
      </c>
      <c r="O10" s="1468"/>
      <c r="P10" s="1519" t="s">
        <v>622</v>
      </c>
      <c r="Q10" s="1520"/>
      <c r="R10" s="1518" t="s">
        <v>623</v>
      </c>
      <c r="S10" s="1521"/>
      <c r="T10" s="1446"/>
      <c r="U10" s="1447"/>
      <c r="V10" s="1448"/>
    </row>
    <row r="11" spans="1:22" x14ac:dyDescent="0.2">
      <c r="A11" s="1522"/>
      <c r="B11" s="1523"/>
      <c r="C11" s="1484"/>
      <c r="D11" s="915" t="s">
        <v>30</v>
      </c>
      <c r="E11" s="916" t="s">
        <v>31</v>
      </c>
      <c r="F11" s="917" t="s">
        <v>30</v>
      </c>
      <c r="G11" s="918" t="s">
        <v>31</v>
      </c>
      <c r="H11" s="915" t="s">
        <v>30</v>
      </c>
      <c r="I11" s="916" t="s">
        <v>31</v>
      </c>
      <c r="J11" s="917" t="s">
        <v>30</v>
      </c>
      <c r="K11" s="916" t="s">
        <v>31</v>
      </c>
      <c r="L11" s="917" t="s">
        <v>30</v>
      </c>
      <c r="M11" s="916" t="s">
        <v>31</v>
      </c>
      <c r="N11" s="917" t="s">
        <v>30</v>
      </c>
      <c r="O11" s="919" t="s">
        <v>31</v>
      </c>
      <c r="P11" s="917" t="s">
        <v>30</v>
      </c>
      <c r="Q11" s="916" t="s">
        <v>31</v>
      </c>
      <c r="R11" s="917" t="s">
        <v>30</v>
      </c>
      <c r="S11" s="916" t="s">
        <v>31</v>
      </c>
      <c r="T11" s="920" t="s">
        <v>30</v>
      </c>
      <c r="U11" s="921" t="s">
        <v>31</v>
      </c>
      <c r="V11" s="922" t="s">
        <v>32</v>
      </c>
    </row>
    <row r="12" spans="1:22" ht="13.5" thickBot="1" x14ac:dyDescent="0.25">
      <c r="A12" s="845">
        <v>1</v>
      </c>
      <c r="B12" s="846">
        <v>2</v>
      </c>
      <c r="C12" s="846">
        <v>3</v>
      </c>
      <c r="D12" s="923">
        <v>4</v>
      </c>
      <c r="E12" s="924">
        <v>5</v>
      </c>
      <c r="F12" s="923">
        <v>6</v>
      </c>
      <c r="G12" s="924">
        <v>7</v>
      </c>
      <c r="H12" s="923">
        <v>8</v>
      </c>
      <c r="I12" s="924">
        <v>9</v>
      </c>
      <c r="J12" s="923">
        <v>10</v>
      </c>
      <c r="K12" s="924">
        <v>11</v>
      </c>
      <c r="L12" s="923">
        <v>12</v>
      </c>
      <c r="M12" s="924">
        <v>13</v>
      </c>
      <c r="N12" s="923">
        <v>14</v>
      </c>
      <c r="O12" s="924">
        <v>15</v>
      </c>
      <c r="P12" s="923">
        <v>16</v>
      </c>
      <c r="Q12" s="924">
        <v>17</v>
      </c>
      <c r="R12" s="923">
        <v>18</v>
      </c>
      <c r="S12" s="924">
        <v>19</v>
      </c>
      <c r="T12" s="923">
        <v>20</v>
      </c>
      <c r="U12" s="925">
        <v>21</v>
      </c>
      <c r="V12" s="924">
        <v>22</v>
      </c>
    </row>
    <row r="13" spans="1:22" ht="18.75" thickTop="1" x14ac:dyDescent="0.2">
      <c r="A13" s="926">
        <v>1</v>
      </c>
      <c r="B13" s="957" t="s">
        <v>632</v>
      </c>
      <c r="C13" s="927" t="s">
        <v>633</v>
      </c>
      <c r="D13" s="928">
        <v>4</v>
      </c>
      <c r="E13" s="929">
        <v>13</v>
      </c>
      <c r="F13" s="930">
        <v>9</v>
      </c>
      <c r="G13" s="929">
        <v>11</v>
      </c>
      <c r="H13" s="930">
        <v>2</v>
      </c>
      <c r="I13" s="929">
        <v>4</v>
      </c>
      <c r="J13" s="930">
        <v>2</v>
      </c>
      <c r="K13" s="931">
        <v>26</v>
      </c>
      <c r="L13" s="932">
        <v>1</v>
      </c>
      <c r="M13" s="929">
        <v>24</v>
      </c>
      <c r="N13" s="930">
        <v>1</v>
      </c>
      <c r="O13" s="929">
        <v>29</v>
      </c>
      <c r="P13" s="932">
        <v>1</v>
      </c>
      <c r="Q13" s="929">
        <v>50</v>
      </c>
      <c r="R13" s="930">
        <v>1</v>
      </c>
      <c r="S13" s="929">
        <v>61</v>
      </c>
      <c r="T13" s="961">
        <v>21</v>
      </c>
      <c r="U13" s="962">
        <v>218</v>
      </c>
      <c r="V13" s="959">
        <v>1</v>
      </c>
    </row>
    <row r="14" spans="1:22" ht="18" x14ac:dyDescent="0.2">
      <c r="A14" s="935">
        <v>2</v>
      </c>
      <c r="B14" s="958" t="s">
        <v>624</v>
      </c>
      <c r="C14" s="937" t="s">
        <v>625</v>
      </c>
      <c r="D14" s="938">
        <v>2</v>
      </c>
      <c r="E14" s="939">
        <v>13</v>
      </c>
      <c r="F14" s="940">
        <v>1</v>
      </c>
      <c r="G14" s="941">
        <v>21</v>
      </c>
      <c r="H14" s="942">
        <v>3</v>
      </c>
      <c r="I14" s="939">
        <v>3</v>
      </c>
      <c r="J14" s="940">
        <v>7</v>
      </c>
      <c r="K14" s="941">
        <v>5</v>
      </c>
      <c r="L14" s="942">
        <v>4</v>
      </c>
      <c r="M14" s="939">
        <v>16</v>
      </c>
      <c r="N14" s="940">
        <v>2</v>
      </c>
      <c r="O14" s="941">
        <v>24</v>
      </c>
      <c r="P14" s="942">
        <v>2</v>
      </c>
      <c r="Q14" s="939">
        <v>41</v>
      </c>
      <c r="R14" s="940">
        <v>13</v>
      </c>
      <c r="S14" s="939">
        <v>30</v>
      </c>
      <c r="T14" s="961">
        <v>34</v>
      </c>
      <c r="U14" s="962">
        <v>153</v>
      </c>
      <c r="V14" s="960">
        <v>2</v>
      </c>
    </row>
    <row r="15" spans="1:22" ht="18" x14ac:dyDescent="0.2">
      <c r="A15" s="935">
        <v>3</v>
      </c>
      <c r="B15" s="958" t="s">
        <v>626</v>
      </c>
      <c r="C15" s="937" t="s">
        <v>627</v>
      </c>
      <c r="D15" s="938">
        <v>7</v>
      </c>
      <c r="E15" s="939">
        <v>11</v>
      </c>
      <c r="F15" s="940">
        <v>3</v>
      </c>
      <c r="G15" s="941">
        <v>14</v>
      </c>
      <c r="H15" s="942">
        <v>8</v>
      </c>
      <c r="I15" s="939">
        <v>1</v>
      </c>
      <c r="J15" s="940">
        <v>3</v>
      </c>
      <c r="K15" s="941">
        <v>11</v>
      </c>
      <c r="L15" s="942">
        <v>3</v>
      </c>
      <c r="M15" s="939">
        <v>19</v>
      </c>
      <c r="N15" s="940">
        <v>4</v>
      </c>
      <c r="O15" s="941">
        <v>17</v>
      </c>
      <c r="P15" s="942">
        <v>3</v>
      </c>
      <c r="Q15" s="939">
        <v>37</v>
      </c>
      <c r="R15" s="940">
        <v>8</v>
      </c>
      <c r="S15" s="939">
        <v>52</v>
      </c>
      <c r="T15" s="961">
        <v>39</v>
      </c>
      <c r="U15" s="962">
        <v>162</v>
      </c>
      <c r="V15" s="960">
        <v>3</v>
      </c>
    </row>
    <row r="16" spans="1:22" ht="18" x14ac:dyDescent="0.2">
      <c r="A16" s="935">
        <v>4</v>
      </c>
      <c r="B16" s="958" t="s">
        <v>634</v>
      </c>
      <c r="C16" s="937" t="s">
        <v>635</v>
      </c>
      <c r="D16" s="938">
        <v>9</v>
      </c>
      <c r="E16" s="939">
        <v>5</v>
      </c>
      <c r="F16" s="940">
        <v>6</v>
      </c>
      <c r="G16" s="941">
        <v>9</v>
      </c>
      <c r="H16" s="942">
        <v>6.5</v>
      </c>
      <c r="I16" s="939">
        <v>1</v>
      </c>
      <c r="J16" s="940">
        <v>8</v>
      </c>
      <c r="K16" s="941">
        <v>4</v>
      </c>
      <c r="L16" s="942">
        <v>2</v>
      </c>
      <c r="M16" s="939">
        <v>25</v>
      </c>
      <c r="N16" s="940">
        <v>9</v>
      </c>
      <c r="O16" s="941">
        <v>12</v>
      </c>
      <c r="P16" s="942">
        <v>6</v>
      </c>
      <c r="Q16" s="939">
        <v>34</v>
      </c>
      <c r="R16" s="940">
        <v>2</v>
      </c>
      <c r="S16" s="939">
        <v>47</v>
      </c>
      <c r="T16" s="961">
        <v>48.5</v>
      </c>
      <c r="U16" s="962">
        <v>137</v>
      </c>
      <c r="V16" s="960">
        <v>4</v>
      </c>
    </row>
    <row r="17" spans="1:22" ht="18" x14ac:dyDescent="0.2">
      <c r="A17" s="935">
        <v>5</v>
      </c>
      <c r="B17" s="958" t="s">
        <v>639</v>
      </c>
      <c r="C17" s="937" t="s">
        <v>640</v>
      </c>
      <c r="D17" s="938">
        <v>3</v>
      </c>
      <c r="E17" s="939">
        <v>22</v>
      </c>
      <c r="F17" s="940">
        <v>14</v>
      </c>
      <c r="G17" s="941">
        <v>6</v>
      </c>
      <c r="H17" s="942">
        <v>1</v>
      </c>
      <c r="I17" s="939">
        <v>7</v>
      </c>
      <c r="J17" s="940">
        <v>5</v>
      </c>
      <c r="K17" s="941">
        <v>5</v>
      </c>
      <c r="L17" s="942">
        <v>7</v>
      </c>
      <c r="M17" s="939">
        <v>9</v>
      </c>
      <c r="N17" s="940">
        <v>7</v>
      </c>
      <c r="O17" s="941">
        <v>13</v>
      </c>
      <c r="P17" s="942">
        <v>11</v>
      </c>
      <c r="Q17" s="939">
        <v>25</v>
      </c>
      <c r="R17" s="940">
        <v>4</v>
      </c>
      <c r="S17" s="939">
        <v>42</v>
      </c>
      <c r="T17" s="961">
        <v>52</v>
      </c>
      <c r="U17" s="962">
        <v>129</v>
      </c>
      <c r="V17" s="960">
        <v>5</v>
      </c>
    </row>
    <row r="18" spans="1:22" ht="18" x14ac:dyDescent="0.2">
      <c r="A18" s="935">
        <v>6</v>
      </c>
      <c r="B18" s="958" t="s">
        <v>629</v>
      </c>
      <c r="C18" s="937" t="s">
        <v>627</v>
      </c>
      <c r="D18" s="938">
        <v>1</v>
      </c>
      <c r="E18" s="939">
        <v>14</v>
      </c>
      <c r="F18" s="940">
        <v>11</v>
      </c>
      <c r="G18" s="941">
        <v>6</v>
      </c>
      <c r="H18" s="942">
        <v>9.5</v>
      </c>
      <c r="I18" s="939">
        <v>1</v>
      </c>
      <c r="J18" s="940">
        <v>6</v>
      </c>
      <c r="K18" s="941">
        <v>4</v>
      </c>
      <c r="L18" s="942">
        <v>12</v>
      </c>
      <c r="M18" s="939">
        <v>9</v>
      </c>
      <c r="N18" s="940">
        <v>3</v>
      </c>
      <c r="O18" s="941">
        <v>21</v>
      </c>
      <c r="P18" s="942">
        <v>9</v>
      </c>
      <c r="Q18" s="939">
        <v>36</v>
      </c>
      <c r="R18" s="940">
        <v>3</v>
      </c>
      <c r="S18" s="939">
        <v>46</v>
      </c>
      <c r="T18" s="961">
        <v>54.5</v>
      </c>
      <c r="U18" s="962">
        <v>137</v>
      </c>
      <c r="V18" s="960">
        <v>6</v>
      </c>
    </row>
    <row r="19" spans="1:22" ht="18" x14ac:dyDescent="0.2">
      <c r="A19" s="935">
        <v>7</v>
      </c>
      <c r="B19" s="958" t="s">
        <v>638</v>
      </c>
      <c r="C19" s="937" t="s">
        <v>193</v>
      </c>
      <c r="D19" s="938">
        <v>12.5</v>
      </c>
      <c r="E19" s="939">
        <v>5</v>
      </c>
      <c r="F19" s="940">
        <v>4</v>
      </c>
      <c r="G19" s="941">
        <v>19</v>
      </c>
      <c r="H19" s="942">
        <v>12</v>
      </c>
      <c r="I19" s="939">
        <v>0</v>
      </c>
      <c r="J19" s="940">
        <v>11</v>
      </c>
      <c r="K19" s="941">
        <v>2</v>
      </c>
      <c r="L19" s="942">
        <v>5</v>
      </c>
      <c r="M19" s="939">
        <v>13</v>
      </c>
      <c r="N19" s="940">
        <v>6</v>
      </c>
      <c r="O19" s="941">
        <v>17</v>
      </c>
      <c r="P19" s="942">
        <v>4</v>
      </c>
      <c r="Q19" s="939">
        <v>47</v>
      </c>
      <c r="R19" s="940">
        <v>5</v>
      </c>
      <c r="S19" s="939">
        <v>45</v>
      </c>
      <c r="T19" s="961">
        <v>59.5</v>
      </c>
      <c r="U19" s="962">
        <v>148</v>
      </c>
      <c r="V19" s="960">
        <v>7</v>
      </c>
    </row>
    <row r="20" spans="1:22" ht="18" x14ac:dyDescent="0.2">
      <c r="A20" s="935">
        <v>8</v>
      </c>
      <c r="B20" s="958" t="s">
        <v>641</v>
      </c>
      <c r="C20" s="937" t="s">
        <v>642</v>
      </c>
      <c r="D20" s="938">
        <v>12.5</v>
      </c>
      <c r="E20" s="939">
        <v>5</v>
      </c>
      <c r="F20" s="940">
        <v>5</v>
      </c>
      <c r="G20" s="941">
        <v>12</v>
      </c>
      <c r="H20" s="942">
        <v>12</v>
      </c>
      <c r="I20" s="939">
        <v>0</v>
      </c>
      <c r="J20" s="940">
        <v>1</v>
      </c>
      <c r="K20" s="941">
        <v>13</v>
      </c>
      <c r="L20" s="942">
        <v>14</v>
      </c>
      <c r="M20" s="939">
        <v>6</v>
      </c>
      <c r="N20" s="940">
        <v>5</v>
      </c>
      <c r="O20" s="941">
        <v>17</v>
      </c>
      <c r="P20" s="942">
        <v>7</v>
      </c>
      <c r="Q20" s="939">
        <v>35</v>
      </c>
      <c r="R20" s="940">
        <v>7</v>
      </c>
      <c r="S20" s="939">
        <v>45</v>
      </c>
      <c r="T20" s="961">
        <v>63.5</v>
      </c>
      <c r="U20" s="962">
        <v>133</v>
      </c>
      <c r="V20" s="960">
        <v>8</v>
      </c>
    </row>
    <row r="21" spans="1:22" ht="18" x14ac:dyDescent="0.2">
      <c r="A21" s="935">
        <v>9</v>
      </c>
      <c r="B21" s="958" t="s">
        <v>628</v>
      </c>
      <c r="C21" s="937" t="s">
        <v>625</v>
      </c>
      <c r="D21" s="938">
        <v>8</v>
      </c>
      <c r="E21" s="939">
        <v>6</v>
      </c>
      <c r="F21" s="940">
        <v>2</v>
      </c>
      <c r="G21" s="941">
        <v>17</v>
      </c>
      <c r="H21" s="942">
        <v>5</v>
      </c>
      <c r="I21" s="939">
        <v>2</v>
      </c>
      <c r="J21" s="940">
        <v>9</v>
      </c>
      <c r="K21" s="941">
        <v>15</v>
      </c>
      <c r="L21" s="942">
        <v>9</v>
      </c>
      <c r="M21" s="939">
        <v>11</v>
      </c>
      <c r="N21" s="940">
        <v>11</v>
      </c>
      <c r="O21" s="941">
        <v>9</v>
      </c>
      <c r="P21" s="942">
        <v>12</v>
      </c>
      <c r="Q21" s="939">
        <v>24</v>
      </c>
      <c r="R21" s="940">
        <v>12</v>
      </c>
      <c r="S21" s="939">
        <v>30</v>
      </c>
      <c r="T21" s="961">
        <v>68</v>
      </c>
      <c r="U21" s="962">
        <v>114</v>
      </c>
      <c r="V21" s="960">
        <v>9</v>
      </c>
    </row>
    <row r="22" spans="1:22" ht="18" x14ac:dyDescent="0.2">
      <c r="A22" s="935">
        <v>10</v>
      </c>
      <c r="B22" s="958" t="s">
        <v>630</v>
      </c>
      <c r="C22" s="937" t="s">
        <v>631</v>
      </c>
      <c r="D22" s="938">
        <v>5</v>
      </c>
      <c r="E22" s="939">
        <v>14</v>
      </c>
      <c r="F22" s="940">
        <v>8</v>
      </c>
      <c r="G22" s="941">
        <v>11</v>
      </c>
      <c r="H22" s="942">
        <v>4</v>
      </c>
      <c r="I22" s="939">
        <v>8</v>
      </c>
      <c r="J22" s="940">
        <v>10</v>
      </c>
      <c r="K22" s="941">
        <v>2</v>
      </c>
      <c r="L22" s="942">
        <v>11</v>
      </c>
      <c r="M22" s="939">
        <v>11</v>
      </c>
      <c r="N22" s="940">
        <v>10</v>
      </c>
      <c r="O22" s="941">
        <v>10</v>
      </c>
      <c r="P22" s="942">
        <v>15</v>
      </c>
      <c r="Q22" s="939">
        <v>20</v>
      </c>
      <c r="R22" s="940">
        <v>14</v>
      </c>
      <c r="S22" s="939">
        <v>21</v>
      </c>
      <c r="T22" s="961">
        <v>77</v>
      </c>
      <c r="U22" s="962">
        <v>97</v>
      </c>
      <c r="V22" s="960">
        <v>10</v>
      </c>
    </row>
    <row r="23" spans="1:22" ht="18" x14ac:dyDescent="0.2">
      <c r="A23" s="935">
        <v>11</v>
      </c>
      <c r="B23" s="958" t="s">
        <v>636</v>
      </c>
      <c r="C23" s="927" t="s">
        <v>637</v>
      </c>
      <c r="D23" s="938">
        <v>6</v>
      </c>
      <c r="E23" s="939">
        <v>22</v>
      </c>
      <c r="F23" s="940">
        <v>10</v>
      </c>
      <c r="G23" s="941">
        <v>14</v>
      </c>
      <c r="H23" s="942">
        <v>16</v>
      </c>
      <c r="I23" s="939"/>
      <c r="J23" s="940">
        <v>16</v>
      </c>
      <c r="K23" s="941"/>
      <c r="L23" s="942">
        <v>6</v>
      </c>
      <c r="M23" s="939">
        <v>13</v>
      </c>
      <c r="N23" s="940">
        <v>14</v>
      </c>
      <c r="O23" s="941">
        <v>7</v>
      </c>
      <c r="P23" s="942">
        <v>5</v>
      </c>
      <c r="Q23" s="939">
        <v>36</v>
      </c>
      <c r="R23" s="940">
        <v>9</v>
      </c>
      <c r="S23" s="939">
        <v>47</v>
      </c>
      <c r="T23" s="961">
        <v>82</v>
      </c>
      <c r="U23" s="962">
        <v>139</v>
      </c>
      <c r="V23" s="960">
        <v>11</v>
      </c>
    </row>
    <row r="24" spans="1:22" ht="18" x14ac:dyDescent="0.2">
      <c r="A24" s="935">
        <v>12</v>
      </c>
      <c r="B24" s="958" t="s">
        <v>643</v>
      </c>
      <c r="C24" s="927" t="s">
        <v>625</v>
      </c>
      <c r="D24" s="938">
        <v>11</v>
      </c>
      <c r="E24" s="939">
        <v>8</v>
      </c>
      <c r="F24" s="940">
        <v>7</v>
      </c>
      <c r="G24" s="941">
        <v>20</v>
      </c>
      <c r="H24" s="942">
        <v>6.5</v>
      </c>
      <c r="I24" s="939">
        <v>1</v>
      </c>
      <c r="J24" s="940">
        <v>12</v>
      </c>
      <c r="K24" s="941">
        <v>2</v>
      </c>
      <c r="L24" s="942">
        <v>13</v>
      </c>
      <c r="M24" s="939">
        <v>12</v>
      </c>
      <c r="N24" s="940">
        <v>13</v>
      </c>
      <c r="O24" s="941">
        <v>9</v>
      </c>
      <c r="P24" s="942">
        <v>10</v>
      </c>
      <c r="Q24" s="939">
        <v>31</v>
      </c>
      <c r="R24" s="940">
        <v>11</v>
      </c>
      <c r="S24" s="939">
        <v>31</v>
      </c>
      <c r="T24" s="961">
        <v>83.5</v>
      </c>
      <c r="U24" s="962">
        <v>114</v>
      </c>
      <c r="V24" s="960">
        <v>12</v>
      </c>
    </row>
    <row r="25" spans="1:22" ht="18" x14ac:dyDescent="0.2">
      <c r="A25" s="935">
        <v>13</v>
      </c>
      <c r="B25" s="958" t="s">
        <v>769</v>
      </c>
      <c r="C25" s="927" t="s">
        <v>644</v>
      </c>
      <c r="D25" s="938">
        <v>10</v>
      </c>
      <c r="E25" s="939">
        <v>7</v>
      </c>
      <c r="F25" s="940">
        <v>12</v>
      </c>
      <c r="G25" s="941">
        <v>7</v>
      </c>
      <c r="H25" s="942">
        <v>12</v>
      </c>
      <c r="I25" s="939">
        <v>0</v>
      </c>
      <c r="J25" s="940">
        <v>4</v>
      </c>
      <c r="K25" s="941">
        <v>4</v>
      </c>
      <c r="L25" s="942">
        <v>10</v>
      </c>
      <c r="M25" s="939">
        <v>12</v>
      </c>
      <c r="N25" s="940">
        <v>8</v>
      </c>
      <c r="O25" s="941">
        <v>11</v>
      </c>
      <c r="P25" s="942">
        <v>13</v>
      </c>
      <c r="Q25" s="939">
        <v>23</v>
      </c>
      <c r="R25" s="940">
        <v>15</v>
      </c>
      <c r="S25" s="939">
        <v>22</v>
      </c>
      <c r="T25" s="961">
        <v>84</v>
      </c>
      <c r="U25" s="962">
        <v>86</v>
      </c>
      <c r="V25" s="960">
        <v>13</v>
      </c>
    </row>
    <row r="26" spans="1:22" ht="18" x14ac:dyDescent="0.2">
      <c r="A26" s="935">
        <v>14</v>
      </c>
      <c r="B26" s="958" t="s">
        <v>645</v>
      </c>
      <c r="C26" s="927" t="s">
        <v>503</v>
      </c>
      <c r="D26" s="938">
        <v>16</v>
      </c>
      <c r="E26" s="939"/>
      <c r="F26" s="940">
        <v>13</v>
      </c>
      <c r="G26" s="941">
        <v>19</v>
      </c>
      <c r="H26" s="942">
        <v>16</v>
      </c>
      <c r="I26" s="939"/>
      <c r="J26" s="940">
        <v>16</v>
      </c>
      <c r="K26" s="941"/>
      <c r="L26" s="942">
        <v>8</v>
      </c>
      <c r="M26" s="939">
        <v>9</v>
      </c>
      <c r="N26" s="940">
        <v>16</v>
      </c>
      <c r="O26" s="941"/>
      <c r="P26" s="942">
        <v>8</v>
      </c>
      <c r="Q26" s="939">
        <v>38</v>
      </c>
      <c r="R26" s="940">
        <v>6</v>
      </c>
      <c r="S26" s="939">
        <v>45</v>
      </c>
      <c r="T26" s="961">
        <v>99</v>
      </c>
      <c r="U26" s="962">
        <v>111</v>
      </c>
      <c r="V26" s="960">
        <v>14</v>
      </c>
    </row>
    <row r="27" spans="1:22" ht="18" x14ac:dyDescent="0.2">
      <c r="A27" s="935">
        <v>15</v>
      </c>
      <c r="B27" s="958" t="s">
        <v>646</v>
      </c>
      <c r="C27" s="944" t="s">
        <v>647</v>
      </c>
      <c r="D27" s="938">
        <v>14</v>
      </c>
      <c r="E27" s="939">
        <v>2</v>
      </c>
      <c r="F27" s="940">
        <v>15</v>
      </c>
      <c r="G27" s="941">
        <v>4</v>
      </c>
      <c r="H27" s="942">
        <v>9.5</v>
      </c>
      <c r="I27" s="939">
        <v>1</v>
      </c>
      <c r="J27" s="940">
        <v>13</v>
      </c>
      <c r="K27" s="941">
        <v>1</v>
      </c>
      <c r="L27" s="942">
        <v>15</v>
      </c>
      <c r="M27" s="939">
        <v>3</v>
      </c>
      <c r="N27" s="940">
        <v>12</v>
      </c>
      <c r="O27" s="941">
        <v>5</v>
      </c>
      <c r="P27" s="942">
        <v>14</v>
      </c>
      <c r="Q27" s="939">
        <v>20</v>
      </c>
      <c r="R27" s="940">
        <v>10</v>
      </c>
      <c r="S27" s="939">
        <v>37</v>
      </c>
      <c r="T27" s="961">
        <v>102.5</v>
      </c>
      <c r="U27" s="962">
        <v>73</v>
      </c>
      <c r="V27" s="960">
        <v>15</v>
      </c>
    </row>
    <row r="28" spans="1:22" ht="18" x14ac:dyDescent="0.2">
      <c r="A28" s="935"/>
      <c r="B28" s="936"/>
      <c r="C28" s="937"/>
      <c r="D28" s="938"/>
      <c r="E28" s="939"/>
      <c r="F28" s="940"/>
      <c r="G28" s="941"/>
      <c r="H28" s="942"/>
      <c r="I28" s="939"/>
      <c r="J28" s="940"/>
      <c r="K28" s="941"/>
      <c r="L28" s="942"/>
      <c r="M28" s="939"/>
      <c r="N28" s="940"/>
      <c r="O28" s="941"/>
      <c r="P28" s="942"/>
      <c r="Q28" s="939"/>
      <c r="R28" s="940"/>
      <c r="S28" s="939"/>
      <c r="T28" s="933" t="str">
        <f>IF(ISNUMBER(D28)=TRUE,SUM(D28,F28,H28,J28,L28,N28,P28,R28),"")</f>
        <v/>
      </c>
      <c r="U28" s="934" t="str">
        <f>IF(OR(ISNUMBER(E28)=TRUE,ISNUMBER(G28)=TRUE,ISNUMBER(I28)=TRUE,ISNUMBER(K28)=TRUE,ISNUMBER(M28)=TRUE,ISNUMBER(O28)=TRUE,ISNUMBER(Q28)=TRUE,ISNUMBER(S28)=TRUE),SUM(E28,G28,I28,K28,M28,O28,Q28,S28),"")</f>
        <v/>
      </c>
      <c r="V28" s="943" t="str">
        <f>IF(ISNUMBER(AA28)=TRUE,AA28,"")</f>
        <v/>
      </c>
    </row>
    <row r="29" spans="1:22" ht="18.75" thickBot="1" x14ac:dyDescent="0.25">
      <c r="A29" s="945"/>
      <c r="B29" s="946"/>
      <c r="C29" s="947"/>
      <c r="D29" s="948"/>
      <c r="E29" s="949"/>
      <c r="F29" s="950"/>
      <c r="G29" s="951"/>
      <c r="H29" s="952"/>
      <c r="I29" s="949"/>
      <c r="J29" s="950"/>
      <c r="K29" s="951"/>
      <c r="L29" s="952"/>
      <c r="M29" s="949"/>
      <c r="N29" s="950"/>
      <c r="O29" s="949"/>
      <c r="P29" s="952"/>
      <c r="Q29" s="949"/>
      <c r="R29" s="950"/>
      <c r="S29" s="949"/>
      <c r="T29" s="953" t="str">
        <f>IF(ISNUMBER(D29)=TRUE,SUM(D29,F29,H29,J29,L29,N29,P29,R29),"")</f>
        <v/>
      </c>
      <c r="U29" s="954" t="str">
        <f>IF(OR(ISNUMBER(E29)=TRUE,ISNUMBER(G29)=TRUE,ISNUMBER(I29)=TRUE,ISNUMBER(K29)=TRUE,ISNUMBER(M29)=TRUE,ISNUMBER(O29)=TRUE,ISNUMBER(Q29)=TRUE,ISNUMBER(S29)=TRUE),SUM(E29,G29,I29,K29,M29,O29,Q29,S29),"")</f>
        <v/>
      </c>
      <c r="V29" s="955" t="str">
        <f>IF(ISNUMBER(AA29)=TRUE,AA29,"")</f>
        <v/>
      </c>
    </row>
    <row r="30" spans="1:22" ht="18.75" thickTop="1" x14ac:dyDescent="0.2">
      <c r="A30" s="68"/>
      <c r="B30" s="69"/>
      <c r="C30" s="69"/>
      <c r="D30" s="70"/>
      <c r="E30" s="956">
        <v>147</v>
      </c>
      <c r="F30" s="956"/>
      <c r="G30" s="956">
        <v>190</v>
      </c>
      <c r="H30" s="956"/>
      <c r="I30" s="956">
        <v>29</v>
      </c>
      <c r="J30" s="956"/>
      <c r="K30" s="956">
        <v>94</v>
      </c>
      <c r="L30" s="956"/>
      <c r="M30" s="956">
        <v>192</v>
      </c>
      <c r="N30" s="956"/>
      <c r="O30" s="956">
        <v>201</v>
      </c>
      <c r="P30" s="956"/>
      <c r="Q30" s="956">
        <v>497</v>
      </c>
      <c r="R30" s="956"/>
      <c r="S30" s="956">
        <v>601</v>
      </c>
      <c r="T30" s="70"/>
      <c r="U30" s="956">
        <v>1951</v>
      </c>
      <c r="V30" s="71"/>
    </row>
  </sheetData>
  <mergeCells count="28">
    <mergeCell ref="H8:I8"/>
    <mergeCell ref="D9:E9"/>
    <mergeCell ref="F9:G9"/>
    <mergeCell ref="H9:I9"/>
    <mergeCell ref="A8:A11"/>
    <mergeCell ref="B8:B11"/>
    <mergeCell ref="C8:C11"/>
    <mergeCell ref="D8:E8"/>
    <mergeCell ref="F8:G8"/>
    <mergeCell ref="D10:E10"/>
    <mergeCell ref="F10:G10"/>
    <mergeCell ref="H10:I10"/>
    <mergeCell ref="T8:V10"/>
    <mergeCell ref="J9:K9"/>
    <mergeCell ref="L9:M9"/>
    <mergeCell ref="N9:O9"/>
    <mergeCell ref="P9:Q9"/>
    <mergeCell ref="J8:K8"/>
    <mergeCell ref="L8:M8"/>
    <mergeCell ref="N8:O8"/>
    <mergeCell ref="P8:Q8"/>
    <mergeCell ref="R8:S8"/>
    <mergeCell ref="R9:S9"/>
    <mergeCell ref="J10:K10"/>
    <mergeCell ref="L10:M10"/>
    <mergeCell ref="N10:O10"/>
    <mergeCell ref="P10:Q10"/>
    <mergeCell ref="R10:S10"/>
  </mergeCells>
  <dataValidations count="1">
    <dataValidation allowBlank="1" showInputMessage="1" showErrorMessage="1" promptTitle="POZOR!" prompt="Polje sadrži formulu!_x000a_U polja u ovom dijelu ne upisujte i ne mjenjajte ništa!" sqref="T13:V29" xr:uid="{7937857B-352E-4365-94F3-FF3ABE4ED911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V30"/>
  <sheetViews>
    <sheetView topLeftCell="A4" workbookViewId="0">
      <selection activeCell="R28" sqref="R28"/>
    </sheetView>
  </sheetViews>
  <sheetFormatPr defaultRowHeight="12.75" x14ac:dyDescent="0.2"/>
  <cols>
    <col min="2" max="2" width="51.42578125" customWidth="1"/>
    <col min="3" max="3" width="25.7109375" customWidth="1"/>
    <col min="4" max="4" width="5.85546875" customWidth="1"/>
    <col min="5" max="5" width="9.42578125" customWidth="1"/>
    <col min="6" max="6" width="5.85546875" customWidth="1"/>
    <col min="7" max="7" width="9.42578125" customWidth="1"/>
    <col min="8" max="8" width="5.85546875" customWidth="1"/>
    <col min="9" max="9" width="11" customWidth="1"/>
    <col min="10" max="10" width="6.42578125" customWidth="1"/>
    <col min="11" max="11" width="9.28515625" customWidth="1"/>
    <col min="12" max="12" width="6.28515625" customWidth="1"/>
    <col min="13" max="13" width="9.42578125" customWidth="1"/>
    <col min="14" max="14" width="6.140625" customWidth="1"/>
    <col min="15" max="15" width="9.5703125" customWidth="1"/>
    <col min="16" max="16" width="6.42578125" customWidth="1"/>
    <col min="17" max="17" width="9.7109375" customWidth="1"/>
    <col min="18" max="18" width="6.28515625" customWidth="1"/>
    <col min="19" max="19" width="9.42578125" customWidth="1"/>
    <col min="20" max="20" width="8.28515625" customWidth="1"/>
    <col min="21" max="21" width="9.42578125" customWidth="1"/>
    <col min="22" max="22" width="7.7109375" customWidth="1"/>
    <col min="23" max="23" width="7.85546875" customWidth="1"/>
    <col min="25" max="25" width="8.42578125" customWidth="1"/>
    <col min="26" max="26" width="8" customWidth="1"/>
    <col min="27" max="27" width="7.5703125" customWidth="1"/>
    <col min="28" max="29" width="7.85546875" customWidth="1"/>
    <col min="30" max="30" width="7.5703125" customWidth="1"/>
    <col min="32" max="32" width="9" customWidth="1"/>
    <col min="33" max="33" width="8" customWidth="1"/>
    <col min="34" max="34" width="8.28515625" customWidth="1"/>
    <col min="35" max="35" width="7.28515625" customWidth="1"/>
    <col min="36" max="36" width="9" customWidth="1"/>
    <col min="37" max="37" width="7.7109375" customWidth="1"/>
    <col min="38" max="38" width="8.5703125" customWidth="1"/>
  </cols>
  <sheetData>
    <row r="1" spans="1:22" hidden="1" x14ac:dyDescent="0.2"/>
    <row r="2" spans="1:22" hidden="1" x14ac:dyDescent="0.2"/>
    <row r="3" spans="1:22" hidden="1" x14ac:dyDescent="0.2"/>
    <row r="8" spans="1:22" ht="20.25" x14ac:dyDescent="0.3">
      <c r="E8" s="104" t="s">
        <v>129</v>
      </c>
      <c r="F8" s="104"/>
      <c r="G8" s="104"/>
      <c r="H8" s="104"/>
      <c r="I8" s="104"/>
      <c r="J8" s="104"/>
      <c r="K8" s="104"/>
    </row>
    <row r="9" spans="1:22" ht="20.25" x14ac:dyDescent="0.3">
      <c r="E9" s="104"/>
      <c r="F9" s="104"/>
      <c r="G9" s="104"/>
      <c r="H9" s="104"/>
      <c r="I9" s="104"/>
      <c r="J9" s="104"/>
      <c r="K9" s="104"/>
    </row>
    <row r="10" spans="1:22" ht="20.25" x14ac:dyDescent="0.3">
      <c r="E10" s="104"/>
      <c r="F10" s="104" t="s">
        <v>180</v>
      </c>
      <c r="G10" s="104"/>
      <c r="H10" s="104"/>
      <c r="I10" s="104"/>
      <c r="J10" s="104"/>
      <c r="K10" s="104"/>
    </row>
    <row r="11" spans="1:22" ht="20.25" x14ac:dyDescent="0.3">
      <c r="E11" s="104"/>
      <c r="F11" s="104"/>
      <c r="G11" s="104"/>
      <c r="H11" s="104"/>
      <c r="I11" s="104"/>
      <c r="J11" s="104"/>
      <c r="K11" s="104"/>
    </row>
    <row r="13" spans="1:22" ht="13.5" thickBot="1" x14ac:dyDescent="0.25"/>
    <row r="14" spans="1:22" ht="16.5" customHeight="1" thickTop="1" x14ac:dyDescent="0.2">
      <c r="A14" s="1530" t="s">
        <v>4</v>
      </c>
      <c r="B14" s="1137"/>
      <c r="C14" s="1533" t="s">
        <v>977</v>
      </c>
      <c r="D14" s="1312" t="s">
        <v>6</v>
      </c>
      <c r="E14" s="1313"/>
      <c r="F14" s="1310" t="s">
        <v>7</v>
      </c>
      <c r="G14" s="1311"/>
      <c r="H14" s="1312" t="s">
        <v>8</v>
      </c>
      <c r="I14" s="1313"/>
      <c r="J14" s="1310" t="s">
        <v>9</v>
      </c>
      <c r="K14" s="1311"/>
      <c r="L14" s="1528" t="s">
        <v>10</v>
      </c>
      <c r="M14" s="1529"/>
      <c r="N14" s="1528" t="s">
        <v>11</v>
      </c>
      <c r="O14" s="1529"/>
      <c r="P14" s="1528" t="s">
        <v>12</v>
      </c>
      <c r="Q14" s="1529"/>
      <c r="R14" s="1528" t="s">
        <v>13</v>
      </c>
      <c r="S14" s="1529"/>
      <c r="T14" s="1370" t="s">
        <v>14</v>
      </c>
      <c r="U14" s="1371"/>
      <c r="V14" s="1372"/>
    </row>
    <row r="15" spans="1:22" ht="30.75" customHeight="1" x14ac:dyDescent="0.25">
      <c r="A15" s="1531"/>
      <c r="B15" s="1138"/>
      <c r="C15" s="1534"/>
      <c r="D15" s="1524" t="s">
        <v>1004</v>
      </c>
      <c r="E15" s="1525"/>
      <c r="F15" s="1526" t="s">
        <v>1005</v>
      </c>
      <c r="G15" s="1527"/>
      <c r="H15" s="1524" t="s">
        <v>986</v>
      </c>
      <c r="I15" s="1525"/>
      <c r="J15" s="1524" t="s">
        <v>987</v>
      </c>
      <c r="K15" s="1525"/>
      <c r="L15" s="1526" t="s">
        <v>988</v>
      </c>
      <c r="M15" s="1527"/>
      <c r="N15" s="1526" t="s">
        <v>989</v>
      </c>
      <c r="O15" s="1527"/>
      <c r="P15" s="1526" t="s">
        <v>1173</v>
      </c>
      <c r="Q15" s="1527"/>
      <c r="R15" s="1526" t="s">
        <v>1174</v>
      </c>
      <c r="S15" s="1527"/>
      <c r="T15" s="1373"/>
      <c r="U15" s="1374"/>
      <c r="V15" s="1375"/>
    </row>
    <row r="16" spans="1:22" ht="15" customHeight="1" x14ac:dyDescent="0.25">
      <c r="A16" s="1532"/>
      <c r="B16" s="1138" t="s">
        <v>978</v>
      </c>
      <c r="C16" s="1535"/>
      <c r="D16" s="200"/>
      <c r="E16" s="201"/>
      <c r="F16" s="202"/>
      <c r="G16" s="203"/>
      <c r="H16" s="204"/>
      <c r="I16" s="205"/>
      <c r="J16" s="202"/>
      <c r="K16" s="203"/>
      <c r="L16" s="204"/>
      <c r="M16" s="205"/>
      <c r="N16" s="202"/>
      <c r="O16" s="203"/>
      <c r="P16" s="204"/>
      <c r="Q16" s="205"/>
      <c r="R16" s="202"/>
      <c r="S16" s="205"/>
      <c r="T16" s="204"/>
      <c r="U16" s="206"/>
      <c r="V16" s="207"/>
    </row>
    <row r="17" spans="1:22" ht="15.75" x14ac:dyDescent="0.2">
      <c r="A17" s="1139"/>
      <c r="B17" s="1140"/>
      <c r="C17" s="209"/>
      <c r="D17" s="200" t="s">
        <v>15</v>
      </c>
      <c r="E17" s="201" t="s">
        <v>979</v>
      </c>
      <c r="F17" s="210" t="s">
        <v>15</v>
      </c>
      <c r="G17" s="211" t="s">
        <v>979</v>
      </c>
      <c r="H17" s="200" t="s">
        <v>15</v>
      </c>
      <c r="I17" s="201" t="s">
        <v>979</v>
      </c>
      <c r="J17" s="210" t="s">
        <v>15</v>
      </c>
      <c r="K17" s="211" t="s">
        <v>979</v>
      </c>
      <c r="L17" s="200" t="s">
        <v>15</v>
      </c>
      <c r="M17" s="201" t="s">
        <v>979</v>
      </c>
      <c r="N17" s="210" t="s">
        <v>15</v>
      </c>
      <c r="O17" s="211" t="s">
        <v>979</v>
      </c>
      <c r="P17" s="200" t="s">
        <v>15</v>
      </c>
      <c r="Q17" s="201" t="s">
        <v>979</v>
      </c>
      <c r="R17" s="210" t="s">
        <v>15</v>
      </c>
      <c r="S17" s="201" t="s">
        <v>979</v>
      </c>
      <c r="T17" s="200" t="s">
        <v>15</v>
      </c>
      <c r="U17" s="212" t="s">
        <v>979</v>
      </c>
      <c r="V17" s="1141" t="s">
        <v>18</v>
      </c>
    </row>
    <row r="18" spans="1:22" ht="16.5" thickBot="1" x14ac:dyDescent="0.25">
      <c r="A18" s="1142"/>
      <c r="B18" s="1143"/>
      <c r="C18" s="215"/>
      <c r="D18" s="134"/>
      <c r="E18" s="216"/>
      <c r="F18" s="134"/>
      <c r="G18" s="217"/>
      <c r="H18" s="134"/>
      <c r="I18" s="216"/>
      <c r="J18" s="134"/>
      <c r="K18" s="217"/>
      <c r="L18" s="134"/>
      <c r="M18" s="216"/>
      <c r="N18" s="134"/>
      <c r="O18" s="217"/>
      <c r="P18" s="134"/>
      <c r="Q18" s="216"/>
      <c r="R18" s="134"/>
      <c r="S18" s="216"/>
      <c r="T18" s="134"/>
      <c r="U18" s="218"/>
      <c r="V18" s="115"/>
    </row>
    <row r="19" spans="1:22" ht="17.25" thickTop="1" x14ac:dyDescent="0.2">
      <c r="A19" s="221">
        <v>1</v>
      </c>
      <c r="B19" s="1144" t="s">
        <v>996</v>
      </c>
      <c r="C19" s="1148" t="s">
        <v>980</v>
      </c>
      <c r="D19" s="75">
        <v>1</v>
      </c>
      <c r="E19" s="223">
        <v>21230</v>
      </c>
      <c r="F19" s="77">
        <v>3</v>
      </c>
      <c r="G19" s="225">
        <v>15626</v>
      </c>
      <c r="H19" s="75">
        <v>3</v>
      </c>
      <c r="I19" s="223">
        <v>10139</v>
      </c>
      <c r="J19" s="77">
        <v>7</v>
      </c>
      <c r="K19" s="225">
        <v>3792</v>
      </c>
      <c r="L19" s="75">
        <v>1</v>
      </c>
      <c r="M19" s="223">
        <v>8693</v>
      </c>
      <c r="N19" s="77">
        <v>1</v>
      </c>
      <c r="O19" s="225">
        <v>7025</v>
      </c>
      <c r="P19" s="75">
        <v>2</v>
      </c>
      <c r="Q19" s="223">
        <v>19792</v>
      </c>
      <c r="R19" s="77">
        <v>1</v>
      </c>
      <c r="S19" s="225">
        <v>25276</v>
      </c>
      <c r="T19" s="642">
        <f>IF(ISNUMBER(D19)=TRUE,SUM(D19,F19,H19,J19,L19,N19,P19,R19),"")</f>
        <v>19</v>
      </c>
      <c r="U19" s="839">
        <f>IF(ISNUMBER(E19)=TRUE,SUM(E19,G19,I19,K19,M19,O19,Q19,S19),"")</f>
        <v>111573</v>
      </c>
      <c r="V19" s="163">
        <v>1</v>
      </c>
    </row>
    <row r="20" spans="1:22" ht="16.5" x14ac:dyDescent="0.2">
      <c r="A20" s="222">
        <v>2</v>
      </c>
      <c r="B20" s="1144" t="s">
        <v>1000</v>
      </c>
      <c r="C20" s="1148" t="s">
        <v>983</v>
      </c>
      <c r="D20" s="75">
        <v>7</v>
      </c>
      <c r="E20" s="223">
        <v>9767</v>
      </c>
      <c r="F20" s="77">
        <v>1</v>
      </c>
      <c r="G20" s="225">
        <v>28976</v>
      </c>
      <c r="H20" s="75">
        <v>2</v>
      </c>
      <c r="I20" s="223">
        <v>15665</v>
      </c>
      <c r="J20" s="77">
        <v>1</v>
      </c>
      <c r="K20" s="225">
        <v>14455</v>
      </c>
      <c r="L20" s="75">
        <v>2</v>
      </c>
      <c r="M20" s="223">
        <v>6084</v>
      </c>
      <c r="N20" s="77">
        <v>4</v>
      </c>
      <c r="O20" s="225">
        <v>2116</v>
      </c>
      <c r="P20" s="75">
        <v>6</v>
      </c>
      <c r="Q20" s="223">
        <v>8073</v>
      </c>
      <c r="R20" s="77">
        <v>2</v>
      </c>
      <c r="S20" s="225">
        <v>15573</v>
      </c>
      <c r="T20" s="642">
        <f>IF(ISNUMBER(D20)=TRUE,SUM(D20,F20,H20,J20,L20,N20,P20,R20),"")</f>
        <v>25</v>
      </c>
      <c r="U20" s="839">
        <f>IF(ISNUMBER(E20)=TRUE,SUM(E20,G20,I20,K20,M20,O20,Q20,S20),"")</f>
        <v>100709</v>
      </c>
      <c r="V20" s="163">
        <v>2</v>
      </c>
    </row>
    <row r="21" spans="1:22" ht="16.5" x14ac:dyDescent="0.2">
      <c r="A21" s="222">
        <v>3</v>
      </c>
      <c r="B21" s="1145" t="s">
        <v>993</v>
      </c>
      <c r="C21" s="1147" t="s">
        <v>994</v>
      </c>
      <c r="D21" s="75">
        <v>5</v>
      </c>
      <c r="E21" s="223">
        <v>13651</v>
      </c>
      <c r="F21" s="77">
        <v>2</v>
      </c>
      <c r="G21" s="225">
        <v>25899</v>
      </c>
      <c r="H21" s="75">
        <v>1</v>
      </c>
      <c r="I21" s="223">
        <v>15689</v>
      </c>
      <c r="J21" s="77">
        <v>8</v>
      </c>
      <c r="K21" s="225">
        <v>3786</v>
      </c>
      <c r="L21" s="75">
        <v>6.5</v>
      </c>
      <c r="M21" s="223">
        <v>0</v>
      </c>
      <c r="N21" s="77">
        <v>6.5</v>
      </c>
      <c r="O21" s="225">
        <v>0</v>
      </c>
      <c r="P21" s="75">
        <v>1</v>
      </c>
      <c r="Q21" s="223">
        <v>29441</v>
      </c>
      <c r="R21" s="77">
        <v>4</v>
      </c>
      <c r="S21" s="225">
        <v>4766</v>
      </c>
      <c r="T21" s="642">
        <f>IF(ISNUMBER(D21)=TRUE,SUM(D21,F21,H21,J21,L21,N21,P21,R21),"")</f>
        <v>34</v>
      </c>
      <c r="U21" s="839">
        <f>IF(ISNUMBER(E21)=TRUE,SUM(E21,G21,I21,K21,M21,O21,Q21,S21),"")</f>
        <v>93232</v>
      </c>
      <c r="V21" s="163">
        <v>3</v>
      </c>
    </row>
    <row r="22" spans="1:22" ht="16.5" x14ac:dyDescent="0.2">
      <c r="A22" s="222">
        <v>4</v>
      </c>
      <c r="B22" s="1151" t="s">
        <v>998</v>
      </c>
      <c r="C22" s="1147" t="s">
        <v>997</v>
      </c>
      <c r="D22" s="75">
        <v>4</v>
      </c>
      <c r="E22" s="223">
        <v>15725</v>
      </c>
      <c r="F22" s="77">
        <v>8</v>
      </c>
      <c r="G22" s="225">
        <v>3809</v>
      </c>
      <c r="H22" s="75">
        <v>5</v>
      </c>
      <c r="I22" s="223">
        <v>7946</v>
      </c>
      <c r="J22" s="77">
        <v>2</v>
      </c>
      <c r="K22" s="225">
        <v>10937</v>
      </c>
      <c r="L22" s="75">
        <v>6.5</v>
      </c>
      <c r="M22" s="223">
        <v>0</v>
      </c>
      <c r="N22" s="77">
        <v>2</v>
      </c>
      <c r="O22" s="225">
        <v>6400</v>
      </c>
      <c r="P22" s="75">
        <v>8</v>
      </c>
      <c r="Q22" s="223">
        <v>4073</v>
      </c>
      <c r="R22" s="77">
        <v>3</v>
      </c>
      <c r="S22" s="225">
        <v>5481</v>
      </c>
      <c r="T22" s="642">
        <f>IF(ISNUMBER(D22)=TRUE,SUM(D22,F22,H22,J22,L22,N22,P22,R22),"")</f>
        <v>38.5</v>
      </c>
      <c r="U22" s="839">
        <f>IF(ISNUMBER(E22)=TRUE,SUM(E22,G22,I22,K22,M22,O22,Q22,S22),"")</f>
        <v>54371</v>
      </c>
      <c r="V22" s="163">
        <v>4</v>
      </c>
    </row>
    <row r="23" spans="1:22" ht="16.5" x14ac:dyDescent="0.2">
      <c r="A23" s="222">
        <v>5</v>
      </c>
      <c r="B23" s="1145" t="s">
        <v>999</v>
      </c>
      <c r="C23" s="1147" t="s">
        <v>982</v>
      </c>
      <c r="D23" s="75">
        <v>3</v>
      </c>
      <c r="E23" s="223">
        <v>16192</v>
      </c>
      <c r="F23" s="77">
        <v>5</v>
      </c>
      <c r="G23" s="225">
        <v>4914</v>
      </c>
      <c r="H23" s="75">
        <v>4</v>
      </c>
      <c r="I23" s="223">
        <v>9809</v>
      </c>
      <c r="J23" s="77">
        <v>6</v>
      </c>
      <c r="K23" s="225">
        <v>4973</v>
      </c>
      <c r="L23" s="75">
        <v>6.5</v>
      </c>
      <c r="M23" s="223">
        <v>0</v>
      </c>
      <c r="N23" s="77">
        <v>6.5</v>
      </c>
      <c r="O23" s="225">
        <v>0</v>
      </c>
      <c r="P23" s="75">
        <v>5</v>
      </c>
      <c r="Q23" s="223">
        <v>9986</v>
      </c>
      <c r="R23" s="77">
        <v>5</v>
      </c>
      <c r="S23" s="225">
        <v>3539</v>
      </c>
      <c r="T23" s="642">
        <f>IF(ISNUMBER(D23)=TRUE,SUM(D23,F23,H23,J23,L23,N23,P23,R23),"")</f>
        <v>41</v>
      </c>
      <c r="U23" s="839">
        <f>IF(ISNUMBER(E23)=TRUE,SUM(E23,G23,I23,K23,M23,O23,Q23,S23),"")</f>
        <v>49413</v>
      </c>
      <c r="V23" s="163">
        <v>5</v>
      </c>
    </row>
    <row r="24" spans="1:22" ht="16.5" x14ac:dyDescent="0.2">
      <c r="A24" s="222">
        <v>6</v>
      </c>
      <c r="B24" s="1145" t="s">
        <v>1002</v>
      </c>
      <c r="C24" s="1147" t="s">
        <v>1003</v>
      </c>
      <c r="D24" s="75">
        <v>6</v>
      </c>
      <c r="E24" s="223">
        <v>10034</v>
      </c>
      <c r="F24" s="77">
        <v>6</v>
      </c>
      <c r="G24" s="225">
        <v>4448</v>
      </c>
      <c r="H24" s="75">
        <v>6</v>
      </c>
      <c r="I24" s="223">
        <v>4241</v>
      </c>
      <c r="J24" s="77">
        <v>9</v>
      </c>
      <c r="K24" s="225">
        <v>1060</v>
      </c>
      <c r="L24" s="75">
        <v>3</v>
      </c>
      <c r="M24" s="223">
        <v>4761</v>
      </c>
      <c r="N24" s="77">
        <v>3</v>
      </c>
      <c r="O24" s="225">
        <v>2401</v>
      </c>
      <c r="P24" s="75">
        <v>4</v>
      </c>
      <c r="Q24" s="223">
        <v>10370</v>
      </c>
      <c r="R24" s="77">
        <v>6</v>
      </c>
      <c r="S24" s="225">
        <v>2947</v>
      </c>
      <c r="T24" s="642">
        <f>IF(ISNUMBER(D24)=TRUE,SUM(D24,F24,H24,J24,L24,N24,P24,R24),"")</f>
        <v>43</v>
      </c>
      <c r="U24" s="839">
        <f>IF(ISNUMBER(E24)=TRUE,SUM(E24,G24,I24,K24,M24,O24,Q24,S24),"")</f>
        <v>40262</v>
      </c>
      <c r="V24" s="163">
        <v>6</v>
      </c>
    </row>
    <row r="25" spans="1:22" ht="16.5" x14ac:dyDescent="0.2">
      <c r="A25" s="222">
        <v>7</v>
      </c>
      <c r="B25" s="1145" t="s">
        <v>990</v>
      </c>
      <c r="C25" s="1147" t="s">
        <v>991</v>
      </c>
      <c r="D25" s="75">
        <v>9</v>
      </c>
      <c r="E25" s="223">
        <v>324</v>
      </c>
      <c r="F25" s="77">
        <v>9</v>
      </c>
      <c r="G25" s="225">
        <v>761</v>
      </c>
      <c r="H25" s="75">
        <v>8</v>
      </c>
      <c r="I25" s="223">
        <v>3803</v>
      </c>
      <c r="J25" s="77">
        <v>3</v>
      </c>
      <c r="K25" s="225">
        <v>8524</v>
      </c>
      <c r="L25" s="75">
        <v>6.5</v>
      </c>
      <c r="M25" s="223">
        <v>0</v>
      </c>
      <c r="N25" s="77">
        <v>6.5</v>
      </c>
      <c r="O25" s="225">
        <v>0</v>
      </c>
      <c r="P25" s="75">
        <v>3</v>
      </c>
      <c r="Q25" s="223">
        <v>13621</v>
      </c>
      <c r="R25" s="77">
        <v>7</v>
      </c>
      <c r="S25" s="225">
        <v>1089</v>
      </c>
      <c r="T25" s="642">
        <f>IF(ISNUMBER(D25)=TRUE,SUM(D25,F25,H25,J25,L25,N25,P25,R25),"")</f>
        <v>52</v>
      </c>
      <c r="U25" s="839">
        <f>IF(ISNUMBER(E25)=TRUE,SUM(E25,G25,I25,K25,M25,O25,Q25,S25),"")</f>
        <v>28122</v>
      </c>
      <c r="V25" s="163">
        <v>7</v>
      </c>
    </row>
    <row r="26" spans="1:22" ht="16.5" x14ac:dyDescent="0.2">
      <c r="A26" s="222">
        <v>8</v>
      </c>
      <c r="B26" s="1145" t="s">
        <v>1001</v>
      </c>
      <c r="C26" s="1147" t="s">
        <v>984</v>
      </c>
      <c r="D26" s="75">
        <v>8</v>
      </c>
      <c r="E26" s="223">
        <v>1445</v>
      </c>
      <c r="F26" s="77">
        <v>4</v>
      </c>
      <c r="G26" s="225">
        <v>12979</v>
      </c>
      <c r="H26" s="75">
        <v>9</v>
      </c>
      <c r="I26" s="223">
        <v>2916</v>
      </c>
      <c r="J26" s="77">
        <v>4</v>
      </c>
      <c r="K26" s="225">
        <v>7738</v>
      </c>
      <c r="L26" s="75">
        <v>6.5</v>
      </c>
      <c r="M26" s="223">
        <v>0</v>
      </c>
      <c r="N26" s="77">
        <v>11</v>
      </c>
      <c r="O26" s="225">
        <v>0</v>
      </c>
      <c r="P26" s="75">
        <v>7</v>
      </c>
      <c r="Q26" s="223">
        <v>5776</v>
      </c>
      <c r="R26" s="77">
        <v>8</v>
      </c>
      <c r="S26" s="225">
        <v>0</v>
      </c>
      <c r="T26" s="642">
        <f>IF(ISNUMBER(D26)=TRUE,SUM(D26,F26,H26,J26,L26,N26,P26,R26),"")</f>
        <v>57.5</v>
      </c>
      <c r="U26" s="839">
        <f>IF(ISNUMBER(E26)=TRUE,SUM(E26,G26,I26,K26,M26,O26,Q26,S26),"")</f>
        <v>30854</v>
      </c>
      <c r="V26" s="163">
        <v>8</v>
      </c>
    </row>
    <row r="27" spans="1:22" ht="16.5" x14ac:dyDescent="0.2">
      <c r="A27" s="222">
        <v>9</v>
      </c>
      <c r="B27" s="1145" t="s">
        <v>995</v>
      </c>
      <c r="C27" s="1147" t="s">
        <v>981</v>
      </c>
      <c r="D27" s="75">
        <v>2</v>
      </c>
      <c r="E27" s="223">
        <v>20715</v>
      </c>
      <c r="F27" s="77">
        <v>7</v>
      </c>
      <c r="G27" s="225">
        <v>4299</v>
      </c>
      <c r="H27" s="75">
        <v>7</v>
      </c>
      <c r="I27" s="223">
        <v>3844</v>
      </c>
      <c r="J27" s="77">
        <v>5</v>
      </c>
      <c r="K27" s="225">
        <v>6084</v>
      </c>
      <c r="L27" s="75">
        <v>11</v>
      </c>
      <c r="M27" s="223">
        <v>0</v>
      </c>
      <c r="N27" s="77">
        <v>11</v>
      </c>
      <c r="O27" s="225">
        <v>0</v>
      </c>
      <c r="P27" s="75">
        <v>11</v>
      </c>
      <c r="Q27" s="223">
        <v>0</v>
      </c>
      <c r="R27" s="77">
        <v>11</v>
      </c>
      <c r="S27" s="225">
        <v>0</v>
      </c>
      <c r="T27" s="642">
        <f>IF(ISNUMBER(D27)=TRUE,SUM(D27,F27,H27,J27,L27,N27,P27,R27),"")</f>
        <v>65</v>
      </c>
      <c r="U27" s="839">
        <f>IF(ISNUMBER(E27)=TRUE,SUM(E27,G27,I27,K27,M27,O27,Q27,S27),"")</f>
        <v>34942</v>
      </c>
      <c r="V27" s="163">
        <v>9</v>
      </c>
    </row>
    <row r="28" spans="1:22" ht="16.5" x14ac:dyDescent="0.2">
      <c r="A28" s="222">
        <v>10</v>
      </c>
      <c r="B28" s="1145" t="s">
        <v>992</v>
      </c>
      <c r="C28" s="1147" t="s">
        <v>985</v>
      </c>
      <c r="D28" s="75">
        <v>10</v>
      </c>
      <c r="E28" s="223">
        <v>0</v>
      </c>
      <c r="F28" s="77">
        <v>10</v>
      </c>
      <c r="G28" s="225">
        <v>0</v>
      </c>
      <c r="H28" s="75">
        <v>10</v>
      </c>
      <c r="I28" s="223">
        <v>2809</v>
      </c>
      <c r="J28" s="77">
        <v>10</v>
      </c>
      <c r="K28" s="225">
        <v>0</v>
      </c>
      <c r="L28" s="75">
        <v>6.5</v>
      </c>
      <c r="M28" s="223">
        <v>0</v>
      </c>
      <c r="N28" s="77">
        <v>6.5</v>
      </c>
      <c r="O28" s="225">
        <v>0</v>
      </c>
      <c r="P28" s="75">
        <v>11</v>
      </c>
      <c r="Q28" s="223">
        <v>0</v>
      </c>
      <c r="R28" s="77">
        <v>11</v>
      </c>
      <c r="S28" s="225">
        <v>0</v>
      </c>
      <c r="T28" s="642">
        <f>IF(ISNUMBER(D28)=TRUE,SUM(D28,F28,H28,J28,L28,N28,P28,R28),"")</f>
        <v>75</v>
      </c>
      <c r="U28" s="839">
        <f>IF(ISNUMBER(E28)=TRUE,SUM(E28,G28,I28,K28,M28,O28,Q28,S28),"")</f>
        <v>2809</v>
      </c>
      <c r="V28" s="163">
        <v>10</v>
      </c>
    </row>
    <row r="29" spans="1:22" ht="17.25" thickBot="1" x14ac:dyDescent="0.25">
      <c r="A29" s="1146"/>
      <c r="B29" s="1150"/>
      <c r="C29" s="1149"/>
      <c r="D29" s="125"/>
      <c r="E29" s="126"/>
      <c r="F29" s="125"/>
      <c r="G29" s="126"/>
      <c r="H29" s="125"/>
      <c r="I29" s="126"/>
      <c r="J29" s="125"/>
      <c r="K29" s="126"/>
      <c r="L29" s="125"/>
      <c r="M29" s="126"/>
      <c r="N29" s="125"/>
      <c r="O29" s="126"/>
      <c r="P29" s="125"/>
      <c r="Q29" s="126"/>
      <c r="R29" s="125"/>
      <c r="S29" s="126"/>
      <c r="T29" s="165" t="str">
        <f t="shared" ref="T29:U29" si="0">IF(ISNUMBER(D29)=TRUE,SUM(D29,F29,H29,J29,L29,N29,P29,R29),"")</f>
        <v/>
      </c>
      <c r="U29" s="127" t="str">
        <f t="shared" si="0"/>
        <v/>
      </c>
      <c r="V29" s="128" t="str">
        <f t="shared" ref="V29" si="1">IF(ISNUMBER(AB29)= TRUE,AB29,"")</f>
        <v/>
      </c>
    </row>
    <row r="30" spans="1:22" ht="13.5" thickTop="1" x14ac:dyDescent="0.2"/>
  </sheetData>
  <sortState xmlns:xlrd2="http://schemas.microsoft.com/office/spreadsheetml/2017/richdata2" ref="B19:U28">
    <sortCondition ref="T19:T28"/>
    <sortCondition descending="1" ref="U19:U28"/>
  </sortState>
  <mergeCells count="19">
    <mergeCell ref="A14:A16"/>
    <mergeCell ref="C14:C16"/>
    <mergeCell ref="D14:E14"/>
    <mergeCell ref="F14:G14"/>
    <mergeCell ref="H14:I14"/>
    <mergeCell ref="T14:V15"/>
    <mergeCell ref="D15:E15"/>
    <mergeCell ref="F15:G15"/>
    <mergeCell ref="H15:I15"/>
    <mergeCell ref="J15:K15"/>
    <mergeCell ref="L15:M15"/>
    <mergeCell ref="J14:K14"/>
    <mergeCell ref="N15:O15"/>
    <mergeCell ref="P15:Q15"/>
    <mergeCell ref="R15:S15"/>
    <mergeCell ref="L14:M14"/>
    <mergeCell ref="N14:O14"/>
    <mergeCell ref="P14:Q14"/>
    <mergeCell ref="R14:S14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Q24"/>
  <sheetViews>
    <sheetView topLeftCell="A4" workbookViewId="0">
      <selection activeCell="U20" sqref="U20"/>
    </sheetView>
  </sheetViews>
  <sheetFormatPr defaultRowHeight="12.75" x14ac:dyDescent="0.2"/>
  <cols>
    <col min="1" max="1" width="4.7109375" customWidth="1"/>
    <col min="2" max="2" width="21.425781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855468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85546875" customWidth="1"/>
    <col min="15" max="15" width="5.7109375" customWidth="1"/>
    <col min="16" max="16" width="10.7109375" customWidth="1"/>
    <col min="17" max="17" width="10" customWidth="1"/>
  </cols>
  <sheetData>
    <row r="2" spans="1:17" ht="20.25" x14ac:dyDescent="0.3">
      <c r="D2" s="104" t="s">
        <v>74</v>
      </c>
      <c r="E2" s="104"/>
      <c r="F2" s="104"/>
      <c r="G2" s="104"/>
      <c r="H2" s="104"/>
      <c r="I2" s="104"/>
      <c r="J2" s="104"/>
    </row>
    <row r="3" spans="1:17" ht="20.25" x14ac:dyDescent="0.3">
      <c r="D3" s="104"/>
      <c r="E3" s="104"/>
      <c r="F3" s="104"/>
      <c r="G3" s="104"/>
      <c r="H3" s="104"/>
      <c r="I3" s="104"/>
      <c r="J3" s="104"/>
    </row>
    <row r="4" spans="1:17" ht="20.25" x14ac:dyDescent="0.3">
      <c r="D4" s="104"/>
      <c r="E4" s="104" t="s">
        <v>180</v>
      </c>
      <c r="F4" s="104"/>
      <c r="G4" s="104"/>
      <c r="H4" s="104"/>
      <c r="I4" s="104"/>
      <c r="J4" s="104"/>
    </row>
    <row r="5" spans="1:17" ht="20.25" x14ac:dyDescent="0.3">
      <c r="D5" s="104"/>
      <c r="E5" s="104"/>
      <c r="F5" s="104"/>
      <c r="G5" s="104"/>
      <c r="H5" s="104"/>
      <c r="I5" s="104"/>
      <c r="J5" s="104"/>
    </row>
    <row r="6" spans="1:17" ht="13.5" thickBot="1" x14ac:dyDescent="0.25"/>
    <row r="7" spans="1:17" ht="18.75" customHeight="1" thickTop="1" x14ac:dyDescent="0.2">
      <c r="A7" s="1542" t="s">
        <v>4</v>
      </c>
      <c r="B7" s="1318" t="s">
        <v>5</v>
      </c>
      <c r="C7" s="1544" t="s">
        <v>6</v>
      </c>
      <c r="D7" s="1545"/>
      <c r="E7" s="1544" t="s">
        <v>7</v>
      </c>
      <c r="F7" s="1545"/>
      <c r="G7" s="1544" t="s">
        <v>8</v>
      </c>
      <c r="H7" s="1545"/>
      <c r="I7" s="1544" t="s">
        <v>9</v>
      </c>
      <c r="J7" s="1545"/>
      <c r="K7" s="1544" t="s">
        <v>10</v>
      </c>
      <c r="L7" s="1545"/>
      <c r="M7" s="1544" t="s">
        <v>11</v>
      </c>
      <c r="N7" s="1545"/>
      <c r="O7" s="1536" t="s">
        <v>14</v>
      </c>
      <c r="P7" s="1537"/>
      <c r="Q7" s="1538"/>
    </row>
    <row r="8" spans="1:17" ht="29.25" customHeight="1" x14ac:dyDescent="0.2">
      <c r="A8" s="1543"/>
      <c r="B8" s="1319"/>
      <c r="C8" s="1328" t="s">
        <v>552</v>
      </c>
      <c r="D8" s="1329"/>
      <c r="E8" s="1328" t="s">
        <v>557</v>
      </c>
      <c r="F8" s="1329"/>
      <c r="G8" s="1328" t="s">
        <v>553</v>
      </c>
      <c r="H8" s="1329"/>
      <c r="I8" s="1328" t="s">
        <v>556</v>
      </c>
      <c r="J8" s="1329"/>
      <c r="K8" s="1328" t="s">
        <v>554</v>
      </c>
      <c r="L8" s="1329"/>
      <c r="M8" s="1328" t="s">
        <v>555</v>
      </c>
      <c r="N8" s="1329"/>
      <c r="O8" s="1539"/>
      <c r="P8" s="1540"/>
      <c r="Q8" s="1541"/>
    </row>
    <row r="9" spans="1:17" ht="8.25" customHeight="1" x14ac:dyDescent="0.2">
      <c r="A9" s="1543"/>
      <c r="B9" s="1319"/>
      <c r="C9" s="200"/>
      <c r="D9" s="201"/>
      <c r="E9" s="202"/>
      <c r="F9" s="203"/>
      <c r="G9" s="204"/>
      <c r="H9" s="205"/>
      <c r="I9" s="202"/>
      <c r="J9" s="203"/>
      <c r="K9" s="204"/>
      <c r="L9" s="205"/>
      <c r="M9" s="202"/>
      <c r="N9" s="203"/>
      <c r="O9" s="204"/>
      <c r="P9" s="206"/>
      <c r="Q9" s="207"/>
    </row>
    <row r="10" spans="1:17" ht="16.5" customHeight="1" x14ac:dyDescent="0.2">
      <c r="A10" s="208"/>
      <c r="B10" s="209"/>
      <c r="C10" s="200" t="s">
        <v>15</v>
      </c>
      <c r="D10" s="201" t="s">
        <v>16</v>
      </c>
      <c r="E10" s="210" t="s">
        <v>15</v>
      </c>
      <c r="F10" s="211" t="s">
        <v>16</v>
      </c>
      <c r="G10" s="200" t="s">
        <v>15</v>
      </c>
      <c r="H10" s="201" t="s">
        <v>16</v>
      </c>
      <c r="I10" s="210" t="s">
        <v>15</v>
      </c>
      <c r="J10" s="211" t="s">
        <v>16</v>
      </c>
      <c r="K10" s="200" t="s">
        <v>15</v>
      </c>
      <c r="L10" s="201" t="s">
        <v>16</v>
      </c>
      <c r="M10" s="210" t="s">
        <v>15</v>
      </c>
      <c r="N10" s="211" t="s">
        <v>16</v>
      </c>
      <c r="O10" s="200" t="s">
        <v>15</v>
      </c>
      <c r="P10" s="212" t="s">
        <v>17</v>
      </c>
      <c r="Q10" s="213" t="s">
        <v>18</v>
      </c>
    </row>
    <row r="11" spans="1:17" ht="9" customHeight="1" thickBot="1" x14ac:dyDescent="0.25">
      <c r="A11" s="214"/>
      <c r="B11" s="215"/>
      <c r="C11" s="134"/>
      <c r="D11" s="216"/>
      <c r="E11" s="134"/>
      <c r="F11" s="217"/>
      <c r="G11" s="134"/>
      <c r="H11" s="216"/>
      <c r="I11" s="134"/>
      <c r="J11" s="217"/>
      <c r="K11" s="134"/>
      <c r="L11" s="216"/>
      <c r="M11" s="134"/>
      <c r="N11" s="217"/>
      <c r="O11" s="134"/>
      <c r="P11" s="218"/>
      <c r="Q11" s="115"/>
    </row>
    <row r="12" spans="1:17" ht="30" customHeight="1" thickTop="1" x14ac:dyDescent="0.2">
      <c r="A12" s="221">
        <v>1</v>
      </c>
      <c r="B12" s="836" t="s">
        <v>122</v>
      </c>
      <c r="C12" s="75">
        <v>9</v>
      </c>
      <c r="D12" s="223">
        <v>6200</v>
      </c>
      <c r="E12" s="77">
        <v>3</v>
      </c>
      <c r="F12" s="225">
        <v>8655</v>
      </c>
      <c r="G12" s="75">
        <v>3</v>
      </c>
      <c r="H12" s="223">
        <v>7835</v>
      </c>
      <c r="I12" s="77">
        <v>1</v>
      </c>
      <c r="J12" s="225">
        <v>8815</v>
      </c>
      <c r="K12" s="75">
        <v>1</v>
      </c>
      <c r="L12" s="223">
        <v>6305</v>
      </c>
      <c r="M12" s="77">
        <v>4</v>
      </c>
      <c r="N12" s="225">
        <v>2325</v>
      </c>
      <c r="O12" s="642">
        <v>16</v>
      </c>
      <c r="P12" s="839">
        <v>31505</v>
      </c>
      <c r="Q12" s="838">
        <v>1</v>
      </c>
    </row>
    <row r="13" spans="1:17" ht="30" customHeight="1" x14ac:dyDescent="0.2">
      <c r="A13" s="222">
        <v>2</v>
      </c>
      <c r="B13" s="837" t="s">
        <v>126</v>
      </c>
      <c r="C13" s="79">
        <v>2</v>
      </c>
      <c r="D13" s="224">
        <v>8835</v>
      </c>
      <c r="E13" s="81">
        <v>6</v>
      </c>
      <c r="F13" s="226">
        <v>7655</v>
      </c>
      <c r="G13" s="79">
        <v>5</v>
      </c>
      <c r="H13" s="224">
        <v>7635</v>
      </c>
      <c r="I13" s="81">
        <v>7</v>
      </c>
      <c r="J13" s="226">
        <v>6415</v>
      </c>
      <c r="K13" s="79">
        <v>5</v>
      </c>
      <c r="L13" s="224">
        <v>3395</v>
      </c>
      <c r="M13" s="81">
        <v>2</v>
      </c>
      <c r="N13" s="226">
        <v>2895</v>
      </c>
      <c r="O13" s="840">
        <v>16.5</v>
      </c>
      <c r="P13" s="841">
        <v>32270</v>
      </c>
      <c r="Q13" s="838">
        <v>2</v>
      </c>
    </row>
    <row r="14" spans="1:17" ht="30" customHeight="1" x14ac:dyDescent="0.2">
      <c r="A14" s="222">
        <v>3</v>
      </c>
      <c r="B14" s="837" t="s">
        <v>121</v>
      </c>
      <c r="C14" s="79">
        <v>7</v>
      </c>
      <c r="D14" s="224">
        <v>7830</v>
      </c>
      <c r="E14" s="81">
        <v>2</v>
      </c>
      <c r="F14" s="226">
        <v>8755</v>
      </c>
      <c r="G14" s="79">
        <v>4</v>
      </c>
      <c r="H14" s="224">
        <v>7675</v>
      </c>
      <c r="I14" s="81">
        <v>4</v>
      </c>
      <c r="J14" s="226">
        <v>7235</v>
      </c>
      <c r="K14" s="79">
        <v>10</v>
      </c>
      <c r="L14" s="224">
        <v>2045</v>
      </c>
      <c r="M14" s="81">
        <v>1</v>
      </c>
      <c r="N14" s="226">
        <v>3015</v>
      </c>
      <c r="O14" s="840">
        <v>17</v>
      </c>
      <c r="P14" s="841">
        <v>31495</v>
      </c>
      <c r="Q14" s="838">
        <v>3</v>
      </c>
    </row>
    <row r="15" spans="1:17" ht="30" customHeight="1" x14ac:dyDescent="0.2">
      <c r="A15" s="222">
        <v>4</v>
      </c>
      <c r="B15" s="837" t="s">
        <v>127</v>
      </c>
      <c r="C15" s="79">
        <v>1</v>
      </c>
      <c r="D15" s="224">
        <v>9940</v>
      </c>
      <c r="E15" s="81">
        <v>8</v>
      </c>
      <c r="F15" s="226">
        <v>6695</v>
      </c>
      <c r="G15" s="79">
        <v>1</v>
      </c>
      <c r="H15" s="224">
        <v>8875</v>
      </c>
      <c r="I15" s="81">
        <v>9</v>
      </c>
      <c r="J15" s="226">
        <v>6355</v>
      </c>
      <c r="K15" s="79">
        <v>4</v>
      </c>
      <c r="L15" s="224">
        <v>3775</v>
      </c>
      <c r="M15" s="81">
        <v>6</v>
      </c>
      <c r="N15" s="226">
        <v>1955</v>
      </c>
      <c r="O15" s="840">
        <v>19</v>
      </c>
      <c r="P15" s="841">
        <v>31865</v>
      </c>
      <c r="Q15" s="838">
        <v>4</v>
      </c>
    </row>
    <row r="16" spans="1:17" ht="30" customHeight="1" x14ac:dyDescent="0.2">
      <c r="A16" s="222">
        <v>5</v>
      </c>
      <c r="B16" s="837" t="s">
        <v>550</v>
      </c>
      <c r="C16" s="79">
        <v>8</v>
      </c>
      <c r="D16" s="224">
        <v>7525</v>
      </c>
      <c r="E16" s="81">
        <v>5</v>
      </c>
      <c r="F16" s="226">
        <v>7775</v>
      </c>
      <c r="G16" s="79">
        <v>7</v>
      </c>
      <c r="H16" s="224">
        <v>6775</v>
      </c>
      <c r="I16" s="81">
        <v>2</v>
      </c>
      <c r="J16" s="226">
        <v>7655</v>
      </c>
      <c r="K16" s="79">
        <v>3</v>
      </c>
      <c r="L16" s="224">
        <v>3805</v>
      </c>
      <c r="M16" s="81">
        <v>5</v>
      </c>
      <c r="N16" s="226">
        <v>2275</v>
      </c>
      <c r="O16" s="840">
        <v>20</v>
      </c>
      <c r="P16" s="841">
        <v>30540</v>
      </c>
      <c r="Q16" s="838">
        <v>5</v>
      </c>
    </row>
    <row r="17" spans="1:17" ht="30.75" customHeight="1" x14ac:dyDescent="0.2">
      <c r="A17" s="222">
        <v>6</v>
      </c>
      <c r="B17" s="837" t="s">
        <v>549</v>
      </c>
      <c r="C17" s="79">
        <v>3.5</v>
      </c>
      <c r="D17" s="224">
        <v>8535</v>
      </c>
      <c r="E17" s="81">
        <v>4</v>
      </c>
      <c r="F17" s="226">
        <v>8515</v>
      </c>
      <c r="G17" s="79">
        <v>8</v>
      </c>
      <c r="H17" s="224">
        <v>6665</v>
      </c>
      <c r="I17" s="81">
        <v>5</v>
      </c>
      <c r="J17" s="226">
        <v>6965</v>
      </c>
      <c r="K17" s="79">
        <v>2</v>
      </c>
      <c r="L17" s="224">
        <v>4465</v>
      </c>
      <c r="M17" s="81">
        <v>9</v>
      </c>
      <c r="N17" s="226">
        <v>1585</v>
      </c>
      <c r="O17" s="840">
        <v>20.5</v>
      </c>
      <c r="P17" s="841">
        <v>30680</v>
      </c>
      <c r="Q17" s="838">
        <v>6</v>
      </c>
    </row>
    <row r="18" spans="1:17" ht="30" customHeight="1" x14ac:dyDescent="0.2">
      <c r="A18" s="222">
        <v>7</v>
      </c>
      <c r="B18" s="837" t="s">
        <v>128</v>
      </c>
      <c r="C18" s="79">
        <v>3.5</v>
      </c>
      <c r="D18" s="224">
        <v>8535</v>
      </c>
      <c r="E18" s="81">
        <v>1</v>
      </c>
      <c r="F18" s="226">
        <v>9505</v>
      </c>
      <c r="G18" s="79">
        <v>2</v>
      </c>
      <c r="H18" s="224">
        <v>7925</v>
      </c>
      <c r="I18" s="81">
        <v>10</v>
      </c>
      <c r="J18" s="226">
        <v>6305</v>
      </c>
      <c r="K18" s="79">
        <v>7</v>
      </c>
      <c r="L18" s="224">
        <v>2995</v>
      </c>
      <c r="M18" s="81">
        <v>10</v>
      </c>
      <c r="N18" s="226">
        <v>1285</v>
      </c>
      <c r="O18" s="840">
        <v>22</v>
      </c>
      <c r="P18" s="841">
        <v>29730</v>
      </c>
      <c r="Q18" s="838">
        <v>7</v>
      </c>
    </row>
    <row r="19" spans="1:17" ht="30.75" customHeight="1" x14ac:dyDescent="0.2">
      <c r="A19" s="222">
        <v>8</v>
      </c>
      <c r="B19" s="837" t="s">
        <v>123</v>
      </c>
      <c r="C19" s="79">
        <v>6</v>
      </c>
      <c r="D19" s="224">
        <v>8090</v>
      </c>
      <c r="E19" s="81">
        <v>10</v>
      </c>
      <c r="F19" s="226">
        <v>5835</v>
      </c>
      <c r="G19" s="79">
        <v>6</v>
      </c>
      <c r="H19" s="224">
        <v>7135</v>
      </c>
      <c r="I19" s="81">
        <v>3</v>
      </c>
      <c r="J19" s="226">
        <v>7505</v>
      </c>
      <c r="K19" s="79">
        <v>8</v>
      </c>
      <c r="L19" s="224">
        <v>2975</v>
      </c>
      <c r="M19" s="81">
        <v>7</v>
      </c>
      <c r="N19" s="226">
        <v>1825</v>
      </c>
      <c r="O19" s="840">
        <v>25</v>
      </c>
      <c r="P19" s="841">
        <v>28565</v>
      </c>
      <c r="Q19" s="838">
        <v>8</v>
      </c>
    </row>
    <row r="20" spans="1:17" ht="30.75" customHeight="1" x14ac:dyDescent="0.2">
      <c r="A20" s="222">
        <v>9</v>
      </c>
      <c r="B20" s="837" t="s">
        <v>125</v>
      </c>
      <c r="C20" s="79">
        <v>5</v>
      </c>
      <c r="D20" s="224">
        <v>8375</v>
      </c>
      <c r="E20" s="81">
        <v>9</v>
      </c>
      <c r="F20" s="226">
        <v>6495</v>
      </c>
      <c r="G20" s="79">
        <v>9</v>
      </c>
      <c r="H20" s="224">
        <v>6405</v>
      </c>
      <c r="I20" s="81">
        <v>6</v>
      </c>
      <c r="J20" s="226">
        <v>6665</v>
      </c>
      <c r="K20" s="79">
        <v>6</v>
      </c>
      <c r="L20" s="224">
        <v>3365</v>
      </c>
      <c r="M20" s="81">
        <v>11</v>
      </c>
      <c r="N20" s="226">
        <v>715</v>
      </c>
      <c r="O20" s="840">
        <v>29</v>
      </c>
      <c r="P20" s="841">
        <v>27940</v>
      </c>
      <c r="Q20" s="838">
        <v>9</v>
      </c>
    </row>
    <row r="21" spans="1:17" ht="30" customHeight="1" x14ac:dyDescent="0.2">
      <c r="A21" s="222">
        <v>10</v>
      </c>
      <c r="B21" s="837" t="s">
        <v>124</v>
      </c>
      <c r="C21" s="79">
        <v>4</v>
      </c>
      <c r="D21" s="224">
        <v>8400</v>
      </c>
      <c r="E21" s="81">
        <v>7</v>
      </c>
      <c r="F21" s="226">
        <v>7435</v>
      </c>
      <c r="G21" s="79">
        <v>11</v>
      </c>
      <c r="H21" s="224">
        <v>5615</v>
      </c>
      <c r="I21" s="81">
        <v>8</v>
      </c>
      <c r="J21" s="226">
        <v>6385</v>
      </c>
      <c r="K21" s="79">
        <v>11</v>
      </c>
      <c r="L21" s="224">
        <v>1715</v>
      </c>
      <c r="M21" s="81">
        <v>8</v>
      </c>
      <c r="N21" s="226">
        <v>1635</v>
      </c>
      <c r="O21" s="840">
        <v>30</v>
      </c>
      <c r="P21" s="841">
        <v>27835</v>
      </c>
      <c r="Q21" s="838">
        <v>10</v>
      </c>
    </row>
    <row r="22" spans="1:17" ht="30.75" customHeight="1" x14ac:dyDescent="0.2">
      <c r="A22" s="222">
        <v>11</v>
      </c>
      <c r="B22" s="837" t="s">
        <v>551</v>
      </c>
      <c r="C22" s="79">
        <v>10</v>
      </c>
      <c r="D22" s="224">
        <v>4545</v>
      </c>
      <c r="E22" s="81">
        <v>11</v>
      </c>
      <c r="F22" s="226">
        <v>4385</v>
      </c>
      <c r="G22" s="79">
        <v>10</v>
      </c>
      <c r="H22" s="224">
        <v>6285</v>
      </c>
      <c r="I22" s="81">
        <v>11</v>
      </c>
      <c r="J22" s="226">
        <v>3575</v>
      </c>
      <c r="K22" s="79">
        <v>9</v>
      </c>
      <c r="L22" s="224">
        <v>2775</v>
      </c>
      <c r="M22" s="81">
        <v>3</v>
      </c>
      <c r="N22" s="226">
        <v>2815</v>
      </c>
      <c r="O22" s="840">
        <v>42</v>
      </c>
      <c r="P22" s="841">
        <v>18790</v>
      </c>
      <c r="Q22" s="838">
        <v>11</v>
      </c>
    </row>
    <row r="23" spans="1:17" ht="17.25" thickBot="1" x14ac:dyDescent="0.25">
      <c r="A23" s="219"/>
      <c r="B23" s="220"/>
      <c r="C23" s="125"/>
      <c r="D23" s="126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65" t="str">
        <f>IF(ISNUMBER(C23)=TRUE,SUM(C23,E23,G23,I23,K23,M23,#REF!,#REF!),"")</f>
        <v/>
      </c>
      <c r="P23" s="127" t="str">
        <f>IF(ISNUMBER(D23)=TRUE,SUM(D23,F23,H23,J23,L23,N23,#REF!,#REF!),"")</f>
        <v/>
      </c>
      <c r="Q23" s="128" t="str">
        <f>IF(ISNUMBER(W23)= TRUE,W23,"")</f>
        <v/>
      </c>
    </row>
    <row r="24" spans="1:17" ht="13.5" thickTop="1" x14ac:dyDescent="0.2"/>
  </sheetData>
  <mergeCells count="15">
    <mergeCell ref="O7:Q8"/>
    <mergeCell ref="A7:A9"/>
    <mergeCell ref="B7:B9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O73"/>
  <sheetViews>
    <sheetView topLeftCell="A40" workbookViewId="0">
      <selection activeCell="T67" sqref="T67"/>
    </sheetView>
  </sheetViews>
  <sheetFormatPr defaultRowHeight="12.75" x14ac:dyDescent="0.2"/>
  <cols>
    <col min="2" max="2" width="15" customWidth="1"/>
    <col min="3" max="3" width="16.5703125" customWidth="1"/>
    <col min="4" max="4" width="10.7109375" customWidth="1"/>
    <col min="6" max="6" width="11" customWidth="1"/>
    <col min="8" max="8" width="10.85546875" customWidth="1"/>
    <col min="10" max="10" width="11" customWidth="1"/>
    <col min="12" max="12" width="10.85546875" customWidth="1"/>
  </cols>
  <sheetData>
    <row r="4" spans="2:15" ht="15.75" x14ac:dyDescent="0.25">
      <c r="B4" s="168" t="s">
        <v>57</v>
      </c>
      <c r="C4" s="168" t="s">
        <v>181</v>
      </c>
      <c r="D4" s="168"/>
      <c r="E4" s="168"/>
    </row>
    <row r="5" spans="2:15" ht="15.75" x14ac:dyDescent="0.25">
      <c r="B5" s="168"/>
      <c r="D5" s="168"/>
    </row>
    <row r="9" spans="2:15" ht="15.75" x14ac:dyDescent="0.25">
      <c r="B9" s="168" t="s">
        <v>57</v>
      </c>
      <c r="C9" s="168" t="s">
        <v>778</v>
      </c>
      <c r="D9" s="168"/>
      <c r="E9" s="168"/>
    </row>
    <row r="10" spans="2:15" ht="15.75" x14ac:dyDescent="0.25">
      <c r="B10" s="168" t="s">
        <v>779</v>
      </c>
      <c r="D10" s="168"/>
    </row>
    <row r="11" spans="2:15" ht="13.5" thickBot="1" x14ac:dyDescent="0.25">
      <c r="B11" t="s">
        <v>21</v>
      </c>
    </row>
    <row r="12" spans="2:15" x14ac:dyDescent="0.2">
      <c r="B12" s="1034"/>
      <c r="C12" s="1035"/>
      <c r="D12" s="1036" t="s">
        <v>780</v>
      </c>
      <c r="E12" s="1037"/>
      <c r="F12" s="1038" t="s">
        <v>781</v>
      </c>
      <c r="G12" s="1039"/>
      <c r="H12" s="1036" t="s">
        <v>782</v>
      </c>
      <c r="I12" s="1037"/>
      <c r="J12" s="1036" t="s">
        <v>780</v>
      </c>
      <c r="K12" s="1039"/>
      <c r="L12" s="1040" t="s">
        <v>783</v>
      </c>
      <c r="M12" s="1041"/>
      <c r="N12" s="1034"/>
      <c r="O12" s="1042"/>
    </row>
    <row r="13" spans="2:15" x14ac:dyDescent="0.2">
      <c r="B13" s="1043" t="s">
        <v>784</v>
      </c>
      <c r="C13" s="1044" t="s">
        <v>5</v>
      </c>
      <c r="D13" s="1045">
        <v>45438</v>
      </c>
      <c r="E13" s="1046"/>
      <c r="F13" s="1045">
        <v>45459</v>
      </c>
      <c r="G13" s="1047"/>
      <c r="H13" s="1045">
        <v>45473</v>
      </c>
      <c r="I13" s="1046"/>
      <c r="J13" s="1045">
        <v>45515</v>
      </c>
      <c r="K13" s="1048"/>
      <c r="L13" s="1045">
        <v>45529</v>
      </c>
      <c r="M13" s="1049"/>
      <c r="N13" s="1050" t="s">
        <v>14</v>
      </c>
      <c r="O13" s="1051" t="s">
        <v>785</v>
      </c>
    </row>
    <row r="14" spans="2:15" ht="13.5" thickBot="1" x14ac:dyDescent="0.25">
      <c r="B14" s="1043"/>
      <c r="C14" s="1044"/>
      <c r="D14" s="1052" t="s">
        <v>786</v>
      </c>
      <c r="E14" s="1053" t="s">
        <v>787</v>
      </c>
      <c r="F14" s="1054" t="s">
        <v>786</v>
      </c>
      <c r="G14" s="1055" t="s">
        <v>788</v>
      </c>
      <c r="H14" s="1052" t="s">
        <v>786</v>
      </c>
      <c r="I14" s="1053" t="s">
        <v>787</v>
      </c>
      <c r="J14" s="1054" t="s">
        <v>789</v>
      </c>
      <c r="K14" s="1055" t="s">
        <v>787</v>
      </c>
      <c r="L14" s="1152" t="s">
        <v>786</v>
      </c>
      <c r="M14" s="1152" t="s">
        <v>787</v>
      </c>
      <c r="N14" s="1050" t="s">
        <v>790</v>
      </c>
      <c r="O14" s="1153" t="s">
        <v>32</v>
      </c>
    </row>
    <row r="15" spans="2:15" x14ac:dyDescent="0.2">
      <c r="B15" s="1063" t="s">
        <v>791</v>
      </c>
      <c r="C15" s="1162" t="s">
        <v>631</v>
      </c>
      <c r="D15" s="1163">
        <v>279.01</v>
      </c>
      <c r="E15" s="1164">
        <v>1</v>
      </c>
      <c r="F15" s="1165">
        <v>327.39999999999998</v>
      </c>
      <c r="G15" s="1164">
        <v>1</v>
      </c>
      <c r="H15" s="1163">
        <v>311.77999999999997</v>
      </c>
      <c r="I15" s="1164">
        <v>1</v>
      </c>
      <c r="J15" s="1163">
        <v>358.28</v>
      </c>
      <c r="K15" s="1164">
        <v>1</v>
      </c>
      <c r="L15" s="1164">
        <v>345.01</v>
      </c>
      <c r="M15" s="1550">
        <v>1</v>
      </c>
      <c r="N15" s="1163">
        <v>1276.4699999999998</v>
      </c>
      <c r="O15" s="1554">
        <v>1</v>
      </c>
    </row>
    <row r="16" spans="2:15" x14ac:dyDescent="0.2">
      <c r="B16" s="1166" t="s">
        <v>792</v>
      </c>
      <c r="C16" s="1088" t="s">
        <v>782</v>
      </c>
      <c r="D16" s="1155">
        <v>215.94</v>
      </c>
      <c r="E16" s="1156">
        <v>2</v>
      </c>
      <c r="F16" s="1155">
        <v>231.1</v>
      </c>
      <c r="G16" s="1156">
        <v>2</v>
      </c>
      <c r="H16" s="1155">
        <v>247.64</v>
      </c>
      <c r="I16" s="1156">
        <v>2</v>
      </c>
      <c r="J16" s="1155">
        <v>255.31</v>
      </c>
      <c r="K16" s="1156">
        <v>2</v>
      </c>
      <c r="L16" s="1156">
        <v>266.31</v>
      </c>
      <c r="M16" s="1156">
        <v>2</v>
      </c>
      <c r="N16" s="1155">
        <v>949.99</v>
      </c>
      <c r="O16" s="1555">
        <v>2</v>
      </c>
    </row>
    <row r="17" spans="2:15" ht="13.5" thickBot="1" x14ac:dyDescent="0.25">
      <c r="B17" s="1056"/>
      <c r="C17" s="1067"/>
      <c r="D17" s="1068"/>
      <c r="E17" s="1069"/>
      <c r="F17" s="1068"/>
      <c r="G17" s="1069"/>
      <c r="H17" s="1068"/>
      <c r="I17" s="1167"/>
      <c r="J17" s="1068"/>
      <c r="K17" s="1069"/>
      <c r="L17" s="1069"/>
      <c r="M17" s="1069"/>
      <c r="N17" s="1168"/>
      <c r="O17" s="1072"/>
    </row>
    <row r="18" spans="2:15" x14ac:dyDescent="0.2">
      <c r="B18" s="1057"/>
      <c r="C18" s="1057"/>
      <c r="D18" s="1058"/>
      <c r="E18" s="1059"/>
      <c r="F18" s="1057"/>
      <c r="G18" s="1059"/>
      <c r="H18" s="1058"/>
      <c r="I18" s="1059"/>
      <c r="J18" s="1058"/>
      <c r="K18" s="1059"/>
      <c r="L18" s="1060"/>
      <c r="M18" s="1059"/>
      <c r="N18" s="1059"/>
      <c r="O18" s="1059"/>
    </row>
    <row r="20" spans="2:15" ht="15.75" x14ac:dyDescent="0.25">
      <c r="B20" s="168" t="s">
        <v>57</v>
      </c>
      <c r="C20" s="168" t="s">
        <v>778</v>
      </c>
      <c r="D20" s="1061"/>
      <c r="E20" s="1061"/>
    </row>
    <row r="21" spans="2:15" ht="15.75" x14ac:dyDescent="0.25">
      <c r="B21" s="168" t="s">
        <v>793</v>
      </c>
      <c r="D21" s="168"/>
    </row>
    <row r="22" spans="2:15" ht="13.5" thickBot="1" x14ac:dyDescent="0.25"/>
    <row r="23" spans="2:15" x14ac:dyDescent="0.2">
      <c r="B23" s="1034"/>
      <c r="C23" s="1035"/>
      <c r="D23" s="1036" t="s">
        <v>780</v>
      </c>
      <c r="E23" s="1037"/>
      <c r="F23" s="1038" t="s">
        <v>781</v>
      </c>
      <c r="G23" s="1039"/>
      <c r="H23" s="1036" t="s">
        <v>782</v>
      </c>
      <c r="I23" s="1037"/>
      <c r="J23" s="1036" t="s">
        <v>780</v>
      </c>
      <c r="K23" s="1039"/>
      <c r="L23" s="1040" t="s">
        <v>783</v>
      </c>
      <c r="M23" s="1041"/>
      <c r="N23" s="1034"/>
      <c r="O23" s="1042"/>
    </row>
    <row r="24" spans="2:15" x14ac:dyDescent="0.2">
      <c r="B24" s="1043" t="s">
        <v>794</v>
      </c>
      <c r="C24" s="1044" t="s">
        <v>795</v>
      </c>
      <c r="D24" s="1045">
        <v>45438</v>
      </c>
      <c r="E24" s="1046"/>
      <c r="F24" s="1045">
        <v>45459</v>
      </c>
      <c r="G24" s="1047"/>
      <c r="H24" s="1045">
        <v>45473</v>
      </c>
      <c r="I24" s="1046"/>
      <c r="J24" s="1045">
        <v>45515</v>
      </c>
      <c r="K24" s="1048"/>
      <c r="L24" s="1045">
        <v>45529</v>
      </c>
      <c r="M24" s="1049"/>
      <c r="N24" s="1050" t="s">
        <v>14</v>
      </c>
      <c r="O24" s="1051" t="s">
        <v>785</v>
      </c>
    </row>
    <row r="25" spans="2:15" ht="13.5" thickBot="1" x14ac:dyDescent="0.25">
      <c r="B25" s="1043"/>
      <c r="C25" s="1044"/>
      <c r="D25" s="1052" t="s">
        <v>786</v>
      </c>
      <c r="E25" s="1053" t="s">
        <v>787</v>
      </c>
      <c r="F25" s="1054" t="s">
        <v>786</v>
      </c>
      <c r="G25" s="1055" t="s">
        <v>788</v>
      </c>
      <c r="H25" s="1052" t="s">
        <v>786</v>
      </c>
      <c r="I25" s="1053" t="s">
        <v>787</v>
      </c>
      <c r="J25" s="1054" t="s">
        <v>789</v>
      </c>
      <c r="K25" s="1055" t="s">
        <v>787</v>
      </c>
      <c r="L25" s="1152" t="s">
        <v>786</v>
      </c>
      <c r="M25" s="1152" t="s">
        <v>787</v>
      </c>
      <c r="N25" s="1050" t="s">
        <v>790</v>
      </c>
      <c r="O25" s="1153" t="s">
        <v>32</v>
      </c>
    </row>
    <row r="26" spans="2:15" x14ac:dyDescent="0.2">
      <c r="B26" s="1062" t="s">
        <v>796</v>
      </c>
      <c r="C26" s="1162" t="s">
        <v>797</v>
      </c>
      <c r="D26" s="1163">
        <v>364.11</v>
      </c>
      <c r="E26" s="1164">
        <v>1</v>
      </c>
      <c r="F26" s="1165">
        <v>355.8</v>
      </c>
      <c r="G26" s="1164">
        <v>1</v>
      </c>
      <c r="H26" s="1169">
        <v>372.08</v>
      </c>
      <c r="I26" s="1170">
        <v>1</v>
      </c>
      <c r="J26" s="1169">
        <v>373.92</v>
      </c>
      <c r="K26" s="1170">
        <v>1</v>
      </c>
      <c r="L26" s="1170">
        <v>358.42</v>
      </c>
      <c r="M26" s="1550">
        <v>1</v>
      </c>
      <c r="N26" s="1163">
        <v>1465.91</v>
      </c>
      <c r="O26" s="1554">
        <v>1</v>
      </c>
    </row>
    <row r="27" spans="2:15" x14ac:dyDescent="0.2">
      <c r="B27" s="1064" t="s">
        <v>799</v>
      </c>
      <c r="C27" s="1088" t="s">
        <v>631</v>
      </c>
      <c r="D27" s="1154">
        <v>293.13</v>
      </c>
      <c r="E27" s="1156">
        <v>2</v>
      </c>
      <c r="F27" s="1155">
        <v>262.25</v>
      </c>
      <c r="G27" s="1156">
        <v>2</v>
      </c>
      <c r="H27" s="1158">
        <v>260.72000000000003</v>
      </c>
      <c r="I27" s="1159">
        <v>3</v>
      </c>
      <c r="J27" s="1158">
        <v>0</v>
      </c>
      <c r="K27" s="1159"/>
      <c r="L27" s="1159">
        <v>0</v>
      </c>
      <c r="M27" s="1551">
        <v>3</v>
      </c>
      <c r="N27" s="1155">
        <v>816.1</v>
      </c>
      <c r="O27" s="1555">
        <v>2</v>
      </c>
    </row>
    <row r="28" spans="2:15" ht="13.5" thickBot="1" x14ac:dyDescent="0.25">
      <c r="B28" s="1066" t="s">
        <v>798</v>
      </c>
      <c r="C28" s="1078" t="s">
        <v>631</v>
      </c>
      <c r="D28" s="1067">
        <v>282.67</v>
      </c>
      <c r="E28" s="1069">
        <v>3</v>
      </c>
      <c r="F28" s="1068">
        <v>227.8</v>
      </c>
      <c r="G28" s="1069">
        <v>3</v>
      </c>
      <c r="H28" s="1070">
        <v>275.69</v>
      </c>
      <c r="I28" s="1071">
        <v>2</v>
      </c>
      <c r="J28" s="1070">
        <v>0</v>
      </c>
      <c r="K28" s="1071"/>
      <c r="L28" s="1071">
        <v>240.95</v>
      </c>
      <c r="M28" s="1552">
        <v>2</v>
      </c>
      <c r="N28" s="1068">
        <v>786.16000000000008</v>
      </c>
      <c r="O28" s="1553">
        <v>3</v>
      </c>
    </row>
    <row r="31" spans="2:15" ht="15.75" x14ac:dyDescent="0.25">
      <c r="B31" s="168" t="s">
        <v>57</v>
      </c>
      <c r="C31" s="168" t="s">
        <v>778</v>
      </c>
      <c r="D31" s="1061"/>
      <c r="E31" s="1061"/>
    </row>
    <row r="32" spans="2:15" ht="15.75" x14ac:dyDescent="0.25">
      <c r="B32" s="168" t="s">
        <v>800</v>
      </c>
      <c r="D32" s="168"/>
    </row>
    <row r="33" spans="2:15" ht="13.5" thickBot="1" x14ac:dyDescent="0.25"/>
    <row r="34" spans="2:15" x14ac:dyDescent="0.2">
      <c r="B34" s="1034"/>
      <c r="C34" s="1042"/>
      <c r="D34" s="1036" t="s">
        <v>780</v>
      </c>
      <c r="E34" s="1037"/>
      <c r="F34" s="1038" t="s">
        <v>781</v>
      </c>
      <c r="G34" s="1039"/>
      <c r="H34" s="1036" t="s">
        <v>782</v>
      </c>
      <c r="I34" s="1037"/>
      <c r="J34" s="1036" t="s">
        <v>780</v>
      </c>
      <c r="K34" s="1039"/>
      <c r="L34" s="1040" t="s">
        <v>783</v>
      </c>
      <c r="M34" s="1041"/>
      <c r="N34" s="1034"/>
      <c r="O34" s="1042"/>
    </row>
    <row r="35" spans="2:15" x14ac:dyDescent="0.2">
      <c r="B35" s="1043" t="s">
        <v>801</v>
      </c>
      <c r="C35" s="1073" t="s">
        <v>795</v>
      </c>
      <c r="D35" s="1045">
        <v>45438</v>
      </c>
      <c r="E35" s="1046"/>
      <c r="F35" s="1045">
        <v>45459</v>
      </c>
      <c r="G35" s="1047"/>
      <c r="H35" s="1045">
        <v>45473</v>
      </c>
      <c r="I35" s="1046"/>
      <c r="J35" s="1045">
        <v>45515</v>
      </c>
      <c r="K35" s="1048"/>
      <c r="L35" s="1045">
        <v>45522</v>
      </c>
      <c r="M35" s="1049"/>
      <c r="N35" s="1050" t="s">
        <v>14</v>
      </c>
      <c r="O35" s="1051" t="s">
        <v>785</v>
      </c>
    </row>
    <row r="36" spans="2:15" ht="13.5" thickBot="1" x14ac:dyDescent="0.25">
      <c r="B36" s="1043"/>
      <c r="C36" s="1073"/>
      <c r="D36" s="1052" t="s">
        <v>786</v>
      </c>
      <c r="E36" s="1053" t="s">
        <v>787</v>
      </c>
      <c r="F36" s="1054" t="s">
        <v>786</v>
      </c>
      <c r="G36" s="1055" t="s">
        <v>788</v>
      </c>
      <c r="H36" s="1052" t="s">
        <v>786</v>
      </c>
      <c r="I36" s="1053" t="s">
        <v>787</v>
      </c>
      <c r="J36" s="1054" t="s">
        <v>789</v>
      </c>
      <c r="K36" s="1055" t="s">
        <v>787</v>
      </c>
      <c r="L36" s="1152" t="s">
        <v>786</v>
      </c>
      <c r="M36" s="1152" t="s">
        <v>787</v>
      </c>
      <c r="N36" s="1050" t="s">
        <v>790</v>
      </c>
      <c r="O36" s="1153" t="s">
        <v>32</v>
      </c>
    </row>
    <row r="37" spans="2:15" x14ac:dyDescent="0.2">
      <c r="B37" s="1062" t="s">
        <v>807</v>
      </c>
      <c r="C37" s="1162" t="s">
        <v>797</v>
      </c>
      <c r="D37" s="1163">
        <v>466.05</v>
      </c>
      <c r="E37" s="1164">
        <v>3</v>
      </c>
      <c r="F37" s="1163">
        <v>452.48</v>
      </c>
      <c r="G37" s="1164">
        <v>1</v>
      </c>
      <c r="H37" s="1163">
        <v>420.29</v>
      </c>
      <c r="I37" s="1164">
        <v>3</v>
      </c>
      <c r="J37" s="1169">
        <v>439.02</v>
      </c>
      <c r="K37" s="1170">
        <v>3</v>
      </c>
      <c r="L37" s="1171">
        <v>430.62</v>
      </c>
      <c r="M37" s="1550">
        <v>3</v>
      </c>
      <c r="N37" s="1163">
        <v>1777.84</v>
      </c>
      <c r="O37" s="1554">
        <v>1</v>
      </c>
    </row>
    <row r="38" spans="2:15" x14ac:dyDescent="0.2">
      <c r="B38" s="1064" t="s">
        <v>805</v>
      </c>
      <c r="C38" s="1088" t="s">
        <v>806</v>
      </c>
      <c r="D38" s="1155">
        <v>393.17</v>
      </c>
      <c r="E38" s="1156">
        <v>5</v>
      </c>
      <c r="F38" s="1155">
        <v>383.15</v>
      </c>
      <c r="G38" s="1156">
        <v>2</v>
      </c>
      <c r="H38" s="1155">
        <v>389.19</v>
      </c>
      <c r="I38" s="1156">
        <v>4</v>
      </c>
      <c r="J38" s="1155">
        <v>408.49</v>
      </c>
      <c r="K38" s="1159">
        <v>4</v>
      </c>
      <c r="L38" s="1161">
        <v>280.94</v>
      </c>
      <c r="M38" s="1551">
        <v>5</v>
      </c>
      <c r="N38" s="1155">
        <v>1574</v>
      </c>
      <c r="O38" s="1555">
        <v>2</v>
      </c>
    </row>
    <row r="39" spans="2:15" x14ac:dyDescent="0.2">
      <c r="B39" s="1064" t="s">
        <v>803</v>
      </c>
      <c r="C39" s="1088" t="s">
        <v>797</v>
      </c>
      <c r="D39" s="1155">
        <v>503.77</v>
      </c>
      <c r="E39" s="1156">
        <v>1</v>
      </c>
      <c r="F39" s="1155">
        <v>0</v>
      </c>
      <c r="G39" s="1156">
        <v>6</v>
      </c>
      <c r="H39" s="1155">
        <v>499.46</v>
      </c>
      <c r="I39" s="1156">
        <v>1</v>
      </c>
      <c r="J39" s="1158">
        <v>469.78</v>
      </c>
      <c r="K39" s="1159">
        <v>2</v>
      </c>
      <c r="L39" s="1161">
        <v>484.94</v>
      </c>
      <c r="M39" s="1551">
        <v>1</v>
      </c>
      <c r="N39" s="1155">
        <v>1473.01</v>
      </c>
      <c r="O39" s="1555">
        <v>3</v>
      </c>
    </row>
    <row r="40" spans="2:15" x14ac:dyDescent="0.2">
      <c r="B40" s="1064" t="s">
        <v>802</v>
      </c>
      <c r="C40" s="1088" t="s">
        <v>797</v>
      </c>
      <c r="D40" s="1155">
        <v>484.79</v>
      </c>
      <c r="E40" s="1156">
        <v>2</v>
      </c>
      <c r="F40" s="1155">
        <v>0</v>
      </c>
      <c r="G40" s="1156">
        <v>6</v>
      </c>
      <c r="H40" s="1155">
        <v>443.04</v>
      </c>
      <c r="I40" s="1156">
        <v>2</v>
      </c>
      <c r="J40" s="1155">
        <v>471.27</v>
      </c>
      <c r="K40" s="1156">
        <v>1</v>
      </c>
      <c r="L40" s="1160">
        <v>462.22</v>
      </c>
      <c r="M40" s="1551">
        <v>2</v>
      </c>
      <c r="N40" s="1155">
        <v>1399.1</v>
      </c>
      <c r="O40" s="1555">
        <v>4</v>
      </c>
    </row>
    <row r="41" spans="2:15" x14ac:dyDescent="0.2">
      <c r="B41" s="1064" t="s">
        <v>804</v>
      </c>
      <c r="C41" s="1088" t="s">
        <v>797</v>
      </c>
      <c r="D41" s="1155">
        <v>420.47</v>
      </c>
      <c r="E41" s="1156">
        <v>4</v>
      </c>
      <c r="F41" s="1155">
        <v>0</v>
      </c>
      <c r="G41" s="1156">
        <v>6</v>
      </c>
      <c r="H41" s="1155">
        <v>330.28</v>
      </c>
      <c r="I41" s="1156">
        <v>5</v>
      </c>
      <c r="J41" s="1158">
        <v>0</v>
      </c>
      <c r="K41" s="1159"/>
      <c r="L41" s="1161">
        <v>415.65</v>
      </c>
      <c r="M41" s="1551">
        <v>4</v>
      </c>
      <c r="N41" s="1155">
        <v>750.75</v>
      </c>
      <c r="O41" s="1555">
        <v>5</v>
      </c>
    </row>
    <row r="42" spans="2:15" x14ac:dyDescent="0.2">
      <c r="B42" s="1064" t="s">
        <v>808</v>
      </c>
      <c r="C42" s="1088" t="s">
        <v>806</v>
      </c>
      <c r="D42" s="1155">
        <v>0</v>
      </c>
      <c r="E42" s="1156">
        <v>6</v>
      </c>
      <c r="F42" s="1155">
        <v>276.25</v>
      </c>
      <c r="G42" s="1156">
        <v>3</v>
      </c>
      <c r="H42" s="1155">
        <v>300.20999999999998</v>
      </c>
      <c r="I42" s="1156">
        <v>6</v>
      </c>
      <c r="J42" s="1155">
        <v>0</v>
      </c>
      <c r="K42" s="1156"/>
      <c r="L42" s="1161">
        <v>262.3</v>
      </c>
      <c r="M42" s="1551">
        <v>6</v>
      </c>
      <c r="N42" s="1155">
        <v>576.46</v>
      </c>
      <c r="O42" s="1555">
        <v>6</v>
      </c>
    </row>
    <row r="43" spans="2:15" x14ac:dyDescent="0.2">
      <c r="B43" s="1064"/>
      <c r="C43" s="1088"/>
      <c r="D43" s="1155"/>
      <c r="E43" s="1156"/>
      <c r="F43" s="1155"/>
      <c r="G43" s="1156"/>
      <c r="H43" s="1155"/>
      <c r="I43" s="1156"/>
      <c r="J43" s="1158"/>
      <c r="K43" s="1159"/>
      <c r="L43" s="1159"/>
      <c r="M43" s="1157"/>
      <c r="N43" s="1155"/>
      <c r="O43" s="1065"/>
    </row>
    <row r="44" spans="2:15" ht="13.5" thickBot="1" x14ac:dyDescent="0.25">
      <c r="B44" s="1066"/>
      <c r="C44" s="1078"/>
      <c r="D44" s="1068"/>
      <c r="E44" s="1069"/>
      <c r="F44" s="1068"/>
      <c r="G44" s="1069"/>
      <c r="H44" s="1068"/>
      <c r="I44" s="1069"/>
      <c r="J44" s="1070"/>
      <c r="K44" s="1071"/>
      <c r="L44" s="1071"/>
      <c r="M44" s="1071"/>
      <c r="N44" s="1068"/>
      <c r="O44" s="1072"/>
    </row>
    <row r="47" spans="2:15" ht="15.75" x14ac:dyDescent="0.25">
      <c r="B47" s="168" t="s">
        <v>57</v>
      </c>
      <c r="C47" s="168" t="s">
        <v>778</v>
      </c>
      <c r="D47" s="1061"/>
      <c r="E47" s="1061"/>
    </row>
    <row r="48" spans="2:15" ht="15.75" x14ac:dyDescent="0.25">
      <c r="B48" s="168" t="s">
        <v>809</v>
      </c>
      <c r="D48" s="168"/>
    </row>
    <row r="49" spans="2:15" ht="13.5" thickBot="1" x14ac:dyDescent="0.25"/>
    <row r="50" spans="2:15" x14ac:dyDescent="0.2">
      <c r="B50" s="1040"/>
      <c r="C50" s="1075"/>
      <c r="D50" s="1036" t="s">
        <v>780</v>
      </c>
      <c r="E50" s="1037"/>
      <c r="F50" s="1038" t="s">
        <v>781</v>
      </c>
      <c r="G50" s="1039"/>
      <c r="H50" s="1036" t="s">
        <v>782</v>
      </c>
      <c r="I50" s="1037"/>
      <c r="J50" s="1036" t="s">
        <v>780</v>
      </c>
      <c r="K50" s="1039"/>
      <c r="L50" s="1040" t="s">
        <v>783</v>
      </c>
      <c r="M50" s="1041"/>
      <c r="N50" s="1034"/>
      <c r="O50" s="1042"/>
    </row>
    <row r="51" spans="2:15" x14ac:dyDescent="0.2">
      <c r="B51" s="1076" t="s">
        <v>810</v>
      </c>
      <c r="C51" s="1077" t="s">
        <v>5</v>
      </c>
      <c r="D51" s="1045">
        <v>45438</v>
      </c>
      <c r="E51" s="1046"/>
      <c r="F51" s="1045">
        <v>45459</v>
      </c>
      <c r="G51" s="1047"/>
      <c r="H51" s="1045">
        <v>45473</v>
      </c>
      <c r="I51" s="1046"/>
      <c r="J51" s="1045">
        <v>45515</v>
      </c>
      <c r="K51" s="1048"/>
      <c r="L51" s="1045">
        <v>45529</v>
      </c>
      <c r="M51" s="1049"/>
      <c r="N51" s="1050" t="s">
        <v>14</v>
      </c>
      <c r="O51" s="1051" t="s">
        <v>785</v>
      </c>
    </row>
    <row r="52" spans="2:15" x14ac:dyDescent="0.2">
      <c r="B52" s="1076"/>
      <c r="C52" s="1077"/>
      <c r="D52" s="1052" t="s">
        <v>786</v>
      </c>
      <c r="E52" s="1053" t="s">
        <v>787</v>
      </c>
      <c r="F52" s="1054" t="s">
        <v>786</v>
      </c>
      <c r="G52" s="1055" t="s">
        <v>788</v>
      </c>
      <c r="H52" s="1052" t="s">
        <v>786</v>
      </c>
      <c r="I52" s="1053" t="s">
        <v>787</v>
      </c>
      <c r="J52" s="1054" t="s">
        <v>789</v>
      </c>
      <c r="K52" s="1055" t="s">
        <v>787</v>
      </c>
      <c r="L52" s="1152" t="s">
        <v>786</v>
      </c>
      <c r="M52" s="1152" t="s">
        <v>787</v>
      </c>
      <c r="N52" s="1050" t="s">
        <v>790</v>
      </c>
      <c r="O52" s="1153" t="s">
        <v>32</v>
      </c>
    </row>
    <row r="53" spans="2:15" ht="13.5" thickBot="1" x14ac:dyDescent="0.25">
      <c r="B53" s="1066" t="s">
        <v>669</v>
      </c>
      <c r="C53" s="1078" t="s">
        <v>811</v>
      </c>
      <c r="D53" s="1070">
        <v>0</v>
      </c>
      <c r="E53" s="1071"/>
      <c r="F53" s="1070">
        <v>0</v>
      </c>
      <c r="G53" s="1078"/>
      <c r="H53" s="1070">
        <v>0</v>
      </c>
      <c r="I53" s="1078"/>
      <c r="J53" s="1079">
        <v>132.61000000000001</v>
      </c>
      <c r="K53" s="1078">
        <v>1</v>
      </c>
      <c r="L53" s="1078">
        <v>119.55</v>
      </c>
      <c r="M53" s="1078">
        <v>1</v>
      </c>
      <c r="N53" s="1070">
        <v>132.61000000000001</v>
      </c>
      <c r="O53" s="1553">
        <v>1</v>
      </c>
    </row>
    <row r="55" spans="2:15" x14ac:dyDescent="0.2">
      <c r="D55" s="1081"/>
      <c r="E55" s="1082"/>
      <c r="F55" s="1081"/>
      <c r="H55" s="1081"/>
      <c r="J55" s="1083"/>
    </row>
    <row r="56" spans="2:15" ht="15.75" x14ac:dyDescent="0.25">
      <c r="B56" s="168" t="s">
        <v>57</v>
      </c>
      <c r="C56" s="168" t="s">
        <v>778</v>
      </c>
      <c r="D56" s="1061"/>
      <c r="E56" s="1061"/>
      <c r="H56" s="1081"/>
      <c r="J56" s="1083"/>
    </row>
    <row r="57" spans="2:15" ht="15.75" x14ac:dyDescent="0.25">
      <c r="B57" s="168" t="s">
        <v>812</v>
      </c>
      <c r="D57" s="168"/>
      <c r="H57" s="1081"/>
      <c r="J57" s="1083"/>
    </row>
    <row r="58" spans="2:15" ht="13.5" thickBot="1" x14ac:dyDescent="0.25">
      <c r="D58" s="1081"/>
      <c r="E58" s="1082"/>
      <c r="F58" s="1081"/>
      <c r="H58" s="1081"/>
      <c r="J58" s="1083"/>
    </row>
    <row r="59" spans="2:15" x14ac:dyDescent="0.2">
      <c r="B59" s="1040"/>
      <c r="C59" s="1075"/>
      <c r="D59" s="1036" t="s">
        <v>780</v>
      </c>
      <c r="E59" s="1037"/>
      <c r="F59" s="1038" t="s">
        <v>781</v>
      </c>
      <c r="G59" s="1039"/>
      <c r="H59" s="1036" t="s">
        <v>782</v>
      </c>
      <c r="I59" s="1037"/>
      <c r="J59" s="1036" t="s">
        <v>780</v>
      </c>
      <c r="K59" s="1039"/>
      <c r="L59" s="1040" t="s">
        <v>783</v>
      </c>
      <c r="M59" s="1041"/>
      <c r="N59" s="1034"/>
      <c r="O59" s="1042"/>
    </row>
    <row r="60" spans="2:15" x14ac:dyDescent="0.2">
      <c r="B60" s="1076" t="s">
        <v>813</v>
      </c>
      <c r="C60" s="1077" t="s">
        <v>5</v>
      </c>
      <c r="D60" s="1045">
        <v>45438</v>
      </c>
      <c r="E60" s="1046"/>
      <c r="F60" s="1045">
        <v>45459</v>
      </c>
      <c r="G60" s="1047"/>
      <c r="H60" s="1045">
        <v>45473</v>
      </c>
      <c r="I60" s="1046"/>
      <c r="J60" s="1045">
        <v>45515</v>
      </c>
      <c r="K60" s="1048"/>
      <c r="L60" s="1045">
        <v>45529</v>
      </c>
      <c r="M60" s="1049"/>
      <c r="N60" s="1050" t="s">
        <v>14</v>
      </c>
      <c r="O60" s="1051" t="s">
        <v>785</v>
      </c>
    </row>
    <row r="61" spans="2:15" ht="13.5" thickBot="1" x14ac:dyDescent="0.25">
      <c r="B61" s="1076"/>
      <c r="C61" s="1077"/>
      <c r="D61" s="1052" t="s">
        <v>786</v>
      </c>
      <c r="E61" s="1053" t="s">
        <v>787</v>
      </c>
      <c r="F61" s="1054" t="s">
        <v>786</v>
      </c>
      <c r="G61" s="1055" t="s">
        <v>788</v>
      </c>
      <c r="H61" s="1052" t="s">
        <v>786</v>
      </c>
      <c r="I61" s="1053" t="s">
        <v>787</v>
      </c>
      <c r="J61" s="1054" t="s">
        <v>789</v>
      </c>
      <c r="K61" s="1055" t="s">
        <v>787</v>
      </c>
      <c r="L61" s="1152" t="s">
        <v>786</v>
      </c>
      <c r="M61" s="1152" t="s">
        <v>787</v>
      </c>
      <c r="N61" s="1050" t="s">
        <v>790</v>
      </c>
      <c r="O61" s="1153" t="s">
        <v>32</v>
      </c>
    </row>
    <row r="62" spans="2:15" ht="13.5" thickBot="1" x14ac:dyDescent="0.25">
      <c r="B62" s="1556" t="s">
        <v>814</v>
      </c>
      <c r="C62" s="1557" t="s">
        <v>631</v>
      </c>
      <c r="D62" s="1558">
        <v>127.86</v>
      </c>
      <c r="E62" s="1559">
        <v>1</v>
      </c>
      <c r="F62" s="1558">
        <v>142.65</v>
      </c>
      <c r="G62" s="1559">
        <v>1</v>
      </c>
      <c r="H62" s="1558">
        <v>169.73</v>
      </c>
      <c r="I62" s="1559">
        <v>1</v>
      </c>
      <c r="J62" s="1560">
        <v>0</v>
      </c>
      <c r="K62" s="1561"/>
      <c r="L62" s="1559">
        <v>166.71</v>
      </c>
      <c r="M62" s="1562">
        <v>1</v>
      </c>
      <c r="N62" s="1560">
        <v>440.24</v>
      </c>
      <c r="O62" s="1563">
        <v>1</v>
      </c>
    </row>
    <row r="63" spans="2:15" x14ac:dyDescent="0.2">
      <c r="D63" s="1081"/>
      <c r="E63" s="1082"/>
      <c r="F63" s="1081"/>
      <c r="G63" s="1082"/>
      <c r="H63" s="1081"/>
      <c r="J63" s="1084"/>
      <c r="L63" s="1082"/>
      <c r="M63" s="1085"/>
      <c r="N63" s="1081"/>
      <c r="O63" s="1086"/>
    </row>
    <row r="64" spans="2:15" x14ac:dyDescent="0.2">
      <c r="D64" s="1081"/>
      <c r="E64" s="1082"/>
      <c r="F64" s="1081"/>
      <c r="G64" s="1082"/>
      <c r="H64" s="1081"/>
      <c r="I64" s="1082"/>
      <c r="J64" s="1058"/>
      <c r="K64" s="1059"/>
      <c r="N64" s="1081"/>
      <c r="O64" s="1086"/>
    </row>
    <row r="65" spans="2:15" ht="15.75" x14ac:dyDescent="0.25">
      <c r="B65" s="168" t="s">
        <v>57</v>
      </c>
      <c r="C65" s="168" t="s">
        <v>778</v>
      </c>
      <c r="D65" s="1061"/>
      <c r="E65" s="1061"/>
      <c r="G65" s="1082"/>
      <c r="H65" s="1081"/>
      <c r="I65" s="1082"/>
      <c r="J65" s="1058"/>
      <c r="K65" s="1059"/>
      <c r="N65" s="1081"/>
      <c r="O65" s="1086"/>
    </row>
    <row r="66" spans="2:15" ht="15.75" x14ac:dyDescent="0.25">
      <c r="B66" s="168" t="s">
        <v>815</v>
      </c>
      <c r="D66" s="168"/>
      <c r="H66" s="1081"/>
      <c r="N66" s="1081"/>
      <c r="O66" s="1086"/>
    </row>
    <row r="67" spans="2:15" ht="13.5" thickBot="1" x14ac:dyDescent="0.25">
      <c r="D67" s="1058"/>
      <c r="E67" s="1059"/>
      <c r="F67" s="1081"/>
      <c r="H67" s="1081"/>
      <c r="N67" s="1081"/>
      <c r="O67" s="1086"/>
    </row>
    <row r="68" spans="2:15" x14ac:dyDescent="0.2">
      <c r="B68" s="1040"/>
      <c r="C68" s="1075"/>
      <c r="D68" s="1036" t="s">
        <v>780</v>
      </c>
      <c r="E68" s="1037"/>
      <c r="F68" s="1038" t="s">
        <v>781</v>
      </c>
      <c r="G68" s="1039"/>
      <c r="H68" s="1036" t="s">
        <v>782</v>
      </c>
      <c r="I68" s="1037"/>
      <c r="J68" s="1036" t="s">
        <v>780</v>
      </c>
      <c r="K68" s="1039"/>
      <c r="L68" s="1040" t="s">
        <v>783</v>
      </c>
      <c r="M68" s="1041"/>
      <c r="N68" s="1087"/>
      <c r="O68" s="1042"/>
    </row>
    <row r="69" spans="2:15" x14ac:dyDescent="0.2">
      <c r="B69" s="1076" t="s">
        <v>816</v>
      </c>
      <c r="C69" s="1077" t="s">
        <v>5</v>
      </c>
      <c r="D69" s="1045">
        <v>45438</v>
      </c>
      <c r="E69" s="1046"/>
      <c r="F69" s="1045">
        <v>45459</v>
      </c>
      <c r="G69" s="1047"/>
      <c r="H69" s="1045">
        <v>45473</v>
      </c>
      <c r="I69" s="1046"/>
      <c r="J69" s="1045">
        <v>45515</v>
      </c>
      <c r="K69" s="1048"/>
      <c r="L69" s="1045">
        <v>45529</v>
      </c>
      <c r="M69" s="1049"/>
      <c r="N69" s="1050" t="s">
        <v>14</v>
      </c>
      <c r="O69" s="1051" t="s">
        <v>785</v>
      </c>
    </row>
    <row r="70" spans="2:15" ht="13.5" thickBot="1" x14ac:dyDescent="0.25">
      <c r="B70" s="1076"/>
      <c r="C70" s="1077"/>
      <c r="D70" s="1052" t="s">
        <v>786</v>
      </c>
      <c r="E70" s="1053" t="s">
        <v>787</v>
      </c>
      <c r="F70" s="1054" t="s">
        <v>786</v>
      </c>
      <c r="G70" s="1055" t="s">
        <v>788</v>
      </c>
      <c r="H70" s="1052" t="s">
        <v>786</v>
      </c>
      <c r="I70" s="1053" t="s">
        <v>787</v>
      </c>
      <c r="J70" s="1054" t="s">
        <v>789</v>
      </c>
      <c r="K70" s="1055" t="s">
        <v>787</v>
      </c>
      <c r="L70" s="1152" t="s">
        <v>786</v>
      </c>
      <c r="M70" s="1152" t="s">
        <v>787</v>
      </c>
      <c r="N70" s="1050" t="s">
        <v>790</v>
      </c>
      <c r="O70" s="1153" t="s">
        <v>32</v>
      </c>
    </row>
    <row r="71" spans="2:15" x14ac:dyDescent="0.2">
      <c r="B71" s="1062" t="s">
        <v>817</v>
      </c>
      <c r="C71" s="1162" t="s">
        <v>631</v>
      </c>
      <c r="D71" s="1169">
        <v>130.44</v>
      </c>
      <c r="E71" s="1170">
        <v>1</v>
      </c>
      <c r="F71" s="1169">
        <v>133.5</v>
      </c>
      <c r="G71" s="1170">
        <v>1</v>
      </c>
      <c r="H71" s="1169">
        <v>119.89</v>
      </c>
      <c r="I71" s="1170">
        <v>1</v>
      </c>
      <c r="J71" s="1163">
        <v>0</v>
      </c>
      <c r="K71" s="1165"/>
      <c r="L71" s="1170">
        <v>132.5</v>
      </c>
      <c r="M71" s="1550">
        <v>1</v>
      </c>
      <c r="N71" s="1163">
        <v>383.83</v>
      </c>
      <c r="O71" s="1554">
        <v>1</v>
      </c>
    </row>
    <row r="72" spans="2:15" x14ac:dyDescent="0.2">
      <c r="B72" s="1166" t="s">
        <v>1175</v>
      </c>
      <c r="C72" s="1088" t="s">
        <v>797</v>
      </c>
      <c r="D72" s="1158">
        <v>0</v>
      </c>
      <c r="E72" s="1159"/>
      <c r="F72" s="1158">
        <v>0</v>
      </c>
      <c r="G72" s="1159"/>
      <c r="H72" s="1158">
        <v>0</v>
      </c>
      <c r="I72" s="1159"/>
      <c r="J72" s="1155">
        <v>68.3</v>
      </c>
      <c r="K72" s="1154">
        <v>1</v>
      </c>
      <c r="L72" s="1159">
        <v>0</v>
      </c>
      <c r="M72" s="1157"/>
      <c r="N72" s="1155">
        <v>68.3</v>
      </c>
      <c r="O72" s="1555">
        <v>2</v>
      </c>
    </row>
    <row r="73" spans="2:15" ht="13.5" thickBot="1" x14ac:dyDescent="0.25">
      <c r="B73" s="1066" t="s">
        <v>818</v>
      </c>
      <c r="C73" s="1078" t="s">
        <v>811</v>
      </c>
      <c r="D73" s="1070">
        <v>0</v>
      </c>
      <c r="E73" s="1071"/>
      <c r="F73" s="1070">
        <v>0</v>
      </c>
      <c r="G73" s="1071"/>
      <c r="H73" s="1070">
        <v>0</v>
      </c>
      <c r="I73" s="1071"/>
      <c r="J73" s="1068">
        <v>38.549999999999997</v>
      </c>
      <c r="K73" s="1067">
        <v>2</v>
      </c>
      <c r="L73" s="1071">
        <v>49.95</v>
      </c>
      <c r="M73" s="1552">
        <v>2</v>
      </c>
      <c r="N73" s="1068">
        <v>38.549999999999997</v>
      </c>
      <c r="O73" s="1553">
        <v>3</v>
      </c>
    </row>
  </sheetData>
  <sortState xmlns:xlrd2="http://schemas.microsoft.com/office/spreadsheetml/2017/richdata2" ref="B37:N42">
    <sortCondition descending="1" ref="N37:N42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P613"/>
  <sheetViews>
    <sheetView topLeftCell="A85" workbookViewId="0">
      <selection activeCell="S50" sqref="S50"/>
    </sheetView>
  </sheetViews>
  <sheetFormatPr defaultColWidth="9.140625" defaultRowHeight="12.75" x14ac:dyDescent="0.2"/>
  <cols>
    <col min="1" max="16384" width="9.140625" style="38"/>
  </cols>
  <sheetData>
    <row r="3" spans="1:14" ht="18.75" x14ac:dyDescent="0.3">
      <c r="B3" s="36" t="s">
        <v>33</v>
      </c>
      <c r="C3" s="37"/>
      <c r="D3" s="37"/>
      <c r="E3" s="37"/>
      <c r="F3" s="37"/>
      <c r="G3" s="37"/>
      <c r="H3" s="37"/>
      <c r="I3" s="37"/>
      <c r="J3" s="37"/>
    </row>
    <row r="4" spans="1:14" ht="15.75" x14ac:dyDescent="0.25">
      <c r="B4" s="39"/>
    </row>
    <row r="5" spans="1:14" ht="15.75" x14ac:dyDescent="0.25">
      <c r="B5" s="40"/>
    </row>
    <row r="6" spans="1:14" ht="15.75" x14ac:dyDescent="0.2">
      <c r="A6" s="41"/>
      <c r="B6" s="42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4" ht="15.75" x14ac:dyDescent="0.2">
      <c r="A7" s="41"/>
      <c r="B7" s="1205" t="s">
        <v>1094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</row>
    <row r="8" spans="1:14" ht="15.75" x14ac:dyDescent="0.25">
      <c r="A8" s="41"/>
      <c r="B8" s="191" t="s">
        <v>1096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</row>
    <row r="9" spans="1:14" ht="15.75" x14ac:dyDescent="0.25">
      <c r="A9" s="41"/>
      <c r="B9" s="191" t="s">
        <v>1097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</row>
    <row r="10" spans="1:14" x14ac:dyDescent="0.2">
      <c r="A10" s="41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</row>
    <row r="11" spans="1:14" ht="15.75" x14ac:dyDescent="0.2">
      <c r="A11" s="41"/>
      <c r="B11" s="12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190"/>
    </row>
    <row r="12" spans="1:14" ht="15.75" x14ac:dyDescent="0.2">
      <c r="A12" s="41"/>
      <c r="B12" s="1205" t="s">
        <v>1099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190"/>
    </row>
    <row r="13" spans="1:14" ht="15.75" x14ac:dyDescent="0.2">
      <c r="A13" s="41"/>
      <c r="B13" s="1205" t="s">
        <v>1100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90"/>
    </row>
    <row r="14" spans="1:14" ht="15.75" x14ac:dyDescent="0.2">
      <c r="A14" s="41"/>
      <c r="B14" s="1205" t="s">
        <v>1101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90"/>
    </row>
    <row r="15" spans="1:14" ht="15.75" x14ac:dyDescent="0.2">
      <c r="A15" s="41"/>
      <c r="B15" s="1205" t="s">
        <v>1102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90"/>
    </row>
    <row r="16" spans="1:14" ht="15.75" x14ac:dyDescent="0.2">
      <c r="A16" s="41"/>
      <c r="B16" s="1205" t="s">
        <v>1103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190"/>
    </row>
    <row r="17" spans="1:13" ht="15.75" x14ac:dyDescent="0.2">
      <c r="A17" s="41"/>
      <c r="B17" s="1205" t="s">
        <v>1104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90"/>
    </row>
    <row r="18" spans="1:13" ht="15.75" x14ac:dyDescent="0.2">
      <c r="A18" s="41"/>
      <c r="B18" s="120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90"/>
    </row>
    <row r="19" spans="1:13" ht="15.75" x14ac:dyDescent="0.2">
      <c r="A19" s="41"/>
      <c r="B19" s="1205" t="s">
        <v>1105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190"/>
    </row>
    <row r="20" spans="1:13" ht="15.75" x14ac:dyDescent="0.2">
      <c r="A20" s="41"/>
      <c r="B20" s="1205" t="s">
        <v>1082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90"/>
    </row>
    <row r="21" spans="1:13" ht="15.75" x14ac:dyDescent="0.2">
      <c r="A21" s="41"/>
      <c r="B21" s="1205" t="s">
        <v>1106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190"/>
    </row>
    <row r="22" spans="1:13" ht="15.75" x14ac:dyDescent="0.2">
      <c r="A22" s="41"/>
      <c r="B22" s="1205" t="s">
        <v>1107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90"/>
    </row>
    <row r="23" spans="1:13" ht="15.75" x14ac:dyDescent="0.2">
      <c r="A23" s="41"/>
      <c r="B23" s="1205" t="s">
        <v>1108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90"/>
    </row>
    <row r="24" spans="1:13" ht="15.75" x14ac:dyDescent="0.2">
      <c r="A24" s="41"/>
      <c r="B24" s="1205" t="s">
        <v>1109</v>
      </c>
      <c r="C24" s="190"/>
      <c r="D24" s="190"/>
      <c r="E24" s="190"/>
      <c r="F24" s="190"/>
      <c r="G24" s="190"/>
      <c r="H24" s="190"/>
      <c r="I24" s="190"/>
      <c r="J24" s="190"/>
      <c r="K24" s="190"/>
      <c r="L24" s="41"/>
      <c r="M24" s="190"/>
    </row>
    <row r="25" spans="1:13" ht="15.75" x14ac:dyDescent="0.2">
      <c r="A25" s="41"/>
      <c r="B25" s="1205"/>
      <c r="C25" s="190"/>
      <c r="D25" s="190"/>
      <c r="E25" s="190"/>
      <c r="F25" s="190"/>
      <c r="G25" s="190"/>
      <c r="H25" s="190"/>
      <c r="I25" s="190"/>
      <c r="J25" s="190"/>
      <c r="K25" s="190"/>
      <c r="L25" s="41"/>
      <c r="M25" s="190"/>
    </row>
    <row r="26" spans="1:13" ht="15.75" x14ac:dyDescent="0.2">
      <c r="A26" s="41"/>
      <c r="B26" s="1205" t="s">
        <v>1110</v>
      </c>
      <c r="C26" s="190"/>
      <c r="D26" s="190"/>
      <c r="E26" s="190"/>
      <c r="F26" s="190"/>
      <c r="G26" s="190"/>
      <c r="H26" s="190"/>
      <c r="I26" s="190"/>
      <c r="J26" s="190"/>
      <c r="K26" s="190"/>
      <c r="L26" s="41"/>
      <c r="M26" s="190"/>
    </row>
    <row r="27" spans="1:13" ht="15.75" x14ac:dyDescent="0.2">
      <c r="A27" s="41"/>
      <c r="B27" s="1205" t="s">
        <v>1111</v>
      </c>
      <c r="C27" s="190"/>
      <c r="D27" s="190"/>
      <c r="E27" s="190"/>
      <c r="F27" s="190"/>
      <c r="G27" s="190"/>
      <c r="H27" s="190"/>
      <c r="I27" s="190"/>
      <c r="J27" s="190"/>
      <c r="K27" s="190"/>
      <c r="L27" s="41"/>
      <c r="M27" s="190"/>
    </row>
    <row r="28" spans="1:13" ht="15.75" x14ac:dyDescent="0.2">
      <c r="A28" s="41"/>
      <c r="B28" s="1205" t="s">
        <v>1112</v>
      </c>
      <c r="C28" s="190"/>
      <c r="D28" s="190"/>
      <c r="E28" s="190"/>
      <c r="F28" s="190"/>
      <c r="G28" s="190"/>
      <c r="H28" s="190"/>
      <c r="I28" s="190"/>
      <c r="J28" s="190"/>
      <c r="K28" s="190"/>
      <c r="L28" s="41"/>
      <c r="M28" s="190"/>
    </row>
    <row r="29" spans="1:13" ht="15.75" x14ac:dyDescent="0.2">
      <c r="A29" s="41"/>
      <c r="B29" s="1205" t="s">
        <v>1113</v>
      </c>
      <c r="C29" s="190"/>
      <c r="D29" s="190"/>
      <c r="E29" s="190"/>
      <c r="F29" s="190"/>
      <c r="G29" s="190"/>
      <c r="H29" s="190"/>
      <c r="I29" s="190"/>
      <c r="J29" s="190"/>
      <c r="K29" s="190"/>
      <c r="L29" s="41"/>
      <c r="M29" s="190"/>
    </row>
    <row r="30" spans="1:13" ht="15.75" x14ac:dyDescent="0.2">
      <c r="A30" s="41"/>
      <c r="B30" s="1205" t="s">
        <v>1114</v>
      </c>
      <c r="C30" s="190"/>
      <c r="D30" s="190"/>
      <c r="E30" s="190"/>
      <c r="F30" s="190"/>
      <c r="G30" s="190"/>
      <c r="H30" s="190"/>
      <c r="I30" s="190"/>
      <c r="J30" s="190"/>
      <c r="K30" s="190"/>
      <c r="L30" s="41"/>
      <c r="M30" s="190"/>
    </row>
    <row r="31" spans="1:13" ht="15.75" x14ac:dyDescent="0.2">
      <c r="A31" s="41"/>
      <c r="B31" s="1205"/>
      <c r="C31" s="190"/>
      <c r="D31" s="190"/>
      <c r="E31" s="190"/>
      <c r="F31" s="190"/>
      <c r="G31" s="190"/>
      <c r="H31" s="190"/>
      <c r="I31" s="190"/>
      <c r="J31" s="190"/>
      <c r="K31" s="190"/>
      <c r="L31" s="41"/>
      <c r="M31" s="190"/>
    </row>
    <row r="32" spans="1:13" ht="15.75" x14ac:dyDescent="0.2">
      <c r="A32" s="190"/>
      <c r="B32" s="1205" t="s">
        <v>1115</v>
      </c>
      <c r="C32" s="190"/>
      <c r="D32" s="190"/>
      <c r="E32" s="190"/>
      <c r="F32" s="190"/>
      <c r="G32" s="190"/>
      <c r="H32" s="190"/>
      <c r="I32" s="190"/>
      <c r="J32" s="190"/>
      <c r="K32" s="190"/>
      <c r="L32" s="41"/>
      <c r="M32" s="190"/>
    </row>
    <row r="33" spans="1:13" ht="15.75" x14ac:dyDescent="0.2">
      <c r="A33" s="190"/>
      <c r="B33" s="1205" t="s">
        <v>1116</v>
      </c>
      <c r="C33" s="190"/>
      <c r="D33" s="190"/>
      <c r="E33" s="190"/>
      <c r="F33" s="190"/>
      <c r="G33" s="190"/>
      <c r="H33" s="190"/>
      <c r="I33" s="190"/>
      <c r="J33" s="41"/>
      <c r="K33" s="190"/>
      <c r="L33" s="41"/>
      <c r="M33" s="190"/>
    </row>
    <row r="34" spans="1:13" ht="15.75" x14ac:dyDescent="0.2">
      <c r="A34" s="190"/>
      <c r="B34" s="1205" t="s">
        <v>1117</v>
      </c>
      <c r="C34" s="190"/>
      <c r="D34" s="190"/>
      <c r="E34" s="190"/>
      <c r="F34" s="190"/>
      <c r="G34" s="190"/>
      <c r="H34" s="190"/>
      <c r="I34" s="190"/>
      <c r="J34" s="41"/>
      <c r="K34" s="190"/>
      <c r="L34" s="41"/>
      <c r="M34" s="190"/>
    </row>
    <row r="35" spans="1:13" ht="15.75" x14ac:dyDescent="0.2">
      <c r="A35" s="190"/>
      <c r="B35" s="1205" t="s">
        <v>1119</v>
      </c>
      <c r="C35" s="190"/>
      <c r="D35" s="190"/>
      <c r="E35" s="190"/>
      <c r="F35" s="190"/>
      <c r="G35" s="190"/>
      <c r="H35" s="190"/>
      <c r="I35" s="190"/>
      <c r="J35" s="41"/>
      <c r="K35" s="190"/>
      <c r="L35" s="41"/>
      <c r="M35" s="190"/>
    </row>
    <row r="36" spans="1:13" ht="15.75" x14ac:dyDescent="0.2">
      <c r="A36" s="190"/>
      <c r="B36" s="1205" t="s">
        <v>1118</v>
      </c>
      <c r="C36" s="190"/>
      <c r="D36" s="190"/>
      <c r="E36" s="190"/>
      <c r="F36" s="190"/>
      <c r="G36" s="190"/>
      <c r="H36" s="190"/>
      <c r="I36" s="190"/>
      <c r="J36" s="41"/>
      <c r="K36" s="190"/>
      <c r="L36" s="41"/>
      <c r="M36" s="190"/>
    </row>
    <row r="37" spans="1:13" ht="15.75" x14ac:dyDescent="0.2">
      <c r="A37" s="41"/>
      <c r="B37" s="1205" t="s">
        <v>1095</v>
      </c>
      <c r="C37" s="190"/>
      <c r="D37" s="190"/>
      <c r="E37" s="190"/>
      <c r="F37" s="190"/>
      <c r="G37" s="190"/>
      <c r="H37" s="190"/>
      <c r="I37" s="190"/>
      <c r="J37" s="190"/>
      <c r="K37" s="190"/>
      <c r="L37" s="41"/>
      <c r="M37" s="190"/>
    </row>
    <row r="38" spans="1:13" ht="15.75" x14ac:dyDescent="0.2">
      <c r="A38" s="41"/>
      <c r="B38" s="1206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190"/>
    </row>
    <row r="39" spans="1:13" ht="15.75" x14ac:dyDescent="0.2">
      <c r="A39" s="41"/>
      <c r="B39" s="1205" t="s">
        <v>1120</v>
      </c>
      <c r="C39" s="190"/>
      <c r="D39" s="190"/>
      <c r="E39" s="190"/>
      <c r="F39" s="190"/>
      <c r="G39" s="190"/>
      <c r="H39" s="190"/>
      <c r="I39" s="190"/>
      <c r="J39" s="190"/>
      <c r="K39" s="190"/>
      <c r="L39" s="41"/>
      <c r="M39" s="190"/>
    </row>
    <row r="40" spans="1:13" ht="15.75" x14ac:dyDescent="0.2">
      <c r="A40" s="41"/>
      <c r="B40" s="1205" t="s">
        <v>1121</v>
      </c>
      <c r="C40" s="190"/>
      <c r="D40" s="190"/>
      <c r="E40" s="190"/>
      <c r="F40" s="190"/>
      <c r="G40" s="190"/>
      <c r="H40" s="190"/>
      <c r="I40" s="190"/>
      <c r="J40" s="190"/>
      <c r="K40" s="190"/>
      <c r="L40" s="41"/>
      <c r="M40" s="190"/>
    </row>
    <row r="41" spans="1:13" ht="15.75" x14ac:dyDescent="0.2">
      <c r="A41" s="41"/>
      <c r="B41" s="1205" t="s">
        <v>1122</v>
      </c>
      <c r="C41" s="190"/>
      <c r="D41" s="190"/>
      <c r="E41" s="190"/>
      <c r="F41" s="190"/>
      <c r="G41" s="190"/>
      <c r="H41" s="190"/>
      <c r="I41" s="190"/>
      <c r="J41" s="190"/>
      <c r="K41" s="190"/>
      <c r="L41" s="41"/>
      <c r="M41" s="190"/>
    </row>
    <row r="42" spans="1:13" ht="15.75" x14ac:dyDescent="0.2">
      <c r="A42" s="41"/>
      <c r="B42" s="1205" t="s">
        <v>1123</v>
      </c>
      <c r="C42" s="190"/>
      <c r="D42" s="190"/>
      <c r="E42" s="190"/>
      <c r="F42" s="190"/>
      <c r="G42" s="190"/>
      <c r="H42" s="190"/>
      <c r="I42" s="190"/>
      <c r="J42" s="190"/>
      <c r="K42" s="190"/>
      <c r="L42" s="41"/>
      <c r="M42" s="190"/>
    </row>
    <row r="43" spans="1:13" ht="15.75" x14ac:dyDescent="0.2">
      <c r="A43" s="41"/>
      <c r="B43" s="1205" t="s">
        <v>1124</v>
      </c>
      <c r="C43" s="190"/>
      <c r="D43" s="190"/>
      <c r="E43" s="190"/>
      <c r="F43" s="190"/>
      <c r="G43" s="190"/>
      <c r="H43" s="190"/>
      <c r="I43" s="190"/>
      <c r="J43" s="190"/>
      <c r="K43" s="190"/>
      <c r="L43" s="41"/>
      <c r="M43" s="190"/>
    </row>
    <row r="44" spans="1:13" ht="15.75" x14ac:dyDescent="0.2">
      <c r="A44" s="41"/>
      <c r="B44" s="1206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190"/>
    </row>
    <row r="45" spans="1:13" ht="15.75" x14ac:dyDescent="0.2">
      <c r="A45" s="41"/>
      <c r="B45" s="1205" t="s">
        <v>1125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190"/>
    </row>
    <row r="46" spans="1:13" ht="15.75" x14ac:dyDescent="0.2">
      <c r="A46" s="41"/>
      <c r="B46" s="1205" t="s">
        <v>1170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190"/>
    </row>
    <row r="47" spans="1:13" ht="15.75" x14ac:dyDescent="0.2">
      <c r="A47" s="41"/>
      <c r="B47" s="1205" t="s">
        <v>1129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190"/>
    </row>
    <row r="48" spans="1:13" ht="15.75" x14ac:dyDescent="0.2">
      <c r="A48" s="41"/>
      <c r="B48" s="1205" t="s">
        <v>740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90"/>
    </row>
    <row r="49" spans="1:13" ht="15.75" x14ac:dyDescent="0.2">
      <c r="A49" s="41"/>
      <c r="B49" s="1205" t="s">
        <v>1127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190"/>
    </row>
    <row r="50" spans="1:13" ht="15.75" x14ac:dyDescent="0.2">
      <c r="A50" s="41"/>
      <c r="B50" s="1205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190"/>
    </row>
    <row r="51" spans="1:13" ht="15.75" x14ac:dyDescent="0.2">
      <c r="A51" s="41"/>
      <c r="B51" s="1205" t="s">
        <v>1126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190"/>
    </row>
    <row r="52" spans="1:13" ht="15.75" x14ac:dyDescent="0.2">
      <c r="A52" s="41"/>
      <c r="B52" s="1205" t="s">
        <v>1171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190"/>
    </row>
    <row r="53" spans="1:13" ht="15.75" x14ac:dyDescent="0.2">
      <c r="A53" s="41"/>
      <c r="B53" s="1205" t="s">
        <v>1128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190"/>
    </row>
    <row r="54" spans="1:13" ht="15.75" x14ac:dyDescent="0.2">
      <c r="A54" s="41"/>
      <c r="B54" s="1205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190"/>
    </row>
    <row r="55" spans="1:13" ht="15.75" x14ac:dyDescent="0.2">
      <c r="A55" s="41"/>
      <c r="B55" s="1205" t="s">
        <v>1130</v>
      </c>
      <c r="C55" s="190"/>
      <c r="D55" s="190"/>
      <c r="E55" s="190"/>
      <c r="F55" s="190"/>
      <c r="G55" s="190"/>
      <c r="H55" s="190"/>
      <c r="I55" s="41"/>
      <c r="J55" s="41"/>
      <c r="K55" s="41"/>
      <c r="L55" s="41"/>
      <c r="M55" s="190"/>
    </row>
    <row r="56" spans="1:13" ht="15.75" x14ac:dyDescent="0.2">
      <c r="A56" s="41"/>
      <c r="B56" s="1205" t="s">
        <v>1131</v>
      </c>
      <c r="C56" s="190"/>
      <c r="D56" s="190"/>
      <c r="E56" s="190"/>
      <c r="F56" s="190"/>
      <c r="G56" s="190"/>
      <c r="H56" s="190"/>
      <c r="I56" s="41"/>
      <c r="J56" s="41"/>
      <c r="K56" s="41"/>
      <c r="L56" s="41"/>
      <c r="M56" s="190"/>
    </row>
    <row r="57" spans="1:13" ht="15.75" x14ac:dyDescent="0.2">
      <c r="A57" s="41"/>
      <c r="B57" s="1205" t="s">
        <v>1132</v>
      </c>
      <c r="C57" s="190"/>
      <c r="D57" s="190"/>
      <c r="E57" s="190"/>
      <c r="F57" s="190"/>
      <c r="G57" s="190"/>
      <c r="H57" s="190"/>
      <c r="I57" s="41"/>
      <c r="J57" s="41"/>
      <c r="K57" s="41"/>
      <c r="L57" s="41"/>
      <c r="M57" s="190"/>
    </row>
    <row r="58" spans="1:13" ht="15.75" x14ac:dyDescent="0.2">
      <c r="A58" s="41"/>
      <c r="B58" s="1205" t="s">
        <v>1133</v>
      </c>
      <c r="C58" s="190"/>
      <c r="D58" s="190"/>
      <c r="E58" s="190"/>
      <c r="F58" s="190"/>
      <c r="G58" s="190"/>
      <c r="H58" s="190"/>
      <c r="I58" s="41"/>
      <c r="J58" s="41"/>
      <c r="K58" s="41"/>
      <c r="L58" s="41"/>
      <c r="M58" s="190"/>
    </row>
    <row r="59" spans="1:13" ht="15.75" x14ac:dyDescent="0.2">
      <c r="A59" s="41"/>
      <c r="B59" s="1205" t="s">
        <v>1134</v>
      </c>
      <c r="C59" s="190"/>
      <c r="D59" s="190"/>
      <c r="E59" s="190"/>
      <c r="F59" s="190"/>
      <c r="G59" s="190"/>
      <c r="H59" s="190"/>
      <c r="I59" s="41"/>
      <c r="J59" s="41"/>
      <c r="K59" s="41"/>
      <c r="L59" s="41"/>
      <c r="M59" s="190"/>
    </row>
    <row r="60" spans="1:13" ht="15.75" x14ac:dyDescent="0.2">
      <c r="A60" s="41"/>
      <c r="B60" s="1206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190"/>
    </row>
    <row r="61" spans="1:13" ht="15.75" x14ac:dyDescent="0.2">
      <c r="A61" s="41"/>
      <c r="B61" s="1205" t="s">
        <v>1135</v>
      </c>
      <c r="C61" s="190"/>
      <c r="D61" s="190"/>
      <c r="E61" s="190"/>
      <c r="F61" s="190"/>
      <c r="G61" s="190"/>
      <c r="H61" s="190"/>
      <c r="I61" s="190"/>
      <c r="J61" s="190"/>
      <c r="K61" s="190"/>
      <c r="L61" s="41"/>
      <c r="M61" s="190"/>
    </row>
    <row r="62" spans="1:13" ht="15.75" x14ac:dyDescent="0.2">
      <c r="A62" s="41"/>
      <c r="B62" s="1205" t="s">
        <v>1136</v>
      </c>
      <c r="C62" s="190"/>
      <c r="D62" s="190"/>
      <c r="E62" s="190"/>
      <c r="F62" s="190"/>
      <c r="G62" s="190"/>
      <c r="H62" s="190"/>
      <c r="I62" s="190"/>
      <c r="J62" s="190"/>
      <c r="K62" s="190"/>
      <c r="L62" s="41"/>
      <c r="M62" s="190"/>
    </row>
    <row r="63" spans="1:13" ht="15.75" x14ac:dyDescent="0.2">
      <c r="A63" s="41"/>
      <c r="B63" s="1205" t="s">
        <v>1137</v>
      </c>
      <c r="C63" s="190"/>
      <c r="D63" s="190"/>
      <c r="E63" s="190"/>
      <c r="F63" s="190"/>
      <c r="G63" s="190"/>
      <c r="H63" s="190"/>
      <c r="I63" s="190"/>
      <c r="J63" s="190"/>
      <c r="K63" s="190"/>
      <c r="L63" s="41"/>
      <c r="M63" s="190"/>
    </row>
    <row r="64" spans="1:13" ht="15.75" x14ac:dyDescent="0.2">
      <c r="A64" s="41"/>
      <c r="B64" s="1205" t="s">
        <v>1138</v>
      </c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</row>
    <row r="65" spans="1:13" ht="15.75" x14ac:dyDescent="0.2">
      <c r="A65" s="41"/>
      <c r="B65" s="1205" t="s">
        <v>1139</v>
      </c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</row>
    <row r="66" spans="1:13" ht="15.75" x14ac:dyDescent="0.2">
      <c r="A66" s="41"/>
      <c r="B66" s="1206"/>
      <c r="C66" s="41"/>
      <c r="D66" s="41"/>
      <c r="E66" s="41"/>
      <c r="F66" s="41"/>
      <c r="G66" s="41"/>
      <c r="H66" s="41"/>
      <c r="I66" s="41"/>
      <c r="J66" s="41"/>
      <c r="K66" s="41"/>
      <c r="L66" s="190"/>
      <c r="M66" s="190"/>
    </row>
    <row r="67" spans="1:13" ht="15.75" x14ac:dyDescent="0.2">
      <c r="A67" s="41"/>
      <c r="B67" s="1205" t="s">
        <v>1140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</row>
    <row r="68" spans="1:13" ht="15.75" x14ac:dyDescent="0.2">
      <c r="A68" s="41"/>
      <c r="B68" s="1205" t="s">
        <v>1141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</row>
    <row r="69" spans="1:13" ht="15.75" x14ac:dyDescent="0.2">
      <c r="A69" s="41"/>
      <c r="B69" s="1205" t="s">
        <v>1142</v>
      </c>
      <c r="C69" s="190"/>
      <c r="D69" s="190"/>
      <c r="E69" s="190"/>
      <c r="F69" s="190"/>
      <c r="G69" s="190"/>
      <c r="H69" s="190"/>
      <c r="I69" s="190"/>
      <c r="J69" s="190"/>
      <c r="K69" s="190"/>
      <c r="L69" s="41"/>
      <c r="M69" s="190"/>
    </row>
    <row r="70" spans="1:13" ht="15.75" x14ac:dyDescent="0.2">
      <c r="A70" s="41"/>
      <c r="B70" s="1205" t="s">
        <v>1143</v>
      </c>
      <c r="C70" s="190"/>
      <c r="D70" s="190"/>
      <c r="E70" s="190"/>
      <c r="F70" s="190"/>
      <c r="G70" s="190"/>
      <c r="H70" s="190"/>
      <c r="I70" s="190"/>
      <c r="J70" s="190"/>
      <c r="K70" s="190"/>
      <c r="L70" s="41"/>
      <c r="M70" s="190"/>
    </row>
    <row r="71" spans="1:13" ht="15.75" x14ac:dyDescent="0.2">
      <c r="A71" s="41"/>
      <c r="B71" s="1205" t="s">
        <v>1144</v>
      </c>
      <c r="C71" s="190"/>
      <c r="D71" s="190"/>
      <c r="E71" s="190"/>
      <c r="F71" s="190"/>
      <c r="G71" s="190"/>
      <c r="H71" s="190"/>
      <c r="I71" s="190"/>
      <c r="J71" s="190"/>
      <c r="K71" s="190"/>
      <c r="L71" s="41"/>
      <c r="M71" s="190"/>
    </row>
    <row r="72" spans="1:13" ht="15.75" x14ac:dyDescent="0.2">
      <c r="A72" s="41"/>
      <c r="B72" s="1206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190"/>
    </row>
    <row r="73" spans="1:13" ht="15.75" x14ac:dyDescent="0.2">
      <c r="A73" s="41"/>
      <c r="B73" s="1205" t="s">
        <v>1156</v>
      </c>
      <c r="C73" s="190"/>
      <c r="D73" s="190"/>
      <c r="E73" s="190"/>
      <c r="F73" s="190"/>
      <c r="G73" s="190"/>
      <c r="H73" s="190"/>
      <c r="I73" s="190"/>
      <c r="J73" s="190"/>
      <c r="K73" s="190"/>
      <c r="L73" s="41"/>
      <c r="M73" s="190"/>
    </row>
    <row r="74" spans="1:13" ht="15.75" x14ac:dyDescent="0.2">
      <c r="A74" s="41"/>
      <c r="B74" s="1205" t="s">
        <v>1083</v>
      </c>
      <c r="C74" s="190"/>
      <c r="D74" s="190"/>
      <c r="E74" s="190"/>
      <c r="F74" s="190"/>
      <c r="G74" s="190"/>
      <c r="H74" s="190"/>
      <c r="I74" s="190"/>
      <c r="J74" s="190"/>
      <c r="K74" s="190"/>
      <c r="L74" s="41"/>
      <c r="M74" s="190"/>
    </row>
    <row r="75" spans="1:13" ht="15.75" x14ac:dyDescent="0.2">
      <c r="A75" s="41"/>
      <c r="B75" s="1205" t="s">
        <v>1084</v>
      </c>
      <c r="C75" s="190"/>
      <c r="D75" s="190"/>
      <c r="E75" s="190"/>
      <c r="F75" s="190"/>
      <c r="G75" s="190"/>
      <c r="H75" s="190"/>
      <c r="I75" s="190"/>
      <c r="J75" s="190"/>
      <c r="K75" s="190"/>
      <c r="L75" s="41"/>
      <c r="M75" s="190"/>
    </row>
    <row r="76" spans="1:13" ht="15.75" x14ac:dyDescent="0.2">
      <c r="A76" s="41"/>
      <c r="B76" s="1205" t="s">
        <v>1085</v>
      </c>
      <c r="C76" s="190"/>
      <c r="D76" s="190"/>
      <c r="E76" s="190"/>
      <c r="F76" s="190"/>
      <c r="G76" s="190"/>
      <c r="H76" s="190"/>
      <c r="I76" s="190"/>
      <c r="J76" s="190"/>
      <c r="K76" s="190"/>
      <c r="L76" s="41"/>
      <c r="M76" s="190"/>
    </row>
    <row r="77" spans="1:13" ht="15.75" x14ac:dyDescent="0.2">
      <c r="A77" s="41"/>
      <c r="B77" s="1205" t="s">
        <v>1157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</row>
    <row r="78" spans="1:13" ht="15.75" x14ac:dyDescent="0.2">
      <c r="A78" s="41"/>
      <c r="B78" s="1205" t="s">
        <v>1158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</row>
    <row r="79" spans="1:13" ht="15.75" x14ac:dyDescent="0.25">
      <c r="A79" s="41"/>
      <c r="B79" s="43"/>
      <c r="C79" s="41"/>
      <c r="D79" s="41"/>
      <c r="E79" s="41"/>
      <c r="F79" s="41"/>
      <c r="G79" s="41"/>
      <c r="H79" s="41"/>
      <c r="I79" s="41"/>
      <c r="J79" s="41"/>
      <c r="K79" s="41"/>
      <c r="L79" s="190"/>
      <c r="M79" s="190"/>
    </row>
    <row r="80" spans="1:13" ht="15.75" x14ac:dyDescent="0.25">
      <c r="A80" s="41"/>
      <c r="B80" s="191" t="s">
        <v>1145</v>
      </c>
      <c r="C80" s="191"/>
      <c r="D80" s="191"/>
      <c r="E80" s="191"/>
      <c r="F80" s="191"/>
      <c r="G80" s="191"/>
      <c r="H80" s="191"/>
      <c r="I80" s="191"/>
      <c r="J80" s="1207"/>
      <c r="K80" s="190"/>
      <c r="L80" s="190"/>
      <c r="M80" s="190"/>
    </row>
    <row r="81" spans="1:16" ht="15.75" x14ac:dyDescent="0.25">
      <c r="A81" s="41"/>
      <c r="B81" s="191" t="s">
        <v>1146</v>
      </c>
      <c r="C81" s="191"/>
      <c r="D81" s="191"/>
      <c r="E81" s="191"/>
      <c r="F81" s="191"/>
      <c r="G81" s="191"/>
      <c r="H81" s="191"/>
      <c r="I81" s="191"/>
      <c r="J81" s="1207"/>
      <c r="K81" s="190"/>
      <c r="L81" s="190"/>
      <c r="M81" s="190"/>
    </row>
    <row r="82" spans="1:16" ht="15.75" x14ac:dyDescent="0.25">
      <c r="A82" s="41"/>
      <c r="B82" s="191" t="s">
        <v>1147</v>
      </c>
      <c r="C82" s="191"/>
      <c r="D82" s="191"/>
      <c r="E82" s="191"/>
      <c r="F82" s="191"/>
      <c r="G82" s="191"/>
      <c r="H82" s="191"/>
      <c r="I82" s="191"/>
      <c r="J82" s="1207"/>
      <c r="K82" s="190"/>
      <c r="L82" s="41"/>
      <c r="M82" s="190"/>
    </row>
    <row r="83" spans="1:16" ht="15.75" x14ac:dyDescent="0.25">
      <c r="A83" s="41"/>
      <c r="B83" s="191" t="s">
        <v>1148</v>
      </c>
      <c r="C83" s="191"/>
      <c r="D83" s="191"/>
      <c r="E83" s="191"/>
      <c r="F83" s="191"/>
      <c r="G83" s="191"/>
      <c r="H83" s="191"/>
      <c r="I83" s="191"/>
      <c r="J83" s="1207"/>
      <c r="K83" s="190"/>
      <c r="L83" s="41"/>
      <c r="M83" s="190"/>
    </row>
    <row r="84" spans="1:16" ht="15.75" x14ac:dyDescent="0.25">
      <c r="A84" s="41"/>
      <c r="B84" s="191" t="s">
        <v>1086</v>
      </c>
      <c r="C84" s="191"/>
      <c r="D84" s="191"/>
      <c r="E84" s="191"/>
      <c r="F84" s="191"/>
      <c r="G84" s="191"/>
      <c r="H84" s="191"/>
      <c r="I84" s="191"/>
      <c r="J84" s="1207"/>
      <c r="K84" s="190"/>
      <c r="L84" s="190"/>
      <c r="M84" s="191"/>
      <c r="N84" s="191"/>
      <c r="O84" s="191"/>
      <c r="P84" s="191"/>
    </row>
    <row r="85" spans="1:16" ht="15.75" x14ac:dyDescent="0.25">
      <c r="A85" s="41"/>
      <c r="B85" s="1209" t="s">
        <v>1149</v>
      </c>
      <c r="C85" s="1208"/>
      <c r="D85" s="1208"/>
      <c r="E85" s="1208"/>
      <c r="F85" s="1208"/>
      <c r="G85" s="1208"/>
      <c r="H85" s="1208"/>
      <c r="I85" s="1208"/>
      <c r="J85" s="1208"/>
      <c r="K85" s="190"/>
      <c r="L85" s="190"/>
      <c r="M85" s="191"/>
      <c r="N85" s="191"/>
      <c r="O85" s="191"/>
      <c r="P85" s="191"/>
    </row>
    <row r="86" spans="1:16" ht="15.75" x14ac:dyDescent="0.25">
      <c r="A86" s="43"/>
      <c r="B86" s="41"/>
      <c r="C86" s="41"/>
      <c r="D86" s="41"/>
      <c r="E86" s="41"/>
      <c r="F86" s="41"/>
      <c r="G86" s="41"/>
      <c r="H86" s="41"/>
      <c r="I86" s="41"/>
      <c r="J86" s="41"/>
      <c r="K86" s="190"/>
      <c r="L86" s="191"/>
      <c r="M86" s="191"/>
      <c r="N86" s="191"/>
      <c r="O86" s="191"/>
      <c r="P86" s="191"/>
    </row>
    <row r="87" spans="1:16" ht="15.75" x14ac:dyDescent="0.25">
      <c r="A87" s="43"/>
      <c r="B87" s="191" t="s">
        <v>1150</v>
      </c>
      <c r="C87" s="190"/>
      <c r="D87" s="190"/>
      <c r="E87" s="190"/>
      <c r="F87" s="190"/>
      <c r="G87" s="190"/>
      <c r="H87" s="190"/>
      <c r="I87" s="190"/>
      <c r="J87" s="190"/>
      <c r="K87" s="190"/>
      <c r="L87" s="191"/>
      <c r="M87" s="191"/>
      <c r="N87" s="191"/>
      <c r="O87" s="191"/>
      <c r="P87" s="191"/>
    </row>
    <row r="88" spans="1:16" ht="15.75" x14ac:dyDescent="0.25">
      <c r="A88" s="43"/>
      <c r="B88" s="191" t="s">
        <v>1151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1"/>
      <c r="M88" s="191"/>
      <c r="N88" s="191"/>
      <c r="O88" s="191"/>
      <c r="P88" s="191"/>
    </row>
    <row r="89" spans="1:16" ht="15.75" x14ac:dyDescent="0.25">
      <c r="A89" s="43"/>
      <c r="B89" s="191" t="s">
        <v>1152</v>
      </c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</row>
    <row r="90" spans="1:16" ht="15.75" x14ac:dyDescent="0.25">
      <c r="A90" s="43"/>
      <c r="B90" s="191" t="s">
        <v>1154</v>
      </c>
      <c r="C90" s="191"/>
      <c r="D90" s="191"/>
      <c r="E90" s="191"/>
      <c r="F90" s="191"/>
      <c r="G90" s="191"/>
      <c r="H90" s="191"/>
      <c r="I90" s="191"/>
      <c r="J90" s="191"/>
      <c r="K90" s="191"/>
      <c r="L90" s="43"/>
      <c r="M90" s="191"/>
      <c r="N90" s="191"/>
      <c r="O90" s="191"/>
      <c r="P90" s="191"/>
    </row>
    <row r="91" spans="1:16" ht="15.75" x14ac:dyDescent="0.25">
      <c r="A91" s="43"/>
      <c r="B91" s="191" t="s">
        <v>1153</v>
      </c>
      <c r="C91" s="191"/>
      <c r="D91" s="191"/>
      <c r="E91" s="191"/>
      <c r="F91" s="191"/>
      <c r="G91" s="191"/>
      <c r="H91" s="191"/>
      <c r="I91" s="191"/>
      <c r="J91" s="191"/>
      <c r="K91" s="191"/>
      <c r="L91" s="43"/>
      <c r="M91" s="191"/>
      <c r="N91" s="191"/>
      <c r="O91" s="191"/>
      <c r="P91" s="191"/>
    </row>
    <row r="92" spans="1:16" ht="15.75" x14ac:dyDescent="0.25">
      <c r="A92" s="43"/>
      <c r="B92" s="191" t="s">
        <v>1087</v>
      </c>
      <c r="C92" s="191"/>
      <c r="D92" s="191"/>
      <c r="E92" s="191"/>
      <c r="F92" s="191"/>
      <c r="G92" s="191"/>
      <c r="H92" s="191"/>
      <c r="I92" s="191"/>
      <c r="J92" s="191"/>
      <c r="K92" s="191"/>
      <c r="L92" s="43"/>
      <c r="M92" s="191"/>
      <c r="N92" s="191"/>
      <c r="O92" s="191"/>
      <c r="P92" s="191"/>
    </row>
    <row r="93" spans="1:16" ht="15.75" x14ac:dyDescent="0.25">
      <c r="A93" s="43"/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43"/>
      <c r="M93" s="191"/>
      <c r="N93" s="191"/>
      <c r="O93" s="191"/>
      <c r="P93" s="191"/>
    </row>
    <row r="94" spans="1:16" ht="15.75" x14ac:dyDescent="0.25">
      <c r="A94" s="43"/>
      <c r="B94" s="191"/>
      <c r="C94" s="191"/>
      <c r="D94" s="191"/>
      <c r="E94" s="191"/>
      <c r="F94" s="191"/>
      <c r="G94" s="191"/>
      <c r="H94" s="191"/>
      <c r="I94" s="191"/>
      <c r="J94" s="191"/>
      <c r="K94" s="191"/>
      <c r="L94" s="43"/>
      <c r="M94" s="191"/>
      <c r="N94" s="191"/>
      <c r="O94" s="191"/>
      <c r="P94" s="191"/>
    </row>
    <row r="95" spans="1:16" ht="15.75" x14ac:dyDescent="0.25">
      <c r="A95" s="43"/>
      <c r="B95" s="191" t="s">
        <v>1155</v>
      </c>
      <c r="C95" s="191"/>
      <c r="D95" s="191"/>
      <c r="E95" s="191"/>
      <c r="F95" s="191"/>
      <c r="G95" s="191"/>
      <c r="H95" s="191"/>
      <c r="I95" s="191"/>
      <c r="J95" s="191"/>
      <c r="K95" s="191"/>
      <c r="L95" s="43"/>
      <c r="M95" s="191"/>
      <c r="N95" s="191"/>
      <c r="O95" s="191"/>
      <c r="P95" s="191"/>
    </row>
    <row r="96" spans="1:16" ht="15.75" x14ac:dyDescent="0.25">
      <c r="A96" s="43"/>
      <c r="B96" s="191" t="s">
        <v>1088</v>
      </c>
      <c r="C96" s="191"/>
      <c r="D96" s="191"/>
      <c r="E96" s="191"/>
      <c r="F96" s="191"/>
      <c r="G96" s="191"/>
      <c r="H96" s="191"/>
      <c r="I96" s="191"/>
      <c r="J96" s="191"/>
      <c r="K96" s="191"/>
      <c r="L96" s="43"/>
      <c r="M96" s="191"/>
      <c r="N96" s="191"/>
      <c r="O96" s="191"/>
      <c r="P96" s="191"/>
    </row>
    <row r="97" spans="1:16" ht="15.75" x14ac:dyDescent="0.25">
      <c r="A97" s="43"/>
      <c r="B97" s="191" t="s">
        <v>1089</v>
      </c>
      <c r="C97" s="191"/>
      <c r="D97" s="191"/>
      <c r="E97" s="191"/>
      <c r="F97" s="191"/>
      <c r="G97" s="191"/>
      <c r="H97" s="191"/>
      <c r="I97" s="191"/>
      <c r="J97" s="191"/>
      <c r="K97" s="191"/>
      <c r="L97" s="43"/>
      <c r="M97" s="191"/>
      <c r="N97" s="191"/>
      <c r="O97" s="191"/>
      <c r="P97" s="191"/>
    </row>
    <row r="98" spans="1:16" ht="15.75" x14ac:dyDescent="0.25">
      <c r="A98" s="43"/>
      <c r="B98" s="191" t="s">
        <v>1090</v>
      </c>
      <c r="C98" s="191"/>
      <c r="D98" s="191"/>
      <c r="E98" s="191"/>
      <c r="F98" s="191"/>
      <c r="G98" s="191"/>
      <c r="H98" s="191"/>
      <c r="I98" s="191"/>
      <c r="J98" s="191"/>
      <c r="K98" s="191"/>
      <c r="L98" s="43"/>
      <c r="M98" s="191"/>
      <c r="N98" s="191"/>
      <c r="O98" s="191"/>
      <c r="P98" s="191"/>
    </row>
    <row r="99" spans="1:16" ht="15.75" x14ac:dyDescent="0.25">
      <c r="A99" s="43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43"/>
      <c r="M99" s="191"/>
      <c r="N99" s="191"/>
      <c r="O99" s="191"/>
      <c r="P99" s="191"/>
    </row>
    <row r="100" spans="1:16" ht="15.75" x14ac:dyDescent="0.25">
      <c r="A100" s="43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43"/>
      <c r="M100" s="191"/>
      <c r="N100" s="191"/>
      <c r="O100" s="191"/>
      <c r="P100" s="191"/>
    </row>
    <row r="101" spans="1:16" ht="15.75" x14ac:dyDescent="0.25">
      <c r="A101" s="43"/>
      <c r="B101" s="191" t="s">
        <v>1098</v>
      </c>
      <c r="C101" s="191"/>
      <c r="D101" s="191"/>
      <c r="E101" s="191"/>
      <c r="F101" s="191"/>
      <c r="G101" s="191"/>
      <c r="H101" s="191"/>
      <c r="I101" s="191"/>
      <c r="J101" s="191"/>
      <c r="K101" s="191"/>
      <c r="L101" s="43"/>
      <c r="N101" s="191"/>
      <c r="O101" s="191"/>
      <c r="P101" s="191"/>
    </row>
    <row r="102" spans="1:16" ht="15.75" x14ac:dyDescent="0.25">
      <c r="A102" s="43"/>
      <c r="B102" s="191" t="s">
        <v>1091</v>
      </c>
      <c r="C102" s="191"/>
      <c r="D102" s="191"/>
      <c r="E102" s="191"/>
      <c r="F102" s="191"/>
      <c r="G102" s="191"/>
      <c r="H102" s="191"/>
      <c r="I102" s="191"/>
      <c r="J102" s="191"/>
      <c r="K102" s="191"/>
      <c r="L102" s="43"/>
      <c r="N102" s="191"/>
      <c r="O102" s="191"/>
      <c r="P102" s="191"/>
    </row>
    <row r="103" spans="1:16" ht="15.75" x14ac:dyDescent="0.25">
      <c r="A103" s="43"/>
      <c r="B103" s="191" t="s">
        <v>1163</v>
      </c>
      <c r="C103" s="191"/>
      <c r="D103" s="191"/>
      <c r="E103" s="191"/>
      <c r="F103" s="191"/>
      <c r="G103" s="191"/>
      <c r="H103" s="191"/>
      <c r="I103" s="191"/>
      <c r="J103" s="191"/>
      <c r="K103" s="191"/>
      <c r="L103" s="41"/>
      <c r="M103" s="191"/>
      <c r="N103" s="191"/>
      <c r="O103" s="191"/>
      <c r="P103" s="191"/>
    </row>
    <row r="104" spans="1:16" ht="15.75" x14ac:dyDescent="0.25">
      <c r="A104" s="43"/>
      <c r="B104" s="191" t="s">
        <v>1092</v>
      </c>
      <c r="C104" s="191"/>
      <c r="D104" s="191"/>
      <c r="E104" s="191"/>
      <c r="F104" s="191"/>
      <c r="G104" s="191"/>
      <c r="H104" s="191"/>
      <c r="I104" s="191"/>
      <c r="J104" s="191"/>
      <c r="K104" s="191"/>
      <c r="L104" s="41"/>
      <c r="M104" s="191"/>
      <c r="N104" s="191"/>
      <c r="O104" s="191"/>
      <c r="P104" s="191"/>
    </row>
    <row r="105" spans="1:16" ht="15.75" x14ac:dyDescent="0.25">
      <c r="A105" s="43"/>
      <c r="B105" s="191" t="s">
        <v>1093</v>
      </c>
      <c r="C105" s="191"/>
      <c r="D105" s="191"/>
      <c r="E105" s="191"/>
      <c r="F105" s="191"/>
      <c r="G105" s="191"/>
      <c r="H105" s="191"/>
      <c r="I105" s="191"/>
      <c r="J105" s="191"/>
      <c r="K105" s="191"/>
      <c r="L105" s="43"/>
      <c r="M105" s="191"/>
      <c r="N105" s="191"/>
      <c r="O105" s="191"/>
      <c r="P105" s="191"/>
    </row>
    <row r="106" spans="1:16" ht="15.75" x14ac:dyDescent="0.25">
      <c r="A106" s="43"/>
      <c r="B106" s="42"/>
      <c r="C106" s="41"/>
      <c r="D106" s="41"/>
      <c r="E106" s="41"/>
      <c r="F106" s="41"/>
      <c r="G106" s="41"/>
      <c r="H106" s="41"/>
      <c r="I106" s="41"/>
      <c r="J106" s="41"/>
      <c r="K106" s="41"/>
      <c r="L106" s="43"/>
      <c r="M106" s="191"/>
      <c r="N106" s="191"/>
      <c r="O106" s="191"/>
      <c r="P106" s="191"/>
    </row>
    <row r="107" spans="1:16" ht="15.75" x14ac:dyDescent="0.25">
      <c r="A107" s="43"/>
      <c r="B107" s="1210" t="s">
        <v>1161</v>
      </c>
      <c r="C107" s="41"/>
      <c r="D107" s="41"/>
      <c r="E107" s="41"/>
      <c r="F107" s="41"/>
      <c r="G107" s="41"/>
      <c r="H107" s="41"/>
      <c r="I107" s="41"/>
      <c r="J107" s="41"/>
      <c r="K107" s="41"/>
      <c r="L107" s="43"/>
      <c r="M107" s="191"/>
      <c r="N107" s="191"/>
      <c r="O107" s="191"/>
      <c r="P107" s="191"/>
    </row>
    <row r="108" spans="1:16" ht="15.75" x14ac:dyDescent="0.25">
      <c r="A108" s="43"/>
      <c r="B108" s="191" t="s">
        <v>1159</v>
      </c>
      <c r="C108" s="191"/>
      <c r="D108" s="191"/>
      <c r="E108" s="191"/>
      <c r="F108" s="191"/>
      <c r="G108" s="191"/>
      <c r="H108" s="191"/>
      <c r="I108" s="191"/>
      <c r="J108" s="191"/>
      <c r="K108" s="191"/>
      <c r="L108" s="43"/>
      <c r="M108" s="191"/>
      <c r="N108" s="191"/>
      <c r="O108" s="191"/>
      <c r="P108" s="191"/>
    </row>
    <row r="109" spans="1:16" ht="15.75" x14ac:dyDescent="0.25">
      <c r="A109" s="43"/>
      <c r="B109" s="191" t="s">
        <v>1160</v>
      </c>
      <c r="C109" s="191"/>
      <c r="D109" s="191"/>
      <c r="E109" s="191"/>
      <c r="F109" s="191"/>
      <c r="G109" s="191"/>
      <c r="H109" s="191"/>
      <c r="I109" s="191"/>
      <c r="J109" s="191"/>
      <c r="K109" s="191"/>
      <c r="L109" s="43"/>
      <c r="M109" s="191"/>
      <c r="N109" s="191"/>
      <c r="O109" s="191"/>
      <c r="P109" s="191"/>
    </row>
    <row r="110" spans="1:16" ht="15.75" x14ac:dyDescent="0.25">
      <c r="A110" s="43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43"/>
      <c r="M110" s="191"/>
      <c r="N110" s="191"/>
      <c r="O110" s="191"/>
      <c r="P110" s="191"/>
    </row>
    <row r="111" spans="1:16" ht="15.75" x14ac:dyDescent="0.25">
      <c r="A111" s="43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43"/>
      <c r="M111" s="191"/>
      <c r="N111" s="191"/>
      <c r="O111" s="191"/>
      <c r="P111" s="191"/>
    </row>
    <row r="112" spans="1:16" ht="15.75" x14ac:dyDescent="0.25">
      <c r="A112" s="43"/>
      <c r="B112" s="191" t="s">
        <v>1162</v>
      </c>
      <c r="C112" s="191"/>
      <c r="D112" s="191"/>
      <c r="E112" s="191"/>
      <c r="F112" s="191"/>
      <c r="G112" s="191"/>
      <c r="H112" s="191"/>
      <c r="I112" s="191"/>
      <c r="J112" s="191"/>
      <c r="K112" s="191"/>
      <c r="L112" s="43"/>
      <c r="M112" s="191"/>
      <c r="N112" s="191"/>
      <c r="O112" s="191"/>
      <c r="P112" s="191"/>
    </row>
    <row r="113" spans="1:16" ht="15.75" x14ac:dyDescent="0.25">
      <c r="A113" s="43"/>
      <c r="B113" s="191" t="s">
        <v>1159</v>
      </c>
      <c r="C113" s="191"/>
      <c r="D113" s="191"/>
      <c r="E113" s="191"/>
      <c r="F113" s="191"/>
      <c r="G113" s="191"/>
      <c r="H113" s="191"/>
      <c r="I113" s="191"/>
      <c r="J113" s="191"/>
      <c r="K113" s="191"/>
      <c r="L113" s="43"/>
      <c r="M113" s="191"/>
      <c r="N113" s="191"/>
      <c r="O113" s="191"/>
      <c r="P113" s="191"/>
    </row>
    <row r="114" spans="1:16" ht="15.75" x14ac:dyDescent="0.25">
      <c r="A114" s="43"/>
      <c r="B114" s="191" t="s">
        <v>1160</v>
      </c>
      <c r="C114" s="191"/>
      <c r="D114" s="191"/>
      <c r="E114" s="191"/>
      <c r="F114" s="191"/>
      <c r="G114" s="191"/>
      <c r="H114" s="191"/>
      <c r="I114" s="191"/>
      <c r="J114" s="191"/>
      <c r="K114" s="191"/>
      <c r="L114" s="43"/>
      <c r="M114" s="191"/>
      <c r="N114" s="191"/>
      <c r="O114" s="191"/>
      <c r="P114" s="191"/>
    </row>
    <row r="115" spans="1:16" ht="15.75" x14ac:dyDescent="0.25">
      <c r="A115" s="43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43"/>
      <c r="M115" s="191"/>
      <c r="N115" s="191"/>
      <c r="O115" s="191"/>
      <c r="P115" s="191"/>
    </row>
    <row r="116" spans="1:16" ht="15.75" x14ac:dyDescent="0.25">
      <c r="A116" s="43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43"/>
      <c r="M116" s="191"/>
      <c r="N116" s="191"/>
      <c r="O116" s="191"/>
      <c r="P116" s="191"/>
    </row>
    <row r="117" spans="1:16" ht="15.75" x14ac:dyDescent="0.25">
      <c r="A117" s="43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43"/>
      <c r="M117" s="191"/>
      <c r="N117" s="191"/>
      <c r="O117" s="191"/>
      <c r="P117" s="191"/>
    </row>
    <row r="118" spans="1:16" ht="15.75" x14ac:dyDescent="0.25">
      <c r="A118" s="43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43"/>
      <c r="M118" s="191"/>
      <c r="N118" s="191"/>
      <c r="O118" s="191"/>
      <c r="P118" s="191"/>
    </row>
    <row r="119" spans="1:16" ht="15.75" x14ac:dyDescent="0.25">
      <c r="A119" s="43"/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43"/>
      <c r="M119" s="191"/>
      <c r="N119" s="191"/>
      <c r="O119" s="191"/>
      <c r="P119" s="191"/>
    </row>
    <row r="120" spans="1:16" ht="15.75" x14ac:dyDescent="0.25">
      <c r="A120" s="43"/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43"/>
      <c r="M120" s="191"/>
      <c r="N120" s="191"/>
      <c r="O120" s="191"/>
      <c r="P120" s="191"/>
    </row>
    <row r="121" spans="1:16" ht="15.75" x14ac:dyDescent="0.25">
      <c r="A121" s="43"/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43"/>
      <c r="M121" s="191"/>
      <c r="N121" s="191"/>
      <c r="O121" s="191"/>
      <c r="P121" s="191"/>
    </row>
    <row r="122" spans="1:16" ht="15.75" x14ac:dyDescent="0.25">
      <c r="A122" s="43"/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43"/>
      <c r="M122" s="191"/>
      <c r="N122" s="191"/>
      <c r="O122" s="191"/>
      <c r="P122" s="191"/>
    </row>
    <row r="123" spans="1:16" ht="15.75" x14ac:dyDescent="0.25">
      <c r="A123" s="43"/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43"/>
      <c r="M123" s="191"/>
      <c r="N123" s="191"/>
      <c r="O123" s="191"/>
      <c r="P123" s="191"/>
    </row>
    <row r="124" spans="1:16" ht="15.75" x14ac:dyDescent="0.25">
      <c r="A124" s="43"/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43"/>
      <c r="M124" s="191"/>
      <c r="N124" s="191"/>
      <c r="O124" s="191"/>
      <c r="P124" s="191"/>
    </row>
    <row r="125" spans="1:16" ht="15.75" x14ac:dyDescent="0.25">
      <c r="A125" s="43"/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43"/>
      <c r="M125" s="191"/>
      <c r="N125" s="191"/>
      <c r="O125" s="191"/>
      <c r="P125" s="191"/>
    </row>
    <row r="126" spans="1:16" ht="15.75" x14ac:dyDescent="0.25">
      <c r="A126" s="43"/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43"/>
      <c r="M126" s="191"/>
      <c r="N126" s="191"/>
      <c r="O126" s="191"/>
      <c r="P126" s="191"/>
    </row>
    <row r="127" spans="1:16" ht="15.75" x14ac:dyDescent="0.25">
      <c r="A127" s="43"/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43"/>
      <c r="M127" s="191"/>
      <c r="N127" s="191"/>
      <c r="O127" s="191"/>
      <c r="P127" s="191"/>
    </row>
    <row r="128" spans="1:16" ht="15.75" x14ac:dyDescent="0.25">
      <c r="A128" s="43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43"/>
      <c r="M128" s="191"/>
      <c r="N128" s="191"/>
      <c r="O128" s="191"/>
      <c r="P128" s="191"/>
    </row>
    <row r="129" spans="1:16" ht="15.75" x14ac:dyDescent="0.25">
      <c r="A129" s="43"/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43"/>
      <c r="M129" s="191"/>
      <c r="N129" s="191"/>
      <c r="O129" s="191"/>
      <c r="P129" s="191"/>
    </row>
    <row r="130" spans="1:16" ht="15.75" x14ac:dyDescent="0.25">
      <c r="A130" s="43"/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43"/>
      <c r="M130" s="191"/>
      <c r="N130" s="191"/>
      <c r="O130" s="191"/>
      <c r="P130" s="191"/>
    </row>
    <row r="131" spans="1:16" ht="15.75" x14ac:dyDescent="0.25">
      <c r="A131" s="43"/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43"/>
      <c r="M131" s="191"/>
      <c r="N131" s="191"/>
      <c r="O131" s="191"/>
      <c r="P131" s="191"/>
    </row>
    <row r="132" spans="1:16" ht="15.75" x14ac:dyDescent="0.25">
      <c r="A132" s="43"/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43"/>
      <c r="M132" s="191"/>
      <c r="N132" s="191"/>
      <c r="O132" s="191"/>
      <c r="P132" s="191"/>
    </row>
    <row r="133" spans="1:16" ht="15.75" x14ac:dyDescent="0.25">
      <c r="A133" s="43"/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43"/>
      <c r="M133" s="191"/>
      <c r="N133" s="191"/>
      <c r="O133" s="191"/>
      <c r="P133" s="191"/>
    </row>
    <row r="134" spans="1:16" ht="15.75" x14ac:dyDescent="0.25">
      <c r="A134" s="43"/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43"/>
      <c r="M134" s="191"/>
      <c r="N134" s="191"/>
      <c r="O134" s="191"/>
      <c r="P134" s="191"/>
    </row>
    <row r="135" spans="1:16" ht="15.75" x14ac:dyDescent="0.25">
      <c r="A135" s="43"/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43"/>
      <c r="M135" s="191"/>
      <c r="N135" s="191"/>
      <c r="O135" s="191"/>
      <c r="P135" s="191"/>
    </row>
    <row r="136" spans="1:16" ht="15.75" x14ac:dyDescent="0.25">
      <c r="A136" s="43"/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43"/>
      <c r="M136" s="191"/>
      <c r="N136" s="191"/>
      <c r="O136" s="191"/>
      <c r="P136" s="191"/>
    </row>
    <row r="137" spans="1:16" ht="15.75" x14ac:dyDescent="0.25">
      <c r="A137" s="43"/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43"/>
      <c r="M137" s="191"/>
      <c r="N137" s="191"/>
      <c r="O137" s="191"/>
      <c r="P137" s="191"/>
    </row>
    <row r="138" spans="1:16" ht="15.75" x14ac:dyDescent="0.25">
      <c r="A138" s="43"/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43"/>
      <c r="M138" s="191"/>
      <c r="N138" s="191"/>
      <c r="O138" s="191"/>
      <c r="P138" s="191"/>
    </row>
    <row r="139" spans="1:16" ht="15.75" x14ac:dyDescent="0.25">
      <c r="A139" s="43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43"/>
      <c r="M139" s="191"/>
      <c r="N139" s="191"/>
      <c r="O139" s="191"/>
      <c r="P139" s="191"/>
    </row>
    <row r="140" spans="1:16" ht="15.75" x14ac:dyDescent="0.25">
      <c r="A140" s="43"/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43"/>
      <c r="M140" s="191"/>
      <c r="N140" s="191"/>
      <c r="O140" s="191"/>
      <c r="P140" s="191"/>
    </row>
    <row r="141" spans="1:16" ht="15.75" x14ac:dyDescent="0.25">
      <c r="A141" s="43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43"/>
      <c r="M141" s="191"/>
      <c r="N141" s="191"/>
      <c r="O141" s="191"/>
      <c r="P141" s="191"/>
    </row>
    <row r="142" spans="1:16" ht="15.75" x14ac:dyDescent="0.25">
      <c r="A142" s="43"/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43"/>
      <c r="M142" s="191"/>
      <c r="N142" s="191"/>
      <c r="O142" s="191"/>
      <c r="P142" s="191"/>
    </row>
    <row r="143" spans="1:16" ht="15.75" x14ac:dyDescent="0.25">
      <c r="A143" s="43"/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43"/>
      <c r="M143" s="191"/>
      <c r="N143" s="191"/>
      <c r="O143" s="191"/>
      <c r="P143" s="191"/>
    </row>
    <row r="144" spans="1:16" ht="15.75" x14ac:dyDescent="0.25">
      <c r="A144" s="43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43"/>
      <c r="M144" s="191"/>
      <c r="N144" s="191"/>
      <c r="O144" s="191"/>
      <c r="P144" s="191"/>
    </row>
    <row r="145" spans="1:16" ht="15.75" x14ac:dyDescent="0.25">
      <c r="A145" s="43"/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43"/>
      <c r="M145" s="191"/>
      <c r="N145" s="191"/>
      <c r="O145" s="191"/>
      <c r="P145" s="191"/>
    </row>
    <row r="146" spans="1:16" ht="15.75" x14ac:dyDescent="0.25">
      <c r="A146" s="43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43"/>
      <c r="M146" s="191"/>
      <c r="N146" s="191"/>
      <c r="O146" s="191"/>
      <c r="P146" s="191"/>
    </row>
    <row r="147" spans="1:16" ht="15.75" x14ac:dyDescent="0.25">
      <c r="A147" s="43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43"/>
      <c r="M147" s="191"/>
      <c r="N147" s="191"/>
      <c r="O147" s="191"/>
      <c r="P147" s="191"/>
    </row>
    <row r="148" spans="1:16" ht="15.75" x14ac:dyDescent="0.25">
      <c r="A148" s="43"/>
      <c r="B148" s="191"/>
      <c r="C148" s="191"/>
      <c r="D148" s="191"/>
      <c r="E148" s="191"/>
      <c r="F148" s="191"/>
      <c r="G148" s="191"/>
      <c r="H148" s="191"/>
      <c r="I148" s="191"/>
      <c r="J148" s="191"/>
      <c r="K148" s="191"/>
      <c r="L148" s="43"/>
      <c r="M148" s="191"/>
      <c r="N148" s="191"/>
      <c r="O148" s="191"/>
      <c r="P148" s="191"/>
    </row>
    <row r="149" spans="1:16" ht="15.75" x14ac:dyDescent="0.25">
      <c r="A149" s="43"/>
      <c r="B149" s="191"/>
      <c r="C149" s="191"/>
      <c r="D149" s="191"/>
      <c r="E149" s="191"/>
      <c r="F149" s="191"/>
      <c r="G149" s="191"/>
      <c r="H149" s="191"/>
      <c r="I149" s="191"/>
      <c r="J149" s="191"/>
      <c r="K149" s="191"/>
      <c r="L149" s="43"/>
      <c r="M149" s="191"/>
      <c r="N149" s="191"/>
      <c r="O149" s="191"/>
      <c r="P149" s="191"/>
    </row>
    <row r="150" spans="1:16" ht="15.75" x14ac:dyDescent="0.25">
      <c r="A150" s="43"/>
      <c r="B150" s="191"/>
      <c r="C150" s="191"/>
      <c r="D150" s="191"/>
      <c r="E150" s="191"/>
      <c r="F150" s="191"/>
      <c r="G150" s="191"/>
      <c r="H150" s="191"/>
      <c r="I150" s="191"/>
      <c r="J150" s="191"/>
      <c r="K150" s="191"/>
      <c r="L150" s="43"/>
      <c r="M150" s="191"/>
      <c r="N150" s="191"/>
      <c r="O150" s="191"/>
      <c r="P150" s="191"/>
    </row>
    <row r="151" spans="1:16" ht="15.75" x14ac:dyDescent="0.25">
      <c r="A151" s="43"/>
      <c r="B151" s="191"/>
      <c r="C151" s="191"/>
      <c r="D151" s="191"/>
      <c r="E151" s="191"/>
      <c r="F151" s="191"/>
      <c r="G151" s="191"/>
      <c r="H151" s="191"/>
      <c r="I151" s="191"/>
      <c r="J151" s="191"/>
      <c r="K151" s="191"/>
      <c r="L151" s="43"/>
      <c r="M151" s="191"/>
      <c r="N151" s="191"/>
      <c r="O151" s="191"/>
      <c r="P151" s="191"/>
    </row>
    <row r="152" spans="1:16" ht="15.75" x14ac:dyDescent="0.25">
      <c r="A152" s="43"/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43"/>
      <c r="M152" s="191"/>
      <c r="N152" s="191"/>
      <c r="O152" s="191"/>
      <c r="P152" s="191"/>
    </row>
    <row r="153" spans="1:16" ht="15.75" x14ac:dyDescent="0.25">
      <c r="A153" s="43"/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43"/>
      <c r="M153" s="191"/>
      <c r="N153" s="191"/>
      <c r="O153" s="191"/>
      <c r="P153" s="191"/>
    </row>
    <row r="154" spans="1:16" ht="15.75" x14ac:dyDescent="0.25">
      <c r="A154" s="43"/>
      <c r="B154" s="191"/>
      <c r="C154" s="191"/>
      <c r="D154" s="191"/>
      <c r="E154" s="191"/>
      <c r="F154" s="191"/>
      <c r="G154" s="191"/>
      <c r="H154" s="191"/>
      <c r="I154" s="191"/>
      <c r="J154" s="191"/>
      <c r="K154" s="191"/>
      <c r="L154" s="43"/>
      <c r="M154" s="191"/>
      <c r="N154" s="191"/>
      <c r="O154" s="191"/>
      <c r="P154" s="191"/>
    </row>
    <row r="155" spans="1:16" ht="15.75" x14ac:dyDescent="0.25">
      <c r="A155" s="43"/>
      <c r="B155" s="191"/>
      <c r="C155" s="191"/>
      <c r="D155" s="191"/>
      <c r="E155" s="191"/>
      <c r="F155" s="191"/>
      <c r="G155" s="191"/>
      <c r="H155" s="191"/>
      <c r="I155" s="191"/>
      <c r="J155" s="191"/>
      <c r="K155" s="191"/>
      <c r="L155" s="43"/>
      <c r="M155" s="191"/>
      <c r="N155" s="191"/>
      <c r="O155" s="191"/>
      <c r="P155" s="191"/>
    </row>
    <row r="156" spans="1:16" ht="15.75" x14ac:dyDescent="0.25">
      <c r="A156" s="43"/>
      <c r="B156" s="191"/>
      <c r="C156" s="191"/>
      <c r="D156" s="191"/>
      <c r="E156" s="191"/>
      <c r="F156" s="191"/>
      <c r="G156" s="191"/>
      <c r="H156" s="191"/>
      <c r="I156" s="191"/>
      <c r="J156" s="191"/>
      <c r="K156" s="191"/>
      <c r="L156" s="43"/>
      <c r="M156" s="191"/>
      <c r="N156" s="191"/>
      <c r="O156" s="191"/>
      <c r="P156" s="191"/>
    </row>
    <row r="157" spans="1:16" ht="15.75" x14ac:dyDescent="0.25">
      <c r="A157" s="43"/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43"/>
      <c r="M157" s="191"/>
      <c r="N157" s="191"/>
      <c r="O157" s="191"/>
      <c r="P157" s="191"/>
    </row>
    <row r="158" spans="1:16" ht="15.75" x14ac:dyDescent="0.25">
      <c r="A158" s="43"/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43"/>
      <c r="M158" s="191"/>
      <c r="N158" s="191"/>
      <c r="O158" s="191"/>
      <c r="P158" s="191"/>
    </row>
    <row r="159" spans="1:16" ht="15.75" x14ac:dyDescent="0.25">
      <c r="A159" s="43"/>
      <c r="B159" s="191"/>
      <c r="C159" s="191"/>
      <c r="D159" s="191"/>
      <c r="E159" s="191"/>
      <c r="F159" s="191"/>
      <c r="G159" s="191"/>
      <c r="H159" s="191"/>
      <c r="I159" s="191"/>
      <c r="J159" s="191"/>
      <c r="K159" s="191"/>
      <c r="L159" s="43"/>
      <c r="M159" s="191"/>
      <c r="N159" s="191"/>
      <c r="O159" s="191"/>
      <c r="P159" s="191"/>
    </row>
    <row r="160" spans="1:16" ht="15.75" x14ac:dyDescent="0.25">
      <c r="A160" s="43"/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43"/>
      <c r="M160" s="191"/>
      <c r="N160" s="191"/>
      <c r="O160" s="191"/>
      <c r="P160" s="191"/>
    </row>
    <row r="161" spans="1:16" ht="15.75" x14ac:dyDescent="0.25">
      <c r="A161" s="43"/>
      <c r="B161" s="191"/>
      <c r="C161" s="191"/>
      <c r="D161" s="191"/>
      <c r="E161" s="191"/>
      <c r="F161" s="191"/>
      <c r="G161" s="191"/>
      <c r="H161" s="191"/>
      <c r="I161" s="191"/>
      <c r="J161" s="191"/>
      <c r="K161" s="191"/>
      <c r="L161" s="43"/>
      <c r="M161" s="191"/>
      <c r="N161" s="191"/>
      <c r="O161" s="191"/>
      <c r="P161" s="191"/>
    </row>
    <row r="162" spans="1:16" ht="15.75" x14ac:dyDescent="0.25">
      <c r="A162" s="43"/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43"/>
      <c r="M162" s="191"/>
      <c r="N162" s="191"/>
      <c r="O162" s="191"/>
      <c r="P162" s="191"/>
    </row>
    <row r="163" spans="1:16" ht="15.75" x14ac:dyDescent="0.25">
      <c r="A163" s="43"/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43"/>
      <c r="M163" s="191"/>
      <c r="N163" s="191"/>
      <c r="O163" s="191"/>
      <c r="P163" s="191"/>
    </row>
    <row r="164" spans="1:16" ht="15.75" x14ac:dyDescent="0.25">
      <c r="A164" s="43"/>
      <c r="B164" s="191"/>
      <c r="C164" s="191"/>
      <c r="D164" s="191"/>
      <c r="E164" s="191"/>
      <c r="F164" s="191"/>
      <c r="G164" s="191"/>
      <c r="H164" s="191"/>
      <c r="I164" s="191"/>
      <c r="J164" s="191"/>
      <c r="K164" s="191"/>
      <c r="L164" s="43"/>
      <c r="M164" s="191"/>
      <c r="N164" s="191"/>
      <c r="O164" s="191"/>
      <c r="P164" s="191"/>
    </row>
    <row r="165" spans="1:16" ht="15.75" x14ac:dyDescent="0.25">
      <c r="A165" s="43"/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43"/>
      <c r="M165" s="191"/>
      <c r="N165" s="191"/>
      <c r="O165" s="191"/>
      <c r="P165" s="191"/>
    </row>
    <row r="166" spans="1:16" ht="15.75" x14ac:dyDescent="0.25">
      <c r="A166" s="43"/>
      <c r="B166" s="191"/>
      <c r="C166" s="191"/>
      <c r="D166" s="191"/>
      <c r="E166" s="191"/>
      <c r="F166" s="191"/>
      <c r="G166" s="191"/>
      <c r="H166" s="191"/>
      <c r="I166" s="191"/>
      <c r="J166" s="191"/>
      <c r="K166" s="191"/>
      <c r="L166" s="43"/>
      <c r="M166" s="191"/>
      <c r="N166" s="191"/>
      <c r="O166" s="191"/>
      <c r="P166" s="191"/>
    </row>
    <row r="167" spans="1:16" ht="15.75" x14ac:dyDescent="0.25">
      <c r="A167" s="43"/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43"/>
      <c r="M167" s="191"/>
      <c r="N167" s="191"/>
      <c r="O167" s="191"/>
      <c r="P167" s="191"/>
    </row>
    <row r="168" spans="1:16" ht="15.75" x14ac:dyDescent="0.25">
      <c r="A168" s="43"/>
      <c r="B168" s="191"/>
      <c r="C168" s="191"/>
      <c r="D168" s="191"/>
      <c r="E168" s="191"/>
      <c r="F168" s="191"/>
      <c r="G168" s="191"/>
      <c r="H168" s="191"/>
      <c r="I168" s="191"/>
      <c r="J168" s="191"/>
      <c r="K168" s="191"/>
      <c r="L168" s="43"/>
      <c r="M168" s="191"/>
      <c r="N168" s="191"/>
      <c r="O168" s="191"/>
      <c r="P168" s="191"/>
    </row>
    <row r="169" spans="1:16" ht="15.75" x14ac:dyDescent="0.25">
      <c r="A169" s="43"/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43"/>
      <c r="M169" s="191"/>
      <c r="N169" s="191"/>
      <c r="O169" s="191"/>
      <c r="P169" s="191"/>
    </row>
    <row r="170" spans="1:16" ht="15.75" x14ac:dyDescent="0.25">
      <c r="A170" s="43"/>
      <c r="B170" s="191"/>
      <c r="C170" s="191"/>
      <c r="D170" s="191"/>
      <c r="E170" s="191"/>
      <c r="F170" s="191"/>
      <c r="G170" s="191"/>
      <c r="H170" s="191"/>
      <c r="I170" s="191"/>
      <c r="J170" s="191"/>
      <c r="K170" s="191"/>
      <c r="L170" s="43"/>
      <c r="M170" s="191"/>
      <c r="N170" s="191"/>
      <c r="O170" s="191"/>
      <c r="P170" s="191"/>
    </row>
    <row r="171" spans="1:16" ht="15.75" x14ac:dyDescent="0.25">
      <c r="A171" s="43"/>
      <c r="B171" s="191"/>
      <c r="C171" s="191"/>
      <c r="D171" s="191"/>
      <c r="E171" s="191"/>
      <c r="F171" s="191"/>
      <c r="G171" s="191"/>
      <c r="H171" s="191"/>
      <c r="I171" s="191"/>
      <c r="J171" s="191"/>
      <c r="K171" s="191"/>
      <c r="L171" s="43"/>
      <c r="M171" s="191"/>
      <c r="N171" s="191"/>
      <c r="O171" s="191"/>
      <c r="P171" s="191"/>
    </row>
    <row r="172" spans="1:16" ht="15.75" x14ac:dyDescent="0.25">
      <c r="A172" s="43"/>
      <c r="B172" s="191"/>
      <c r="C172" s="191"/>
      <c r="D172" s="191"/>
      <c r="E172" s="191"/>
      <c r="F172" s="191"/>
      <c r="G172" s="191"/>
      <c r="H172" s="191"/>
      <c r="I172" s="191"/>
      <c r="J172" s="191"/>
      <c r="K172" s="191"/>
      <c r="L172" s="43"/>
      <c r="M172" s="191"/>
      <c r="N172" s="191"/>
      <c r="O172" s="191"/>
      <c r="P172" s="191"/>
    </row>
    <row r="173" spans="1:16" ht="15.75" x14ac:dyDescent="0.25">
      <c r="A173" s="43"/>
      <c r="B173" s="191"/>
      <c r="C173" s="191"/>
      <c r="D173" s="191"/>
      <c r="E173" s="191"/>
      <c r="F173" s="191"/>
      <c r="G173" s="191"/>
      <c r="H173" s="191"/>
      <c r="I173" s="191"/>
      <c r="J173" s="191"/>
      <c r="K173" s="191"/>
      <c r="L173" s="43"/>
      <c r="M173" s="191"/>
      <c r="N173" s="191"/>
      <c r="O173" s="191"/>
      <c r="P173" s="191"/>
    </row>
    <row r="174" spans="1:16" ht="15.75" x14ac:dyDescent="0.25">
      <c r="A174" s="43"/>
      <c r="B174" s="191"/>
      <c r="C174" s="191"/>
      <c r="D174" s="191"/>
      <c r="E174" s="191"/>
      <c r="F174" s="191"/>
      <c r="G174" s="191"/>
      <c r="H174" s="191"/>
      <c r="I174" s="191"/>
      <c r="J174" s="191"/>
      <c r="K174" s="191"/>
      <c r="L174" s="43"/>
      <c r="M174" s="191"/>
      <c r="N174" s="191"/>
      <c r="O174" s="191"/>
      <c r="P174" s="191"/>
    </row>
    <row r="175" spans="1:16" ht="15.75" x14ac:dyDescent="0.25">
      <c r="A175" s="43"/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43"/>
      <c r="M175" s="191"/>
      <c r="N175" s="191"/>
      <c r="O175" s="191"/>
      <c r="P175" s="191"/>
    </row>
    <row r="176" spans="1:16" ht="15.75" x14ac:dyDescent="0.25">
      <c r="A176" s="43"/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43"/>
      <c r="M176" s="191"/>
      <c r="N176" s="191"/>
      <c r="O176" s="191"/>
      <c r="P176" s="191"/>
    </row>
    <row r="177" spans="1:16" ht="15.75" x14ac:dyDescent="0.25">
      <c r="A177" s="43"/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43"/>
      <c r="M177" s="191"/>
      <c r="N177" s="191"/>
      <c r="O177" s="191"/>
      <c r="P177" s="191"/>
    </row>
    <row r="178" spans="1:16" ht="15.75" x14ac:dyDescent="0.25">
      <c r="A178" s="43"/>
      <c r="B178" s="191"/>
      <c r="C178" s="191"/>
      <c r="D178" s="191"/>
      <c r="E178" s="191"/>
      <c r="F178" s="191"/>
      <c r="G178" s="191"/>
      <c r="H178" s="191"/>
      <c r="I178" s="191"/>
      <c r="J178" s="191"/>
      <c r="K178" s="191"/>
      <c r="L178" s="43"/>
      <c r="M178" s="191"/>
      <c r="N178" s="191"/>
      <c r="O178" s="191"/>
      <c r="P178" s="191"/>
    </row>
    <row r="179" spans="1:16" ht="15.75" x14ac:dyDescent="0.25">
      <c r="A179" s="43"/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43"/>
      <c r="M179" s="191"/>
      <c r="N179" s="191"/>
      <c r="O179" s="191"/>
      <c r="P179" s="191"/>
    </row>
    <row r="180" spans="1:16" ht="15.75" x14ac:dyDescent="0.25">
      <c r="A180" s="43"/>
      <c r="B180" s="191"/>
      <c r="C180" s="191"/>
      <c r="D180" s="191"/>
      <c r="E180" s="191"/>
      <c r="F180" s="191"/>
      <c r="G180" s="191"/>
      <c r="H180" s="191"/>
      <c r="I180" s="191"/>
      <c r="J180" s="191"/>
      <c r="K180" s="191"/>
      <c r="L180" s="43"/>
      <c r="M180" s="191"/>
      <c r="N180" s="191"/>
      <c r="O180" s="191"/>
      <c r="P180" s="191"/>
    </row>
    <row r="181" spans="1:16" ht="15.75" x14ac:dyDescent="0.25">
      <c r="A181" s="43"/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43"/>
      <c r="M181" s="191"/>
      <c r="N181" s="191"/>
      <c r="O181" s="191"/>
      <c r="P181" s="191"/>
    </row>
    <row r="182" spans="1:16" ht="15.75" x14ac:dyDescent="0.25">
      <c r="A182" s="43"/>
      <c r="B182" s="191"/>
      <c r="C182" s="191"/>
      <c r="D182" s="191"/>
      <c r="E182" s="191"/>
      <c r="F182" s="191"/>
      <c r="G182" s="191"/>
      <c r="H182" s="191"/>
      <c r="I182" s="191"/>
      <c r="J182" s="191"/>
      <c r="K182" s="191"/>
      <c r="L182" s="43"/>
      <c r="M182" s="191"/>
      <c r="N182" s="191"/>
      <c r="O182" s="191"/>
      <c r="P182" s="191"/>
    </row>
    <row r="183" spans="1:16" ht="15.75" x14ac:dyDescent="0.25">
      <c r="A183" s="43"/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43"/>
      <c r="M183" s="191"/>
      <c r="N183" s="191"/>
      <c r="O183" s="191"/>
      <c r="P183" s="191"/>
    </row>
    <row r="184" spans="1:16" ht="15.75" x14ac:dyDescent="0.25">
      <c r="A184" s="43"/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43"/>
      <c r="M184" s="191"/>
      <c r="N184" s="191"/>
      <c r="O184" s="191"/>
      <c r="P184" s="191"/>
    </row>
    <row r="185" spans="1:16" ht="15.75" x14ac:dyDescent="0.25">
      <c r="A185" s="43"/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43"/>
      <c r="M185" s="191"/>
      <c r="N185" s="191"/>
      <c r="O185" s="191"/>
      <c r="P185" s="191"/>
    </row>
    <row r="186" spans="1:16" ht="15.75" x14ac:dyDescent="0.25">
      <c r="A186" s="43"/>
      <c r="B186" s="191"/>
      <c r="C186" s="191"/>
      <c r="D186" s="191"/>
      <c r="E186" s="191"/>
      <c r="F186" s="191"/>
      <c r="G186" s="191"/>
      <c r="H186" s="191"/>
      <c r="I186" s="191"/>
      <c r="J186" s="191"/>
      <c r="K186" s="191"/>
      <c r="L186" s="43"/>
      <c r="M186" s="191"/>
      <c r="N186" s="191"/>
      <c r="O186" s="191"/>
      <c r="P186" s="191"/>
    </row>
    <row r="187" spans="1:16" ht="15.75" x14ac:dyDescent="0.25">
      <c r="A187" s="43"/>
      <c r="B187" s="191"/>
      <c r="C187" s="191"/>
      <c r="D187" s="191"/>
      <c r="E187" s="191"/>
      <c r="F187" s="191"/>
      <c r="G187" s="191"/>
      <c r="H187" s="191"/>
      <c r="I187" s="191"/>
      <c r="J187" s="191"/>
      <c r="K187" s="191"/>
      <c r="L187" s="43"/>
      <c r="M187" s="191"/>
      <c r="N187" s="191"/>
      <c r="O187" s="191"/>
      <c r="P187" s="191"/>
    </row>
    <row r="188" spans="1:16" ht="15.75" x14ac:dyDescent="0.25">
      <c r="A188" s="43"/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43"/>
      <c r="M188" s="191"/>
      <c r="N188" s="191"/>
      <c r="O188" s="191"/>
      <c r="P188" s="191"/>
    </row>
    <row r="189" spans="1:16" ht="15.75" x14ac:dyDescent="0.25">
      <c r="A189" s="43"/>
      <c r="B189" s="191"/>
      <c r="C189" s="191"/>
      <c r="D189" s="191"/>
      <c r="E189" s="191"/>
      <c r="F189" s="191"/>
      <c r="G189" s="191"/>
      <c r="H189" s="191"/>
      <c r="I189" s="191"/>
      <c r="J189" s="191"/>
      <c r="K189" s="191"/>
      <c r="L189" s="43"/>
      <c r="M189" s="191"/>
      <c r="N189" s="191"/>
      <c r="O189" s="191"/>
      <c r="P189" s="191"/>
    </row>
    <row r="190" spans="1:16" ht="15.75" x14ac:dyDescent="0.25">
      <c r="A190" s="43"/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43"/>
      <c r="M190" s="191"/>
      <c r="N190" s="191"/>
      <c r="O190" s="191"/>
      <c r="P190" s="191"/>
    </row>
    <row r="191" spans="1:16" ht="15.75" x14ac:dyDescent="0.25">
      <c r="A191" s="43"/>
      <c r="B191" s="191"/>
      <c r="C191" s="191"/>
      <c r="D191" s="191"/>
      <c r="E191" s="191"/>
      <c r="F191" s="191"/>
      <c r="G191" s="191"/>
      <c r="H191" s="191"/>
      <c r="I191" s="191"/>
      <c r="J191" s="191"/>
      <c r="K191" s="191"/>
      <c r="L191" s="43"/>
      <c r="M191" s="191"/>
      <c r="N191" s="191"/>
      <c r="O191" s="191"/>
      <c r="P191" s="191"/>
    </row>
    <row r="192" spans="1:16" ht="15.75" x14ac:dyDescent="0.25">
      <c r="A192" s="43"/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43"/>
      <c r="M192" s="191"/>
      <c r="N192" s="191"/>
      <c r="O192" s="191"/>
      <c r="P192" s="191"/>
    </row>
    <row r="193" spans="1:16" ht="15.75" x14ac:dyDescent="0.25">
      <c r="A193" s="43"/>
      <c r="B193" s="191"/>
      <c r="C193" s="191"/>
      <c r="D193" s="191"/>
      <c r="E193" s="191"/>
      <c r="F193" s="191"/>
      <c r="G193" s="191"/>
      <c r="H193" s="191"/>
      <c r="I193" s="191"/>
      <c r="J193" s="191"/>
      <c r="K193" s="191"/>
      <c r="L193" s="43"/>
      <c r="M193" s="191"/>
      <c r="N193" s="191"/>
      <c r="O193" s="191"/>
      <c r="P193" s="191"/>
    </row>
    <row r="194" spans="1:16" ht="15.75" x14ac:dyDescent="0.25">
      <c r="A194" s="43"/>
      <c r="B194" s="191"/>
      <c r="C194" s="191"/>
      <c r="D194" s="191"/>
      <c r="E194" s="191"/>
      <c r="F194" s="191"/>
      <c r="G194" s="191"/>
      <c r="H194" s="191"/>
      <c r="I194" s="191"/>
      <c r="J194" s="191"/>
      <c r="K194" s="191"/>
      <c r="L194" s="43"/>
      <c r="M194" s="191"/>
      <c r="N194" s="191"/>
      <c r="O194" s="191"/>
      <c r="P194" s="191"/>
    </row>
    <row r="195" spans="1:16" ht="15.75" x14ac:dyDescent="0.25">
      <c r="A195" s="43"/>
      <c r="B195" s="191"/>
      <c r="C195" s="191"/>
      <c r="D195" s="191"/>
      <c r="E195" s="191"/>
      <c r="F195" s="191"/>
      <c r="G195" s="191"/>
      <c r="H195" s="191"/>
      <c r="I195" s="191"/>
      <c r="J195" s="191"/>
      <c r="K195" s="191"/>
      <c r="L195" s="43"/>
      <c r="M195" s="191"/>
      <c r="N195" s="191"/>
      <c r="O195" s="191"/>
      <c r="P195" s="191"/>
    </row>
    <row r="196" spans="1:16" ht="15.75" x14ac:dyDescent="0.25">
      <c r="A196" s="43"/>
      <c r="B196" s="191"/>
      <c r="C196" s="191"/>
      <c r="D196" s="191"/>
      <c r="E196" s="191"/>
      <c r="F196" s="191"/>
      <c r="G196" s="191"/>
      <c r="H196" s="191"/>
      <c r="I196" s="191"/>
      <c r="J196" s="191"/>
      <c r="K196" s="191"/>
      <c r="L196" s="43"/>
      <c r="M196" s="191"/>
      <c r="N196" s="191"/>
      <c r="O196" s="191"/>
      <c r="P196" s="191"/>
    </row>
    <row r="197" spans="1:16" ht="15.75" x14ac:dyDescent="0.25">
      <c r="A197" s="43"/>
      <c r="B197" s="191"/>
      <c r="C197" s="191"/>
      <c r="D197" s="191"/>
      <c r="E197" s="191"/>
      <c r="F197" s="191"/>
      <c r="G197" s="191"/>
      <c r="H197" s="191"/>
      <c r="I197" s="191"/>
      <c r="J197" s="191"/>
      <c r="K197" s="191"/>
      <c r="L197" s="43"/>
      <c r="M197" s="191"/>
      <c r="N197" s="191"/>
      <c r="O197" s="191"/>
      <c r="P197" s="191"/>
    </row>
    <row r="198" spans="1:16" ht="15.75" x14ac:dyDescent="0.25">
      <c r="A198" s="43"/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  <c r="L198" s="43"/>
      <c r="M198" s="191"/>
      <c r="N198" s="191"/>
      <c r="O198" s="191"/>
      <c r="P198" s="191"/>
    </row>
    <row r="199" spans="1:16" ht="15.75" x14ac:dyDescent="0.25">
      <c r="A199" s="43"/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43"/>
      <c r="M199" s="191"/>
      <c r="N199" s="191"/>
      <c r="O199" s="191"/>
      <c r="P199" s="191"/>
    </row>
    <row r="200" spans="1:16" ht="15.75" x14ac:dyDescent="0.25">
      <c r="A200" s="43"/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43"/>
      <c r="M200" s="191"/>
      <c r="N200" s="191"/>
      <c r="O200" s="191"/>
      <c r="P200" s="191"/>
    </row>
    <row r="201" spans="1:16" ht="15.75" x14ac:dyDescent="0.25">
      <c r="A201" s="43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43"/>
      <c r="M201" s="191"/>
      <c r="N201" s="191"/>
      <c r="O201" s="191"/>
      <c r="P201" s="191"/>
    </row>
    <row r="202" spans="1:16" ht="15.75" x14ac:dyDescent="0.25">
      <c r="A202" s="43"/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43"/>
      <c r="M202" s="191"/>
      <c r="N202" s="191"/>
      <c r="O202" s="191"/>
      <c r="P202" s="191"/>
    </row>
    <row r="203" spans="1:16" ht="15.75" x14ac:dyDescent="0.25">
      <c r="A203" s="43"/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43"/>
      <c r="M203" s="191"/>
      <c r="N203" s="191"/>
      <c r="O203" s="191"/>
      <c r="P203" s="191"/>
    </row>
    <row r="204" spans="1:16" ht="15.75" x14ac:dyDescent="0.25">
      <c r="A204" s="43"/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43"/>
      <c r="M204" s="191"/>
      <c r="N204" s="191"/>
      <c r="O204" s="191"/>
      <c r="P204" s="191"/>
    </row>
    <row r="205" spans="1:16" ht="15.75" x14ac:dyDescent="0.25">
      <c r="A205" s="43"/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43"/>
      <c r="M205" s="191"/>
      <c r="N205" s="191"/>
      <c r="O205" s="191"/>
      <c r="P205" s="191"/>
    </row>
    <row r="206" spans="1:16" ht="15.75" x14ac:dyDescent="0.25">
      <c r="A206" s="43"/>
      <c r="B206" s="191"/>
      <c r="C206" s="191"/>
      <c r="D206" s="191"/>
      <c r="E206" s="191"/>
      <c r="F206" s="191"/>
      <c r="G206" s="191"/>
      <c r="H206" s="191"/>
      <c r="I206" s="191"/>
      <c r="J206" s="191"/>
      <c r="K206" s="191"/>
      <c r="L206" s="43"/>
      <c r="M206" s="191"/>
      <c r="N206" s="191"/>
      <c r="O206" s="191"/>
      <c r="P206" s="191"/>
    </row>
    <row r="207" spans="1:16" ht="15.75" x14ac:dyDescent="0.25">
      <c r="A207" s="43"/>
      <c r="B207" s="191"/>
      <c r="C207" s="191"/>
      <c r="D207" s="191"/>
      <c r="E207" s="191"/>
      <c r="F207" s="191"/>
      <c r="G207" s="191"/>
      <c r="H207" s="191"/>
      <c r="I207" s="191"/>
      <c r="J207" s="191"/>
      <c r="K207" s="191"/>
      <c r="L207" s="43"/>
      <c r="M207" s="191"/>
      <c r="N207" s="191"/>
      <c r="O207" s="191"/>
      <c r="P207" s="191"/>
    </row>
    <row r="208" spans="1:16" ht="15.75" x14ac:dyDescent="0.25">
      <c r="A208" s="43"/>
      <c r="B208" s="191"/>
      <c r="C208" s="191"/>
      <c r="D208" s="191"/>
      <c r="E208" s="191"/>
      <c r="F208" s="191"/>
      <c r="G208" s="191"/>
      <c r="H208" s="191"/>
      <c r="I208" s="191"/>
      <c r="J208" s="191"/>
      <c r="K208" s="191"/>
      <c r="L208" s="43"/>
      <c r="M208" s="191"/>
      <c r="N208" s="191"/>
      <c r="O208" s="191"/>
      <c r="P208" s="191"/>
    </row>
    <row r="209" spans="1:16" ht="15.75" x14ac:dyDescent="0.25">
      <c r="A209" s="43"/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43"/>
      <c r="M209" s="191"/>
      <c r="N209" s="191"/>
      <c r="O209" s="191"/>
      <c r="P209" s="191"/>
    </row>
    <row r="210" spans="1:16" ht="15.75" x14ac:dyDescent="0.25">
      <c r="A210" s="43"/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43"/>
      <c r="M210" s="191"/>
      <c r="N210" s="191"/>
      <c r="O210" s="191"/>
      <c r="P210" s="191"/>
    </row>
    <row r="211" spans="1:16" ht="15.75" x14ac:dyDescent="0.25">
      <c r="A211" s="43"/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43"/>
      <c r="M211" s="191"/>
      <c r="N211" s="191"/>
      <c r="O211" s="191"/>
      <c r="P211" s="191"/>
    </row>
    <row r="212" spans="1:16" ht="15.75" x14ac:dyDescent="0.25">
      <c r="A212" s="43"/>
      <c r="B212" s="191"/>
      <c r="C212" s="191"/>
      <c r="D212" s="191"/>
      <c r="E212" s="191"/>
      <c r="F212" s="191"/>
      <c r="G212" s="191"/>
      <c r="H212" s="191"/>
      <c r="I212" s="191"/>
      <c r="J212" s="191"/>
      <c r="K212" s="191"/>
      <c r="L212" s="43"/>
      <c r="M212" s="191"/>
      <c r="N212" s="191"/>
      <c r="O212" s="191"/>
      <c r="P212" s="191"/>
    </row>
    <row r="213" spans="1:16" ht="15.75" x14ac:dyDescent="0.25">
      <c r="A213" s="43"/>
      <c r="B213" s="191"/>
      <c r="C213" s="191"/>
      <c r="D213" s="191"/>
      <c r="E213" s="191"/>
      <c r="F213" s="191"/>
      <c r="G213" s="191"/>
      <c r="H213" s="191"/>
      <c r="I213" s="191"/>
      <c r="J213" s="191"/>
      <c r="K213" s="191"/>
      <c r="L213" s="43"/>
      <c r="M213" s="191"/>
      <c r="N213" s="191"/>
      <c r="O213" s="191"/>
      <c r="P213" s="191"/>
    </row>
    <row r="214" spans="1:16" ht="15.75" x14ac:dyDescent="0.25">
      <c r="A214" s="43"/>
      <c r="B214" s="191"/>
      <c r="C214" s="191"/>
      <c r="D214" s="191"/>
      <c r="E214" s="191"/>
      <c r="F214" s="191"/>
      <c r="G214" s="191"/>
      <c r="H214" s="191"/>
      <c r="I214" s="191"/>
      <c r="J214" s="191"/>
      <c r="K214" s="191"/>
      <c r="L214" s="43"/>
      <c r="M214" s="191"/>
      <c r="N214" s="191"/>
      <c r="O214" s="191"/>
      <c r="P214" s="191"/>
    </row>
    <row r="215" spans="1:16" ht="15.75" x14ac:dyDescent="0.25">
      <c r="A215" s="43"/>
      <c r="B215" s="191"/>
      <c r="C215" s="191"/>
      <c r="D215" s="191"/>
      <c r="E215" s="191"/>
      <c r="F215" s="191"/>
      <c r="G215" s="191"/>
      <c r="H215" s="191"/>
      <c r="I215" s="191"/>
      <c r="J215" s="191"/>
      <c r="K215" s="191"/>
      <c r="L215" s="43"/>
      <c r="M215" s="191"/>
      <c r="N215" s="191"/>
      <c r="O215" s="191"/>
      <c r="P215" s="191"/>
    </row>
    <row r="216" spans="1:16" ht="15.75" x14ac:dyDescent="0.25">
      <c r="A216" s="43"/>
      <c r="B216" s="191"/>
      <c r="C216" s="191"/>
      <c r="D216" s="191"/>
      <c r="E216" s="191"/>
      <c r="F216" s="191"/>
      <c r="G216" s="191"/>
      <c r="H216" s="191"/>
      <c r="I216" s="191"/>
      <c r="J216" s="191"/>
      <c r="K216" s="191"/>
      <c r="L216" s="43"/>
      <c r="M216" s="191"/>
      <c r="N216" s="191"/>
      <c r="O216" s="191"/>
      <c r="P216" s="191"/>
    </row>
    <row r="217" spans="1:16" ht="15.75" x14ac:dyDescent="0.25">
      <c r="A217" s="43"/>
      <c r="B217" s="191"/>
      <c r="C217" s="191"/>
      <c r="D217" s="191"/>
      <c r="E217" s="191"/>
      <c r="F217" s="191"/>
      <c r="G217" s="191"/>
      <c r="H217" s="191"/>
      <c r="I217" s="191"/>
      <c r="J217" s="191"/>
      <c r="K217" s="191"/>
      <c r="L217" s="43"/>
      <c r="M217" s="191"/>
      <c r="N217" s="191"/>
      <c r="O217" s="191"/>
      <c r="P217" s="191"/>
    </row>
    <row r="218" spans="1:16" ht="15.75" x14ac:dyDescent="0.25">
      <c r="A218" s="43"/>
      <c r="B218" s="191"/>
      <c r="C218" s="191"/>
      <c r="D218" s="191"/>
      <c r="E218" s="191"/>
      <c r="F218" s="191"/>
      <c r="G218" s="191"/>
      <c r="H218" s="191"/>
      <c r="I218" s="191"/>
      <c r="J218" s="191"/>
      <c r="K218" s="191"/>
      <c r="L218" s="43"/>
      <c r="M218" s="191"/>
      <c r="N218" s="191"/>
      <c r="O218" s="191"/>
      <c r="P218" s="191"/>
    </row>
    <row r="219" spans="1:16" ht="15.75" x14ac:dyDescent="0.25">
      <c r="A219" s="43"/>
      <c r="B219" s="191"/>
      <c r="C219" s="191"/>
      <c r="D219" s="191"/>
      <c r="E219" s="191"/>
      <c r="F219" s="191"/>
      <c r="G219" s="191"/>
      <c r="H219" s="191"/>
      <c r="I219" s="191"/>
      <c r="J219" s="191"/>
      <c r="K219" s="191"/>
      <c r="L219" s="43"/>
      <c r="M219" s="191"/>
      <c r="N219" s="191"/>
      <c r="O219" s="191"/>
      <c r="P219" s="191"/>
    </row>
    <row r="220" spans="1:16" ht="15.75" x14ac:dyDescent="0.25">
      <c r="A220" s="43"/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43"/>
      <c r="M220" s="191"/>
      <c r="N220" s="191"/>
      <c r="O220" s="191"/>
      <c r="P220" s="191"/>
    </row>
    <row r="221" spans="1:16" ht="15.75" x14ac:dyDescent="0.25">
      <c r="A221" s="43"/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43"/>
      <c r="M221" s="191"/>
      <c r="N221" s="191"/>
      <c r="O221" s="191"/>
      <c r="P221" s="191"/>
    </row>
    <row r="222" spans="1:16" ht="15.75" x14ac:dyDescent="0.25">
      <c r="A222" s="43"/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43"/>
      <c r="M222" s="191"/>
      <c r="N222" s="191"/>
      <c r="O222" s="191"/>
      <c r="P222" s="191"/>
    </row>
    <row r="223" spans="1:16" ht="15.75" x14ac:dyDescent="0.25">
      <c r="A223" s="43"/>
      <c r="B223" s="191"/>
      <c r="C223" s="191"/>
      <c r="D223" s="191"/>
      <c r="E223" s="191"/>
      <c r="F223" s="191"/>
      <c r="G223" s="191"/>
      <c r="H223" s="191"/>
      <c r="I223" s="191"/>
      <c r="J223" s="191"/>
      <c r="K223" s="191"/>
      <c r="L223" s="43"/>
      <c r="M223" s="191"/>
      <c r="N223" s="191"/>
      <c r="O223" s="191"/>
      <c r="P223" s="191"/>
    </row>
    <row r="224" spans="1:16" ht="15.75" x14ac:dyDescent="0.25">
      <c r="A224" s="43"/>
      <c r="B224" s="191"/>
      <c r="C224" s="191"/>
      <c r="D224" s="191"/>
      <c r="E224" s="191"/>
      <c r="F224" s="191"/>
      <c r="G224" s="191"/>
      <c r="H224" s="191"/>
      <c r="I224" s="191"/>
      <c r="J224" s="191"/>
      <c r="K224" s="191"/>
      <c r="L224" s="43"/>
      <c r="M224" s="191"/>
      <c r="N224" s="191"/>
      <c r="O224" s="191"/>
      <c r="P224" s="191"/>
    </row>
    <row r="225" spans="1:16" ht="15.75" x14ac:dyDescent="0.25">
      <c r="A225" s="43"/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43"/>
      <c r="M225" s="191"/>
      <c r="N225" s="191"/>
      <c r="O225" s="191"/>
      <c r="P225" s="191"/>
    </row>
    <row r="226" spans="1:16" ht="15.75" x14ac:dyDescent="0.25">
      <c r="A226" s="43"/>
      <c r="B226" s="191"/>
      <c r="C226" s="191"/>
      <c r="D226" s="191"/>
      <c r="E226" s="191"/>
      <c r="F226" s="191"/>
      <c r="G226" s="191"/>
      <c r="H226" s="191"/>
      <c r="I226" s="191"/>
      <c r="J226" s="191"/>
      <c r="K226" s="191"/>
      <c r="L226" s="43"/>
      <c r="M226" s="191"/>
      <c r="N226" s="191"/>
      <c r="O226" s="191"/>
      <c r="P226" s="191"/>
    </row>
    <row r="227" spans="1:16" ht="15.75" x14ac:dyDescent="0.25">
      <c r="A227" s="43"/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43"/>
      <c r="M227" s="191"/>
      <c r="N227" s="191"/>
      <c r="O227" s="191"/>
      <c r="P227" s="191"/>
    </row>
    <row r="228" spans="1:16" ht="15.75" x14ac:dyDescent="0.25">
      <c r="A228" s="43"/>
      <c r="B228" s="191"/>
      <c r="C228" s="191"/>
      <c r="D228" s="191"/>
      <c r="E228" s="191"/>
      <c r="F228" s="191"/>
      <c r="G228" s="191"/>
      <c r="H228" s="191"/>
      <c r="I228" s="191"/>
      <c r="J228" s="191"/>
      <c r="K228" s="191"/>
      <c r="L228" s="43"/>
      <c r="M228" s="191"/>
      <c r="N228" s="191"/>
      <c r="O228" s="191"/>
      <c r="P228" s="191"/>
    </row>
    <row r="229" spans="1:16" ht="15.75" x14ac:dyDescent="0.25">
      <c r="A229" s="43"/>
      <c r="B229" s="191"/>
      <c r="C229" s="191"/>
      <c r="D229" s="191"/>
      <c r="E229" s="191"/>
      <c r="F229" s="191"/>
      <c r="G229" s="191"/>
      <c r="H229" s="191"/>
      <c r="I229" s="191"/>
      <c r="J229" s="191"/>
      <c r="K229" s="191"/>
      <c r="L229" s="43"/>
      <c r="M229" s="191"/>
      <c r="N229" s="191"/>
      <c r="O229" s="191"/>
      <c r="P229" s="191"/>
    </row>
    <row r="230" spans="1:16" ht="15.75" x14ac:dyDescent="0.25">
      <c r="A230" s="43"/>
      <c r="B230" s="191"/>
      <c r="C230" s="191"/>
      <c r="D230" s="191"/>
      <c r="E230" s="191"/>
      <c r="F230" s="191"/>
      <c r="G230" s="191"/>
      <c r="H230" s="191"/>
      <c r="I230" s="191"/>
      <c r="J230" s="191"/>
      <c r="K230" s="191"/>
      <c r="L230" s="43"/>
      <c r="M230" s="191"/>
      <c r="N230" s="191"/>
      <c r="O230" s="191"/>
      <c r="P230" s="191"/>
    </row>
    <row r="231" spans="1:16" ht="15.75" x14ac:dyDescent="0.25">
      <c r="A231" s="43"/>
      <c r="B231" s="191"/>
      <c r="C231" s="191"/>
      <c r="D231" s="191"/>
      <c r="E231" s="191"/>
      <c r="F231" s="191"/>
      <c r="G231" s="191"/>
      <c r="H231" s="191"/>
      <c r="I231" s="191"/>
      <c r="J231" s="191"/>
      <c r="K231" s="191"/>
      <c r="L231" s="43"/>
      <c r="M231" s="191"/>
      <c r="N231" s="191"/>
      <c r="O231" s="191"/>
      <c r="P231" s="191"/>
    </row>
    <row r="232" spans="1:16" ht="15.75" x14ac:dyDescent="0.25">
      <c r="A232" s="43"/>
      <c r="B232" s="191"/>
      <c r="C232" s="191"/>
      <c r="D232" s="191"/>
      <c r="E232" s="191"/>
      <c r="F232" s="191"/>
      <c r="G232" s="191"/>
      <c r="H232" s="191"/>
      <c r="I232" s="191"/>
      <c r="J232" s="191"/>
      <c r="K232" s="191"/>
      <c r="L232" s="43"/>
      <c r="M232" s="191"/>
      <c r="N232" s="191"/>
      <c r="O232" s="191"/>
      <c r="P232" s="191"/>
    </row>
    <row r="233" spans="1:16" ht="15.75" x14ac:dyDescent="0.25">
      <c r="A233" s="43"/>
      <c r="B233" s="191"/>
      <c r="C233" s="191"/>
      <c r="D233" s="191"/>
      <c r="E233" s="191"/>
      <c r="F233" s="191"/>
      <c r="G233" s="191"/>
      <c r="H233" s="191"/>
      <c r="I233" s="191"/>
      <c r="J233" s="191"/>
      <c r="K233" s="191"/>
      <c r="L233" s="43"/>
      <c r="M233" s="191"/>
      <c r="N233" s="191"/>
      <c r="O233" s="191"/>
      <c r="P233" s="191"/>
    </row>
    <row r="234" spans="1:16" ht="15.75" x14ac:dyDescent="0.25">
      <c r="A234" s="43"/>
      <c r="B234" s="191"/>
      <c r="C234" s="191"/>
      <c r="D234" s="191"/>
      <c r="E234" s="191"/>
      <c r="F234" s="191"/>
      <c r="G234" s="191"/>
      <c r="H234" s="191"/>
      <c r="I234" s="191"/>
      <c r="J234" s="191"/>
      <c r="K234" s="191"/>
      <c r="L234" s="43"/>
      <c r="M234" s="191"/>
      <c r="N234" s="191"/>
      <c r="O234" s="191"/>
      <c r="P234" s="191"/>
    </row>
    <row r="235" spans="1:16" ht="15.75" x14ac:dyDescent="0.25">
      <c r="A235" s="43"/>
      <c r="B235" s="191"/>
      <c r="C235" s="191"/>
      <c r="D235" s="191"/>
      <c r="E235" s="191"/>
      <c r="F235" s="191"/>
      <c r="G235" s="191"/>
      <c r="H235" s="191"/>
      <c r="I235" s="191"/>
      <c r="J235" s="191"/>
      <c r="K235" s="191"/>
      <c r="L235" s="43"/>
      <c r="M235" s="191"/>
      <c r="N235" s="191"/>
      <c r="O235" s="191"/>
      <c r="P235" s="191"/>
    </row>
    <row r="236" spans="1:16" ht="15.75" x14ac:dyDescent="0.25">
      <c r="A236" s="43"/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43"/>
      <c r="M236" s="191"/>
      <c r="N236" s="191"/>
      <c r="O236" s="191"/>
      <c r="P236" s="191"/>
    </row>
    <row r="237" spans="1:16" ht="15.75" x14ac:dyDescent="0.25">
      <c r="A237" s="43"/>
      <c r="B237" s="191"/>
      <c r="C237" s="191"/>
      <c r="D237" s="191"/>
      <c r="E237" s="191"/>
      <c r="F237" s="191"/>
      <c r="G237" s="191"/>
      <c r="H237" s="191"/>
      <c r="I237" s="191"/>
      <c r="J237" s="191"/>
      <c r="K237" s="191"/>
      <c r="L237" s="43"/>
      <c r="M237" s="191"/>
      <c r="N237" s="191"/>
      <c r="O237" s="191"/>
      <c r="P237" s="191"/>
    </row>
    <row r="238" spans="1:16" ht="15.75" x14ac:dyDescent="0.25">
      <c r="A238" s="43"/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43"/>
      <c r="M238" s="191"/>
      <c r="N238" s="191"/>
      <c r="O238" s="191"/>
      <c r="P238" s="191"/>
    </row>
    <row r="239" spans="1:16" ht="15.75" x14ac:dyDescent="0.25">
      <c r="A239" s="43"/>
      <c r="B239" s="191"/>
      <c r="C239" s="191"/>
      <c r="D239" s="191"/>
      <c r="E239" s="191"/>
      <c r="F239" s="191"/>
      <c r="G239" s="191"/>
      <c r="H239" s="191"/>
      <c r="I239" s="191"/>
      <c r="J239" s="191"/>
      <c r="K239" s="191"/>
      <c r="L239" s="43"/>
      <c r="M239" s="191"/>
      <c r="N239" s="191"/>
      <c r="O239" s="191"/>
      <c r="P239" s="191"/>
    </row>
    <row r="240" spans="1:16" ht="15.75" x14ac:dyDescent="0.25">
      <c r="A240" s="43"/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43"/>
      <c r="M240" s="191"/>
      <c r="N240" s="191"/>
      <c r="O240" s="191"/>
      <c r="P240" s="191"/>
    </row>
    <row r="241" spans="1:16" ht="15.75" x14ac:dyDescent="0.25">
      <c r="A241" s="43"/>
      <c r="B241" s="191"/>
      <c r="C241" s="191"/>
      <c r="D241" s="191"/>
      <c r="E241" s="191"/>
      <c r="F241" s="191"/>
      <c r="G241" s="191"/>
      <c r="H241" s="191"/>
      <c r="I241" s="191"/>
      <c r="J241" s="191"/>
      <c r="K241" s="191"/>
      <c r="L241" s="43"/>
      <c r="M241" s="191"/>
      <c r="N241" s="191"/>
      <c r="O241" s="191"/>
      <c r="P241" s="191"/>
    </row>
    <row r="242" spans="1:16" ht="15.75" x14ac:dyDescent="0.25">
      <c r="A242" s="43"/>
      <c r="B242" s="191"/>
      <c r="C242" s="191"/>
      <c r="D242" s="191"/>
      <c r="E242" s="191"/>
      <c r="F242" s="191"/>
      <c r="G242" s="191"/>
      <c r="H242" s="191"/>
      <c r="I242" s="191"/>
      <c r="J242" s="191"/>
      <c r="K242" s="191"/>
      <c r="L242" s="43"/>
      <c r="M242" s="191"/>
      <c r="N242" s="191"/>
      <c r="O242" s="191"/>
      <c r="P242" s="191"/>
    </row>
    <row r="243" spans="1:16" ht="15.75" x14ac:dyDescent="0.25">
      <c r="A243" s="43"/>
      <c r="B243" s="191"/>
      <c r="C243" s="191"/>
      <c r="D243" s="191"/>
      <c r="E243" s="191"/>
      <c r="F243" s="191"/>
      <c r="G243" s="191"/>
      <c r="H243" s="191"/>
      <c r="I243" s="191"/>
      <c r="J243" s="191"/>
      <c r="K243" s="191"/>
      <c r="L243" s="43"/>
      <c r="M243" s="191"/>
      <c r="N243" s="191"/>
      <c r="O243" s="191"/>
      <c r="P243" s="191"/>
    </row>
    <row r="244" spans="1:16" ht="15.75" x14ac:dyDescent="0.25">
      <c r="A244" s="43"/>
      <c r="B244" s="191"/>
      <c r="C244" s="191"/>
      <c r="D244" s="191"/>
      <c r="E244" s="191"/>
      <c r="F244" s="191"/>
      <c r="G244" s="191"/>
      <c r="H244" s="191"/>
      <c r="I244" s="191"/>
      <c r="J244" s="191"/>
      <c r="K244" s="191"/>
      <c r="L244" s="43"/>
      <c r="M244" s="191"/>
      <c r="N244" s="191"/>
      <c r="O244" s="191"/>
      <c r="P244" s="191"/>
    </row>
    <row r="245" spans="1:16" ht="15.75" x14ac:dyDescent="0.25">
      <c r="A245" s="43"/>
      <c r="B245" s="191"/>
      <c r="C245" s="191"/>
      <c r="D245" s="191"/>
      <c r="E245" s="191"/>
      <c r="F245" s="191"/>
      <c r="G245" s="191"/>
      <c r="H245" s="191"/>
      <c r="I245" s="191"/>
      <c r="J245" s="191"/>
      <c r="K245" s="191"/>
      <c r="L245" s="43"/>
      <c r="M245" s="191"/>
      <c r="N245" s="191"/>
      <c r="O245" s="191"/>
      <c r="P245" s="191"/>
    </row>
    <row r="246" spans="1:16" ht="15.75" x14ac:dyDescent="0.25">
      <c r="A246" s="43"/>
      <c r="B246" s="191"/>
      <c r="C246" s="191"/>
      <c r="D246" s="191"/>
      <c r="E246" s="191"/>
      <c r="F246" s="191"/>
      <c r="G246" s="191"/>
      <c r="H246" s="191"/>
      <c r="I246" s="191"/>
      <c r="J246" s="191"/>
      <c r="K246" s="191"/>
      <c r="L246" s="43"/>
      <c r="M246" s="191"/>
      <c r="N246" s="191"/>
      <c r="O246" s="191"/>
      <c r="P246" s="191"/>
    </row>
    <row r="247" spans="1:16" ht="15.75" x14ac:dyDescent="0.25">
      <c r="A247" s="43"/>
      <c r="B247" s="191"/>
      <c r="C247" s="191"/>
      <c r="D247" s="191"/>
      <c r="E247" s="191"/>
      <c r="F247" s="191"/>
      <c r="G247" s="191"/>
      <c r="H247" s="191"/>
      <c r="I247" s="191"/>
      <c r="J247" s="191"/>
      <c r="K247" s="191"/>
      <c r="L247" s="43"/>
      <c r="M247" s="191"/>
      <c r="N247" s="191"/>
      <c r="O247" s="191"/>
      <c r="P247" s="191"/>
    </row>
    <row r="248" spans="1:16" ht="15.75" x14ac:dyDescent="0.25">
      <c r="A248" s="43"/>
      <c r="B248" s="191"/>
      <c r="C248" s="191"/>
      <c r="D248" s="191"/>
      <c r="E248" s="191"/>
      <c r="F248" s="191"/>
      <c r="G248" s="191"/>
      <c r="H248" s="191"/>
      <c r="I248" s="191"/>
      <c r="J248" s="191"/>
      <c r="K248" s="191"/>
      <c r="L248" s="43"/>
      <c r="M248" s="191"/>
      <c r="N248" s="191"/>
      <c r="O248" s="191"/>
      <c r="P248" s="191"/>
    </row>
    <row r="249" spans="1:16" ht="15.75" x14ac:dyDescent="0.25">
      <c r="A249" s="43"/>
      <c r="B249" s="191"/>
      <c r="C249" s="191"/>
      <c r="D249" s="191"/>
      <c r="E249" s="191"/>
      <c r="F249" s="191"/>
      <c r="G249" s="191"/>
      <c r="H249" s="191"/>
      <c r="I249" s="191"/>
      <c r="J249" s="191"/>
      <c r="K249" s="191"/>
      <c r="L249" s="43"/>
      <c r="M249" s="191"/>
      <c r="N249" s="191"/>
      <c r="O249" s="191"/>
      <c r="P249" s="191"/>
    </row>
    <row r="250" spans="1:16" ht="15.75" x14ac:dyDescent="0.25">
      <c r="A250" s="43"/>
      <c r="B250" s="191"/>
      <c r="C250" s="191"/>
      <c r="D250" s="191"/>
      <c r="E250" s="191"/>
      <c r="F250" s="191"/>
      <c r="G250" s="191"/>
      <c r="H250" s="191"/>
      <c r="I250" s="191"/>
      <c r="J250" s="191"/>
      <c r="K250" s="191"/>
      <c r="L250" s="43"/>
      <c r="M250" s="191"/>
      <c r="N250" s="191"/>
      <c r="O250" s="191"/>
      <c r="P250" s="191"/>
    </row>
    <row r="251" spans="1:16" ht="15.75" x14ac:dyDescent="0.25">
      <c r="A251" s="43"/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43"/>
      <c r="M251" s="191"/>
      <c r="N251" s="191"/>
      <c r="O251" s="191"/>
      <c r="P251" s="191"/>
    </row>
    <row r="252" spans="1:16" ht="15.75" x14ac:dyDescent="0.25">
      <c r="A252" s="43"/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43"/>
      <c r="M252" s="191"/>
      <c r="N252" s="191"/>
      <c r="O252" s="191"/>
      <c r="P252" s="191"/>
    </row>
    <row r="253" spans="1:16" ht="15.75" x14ac:dyDescent="0.25">
      <c r="A253" s="43"/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43"/>
      <c r="M253" s="191"/>
      <c r="N253" s="191"/>
      <c r="O253" s="191"/>
      <c r="P253" s="191"/>
    </row>
    <row r="254" spans="1:16" ht="15.75" x14ac:dyDescent="0.25">
      <c r="A254" s="43"/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43"/>
      <c r="M254" s="191"/>
      <c r="N254" s="191"/>
      <c r="O254" s="191"/>
      <c r="P254" s="191"/>
    </row>
    <row r="255" spans="1:16" ht="15.75" x14ac:dyDescent="0.25">
      <c r="A255" s="43"/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43"/>
      <c r="M255" s="191"/>
      <c r="N255" s="191"/>
      <c r="O255" s="191"/>
      <c r="P255" s="191"/>
    </row>
    <row r="256" spans="1:16" ht="15.75" x14ac:dyDescent="0.25">
      <c r="A256" s="43"/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43"/>
      <c r="M256" s="191"/>
      <c r="N256" s="191"/>
      <c r="O256" s="191"/>
      <c r="P256" s="191"/>
    </row>
    <row r="257" spans="1:16" ht="15.75" x14ac:dyDescent="0.25">
      <c r="A257" s="43"/>
      <c r="B257" s="191"/>
      <c r="C257" s="191"/>
      <c r="D257" s="191"/>
      <c r="E257" s="191"/>
      <c r="F257" s="191"/>
      <c r="G257" s="191"/>
      <c r="H257" s="191"/>
      <c r="I257" s="191"/>
      <c r="J257" s="191"/>
      <c r="K257" s="191"/>
      <c r="L257" s="43"/>
      <c r="M257" s="191"/>
      <c r="N257" s="191"/>
      <c r="O257" s="191"/>
      <c r="P257" s="191"/>
    </row>
    <row r="258" spans="1:16" ht="15.75" x14ac:dyDescent="0.25">
      <c r="A258" s="43"/>
      <c r="B258" s="191"/>
      <c r="C258" s="191"/>
      <c r="D258" s="191"/>
      <c r="E258" s="191"/>
      <c r="F258" s="191"/>
      <c r="G258" s="191"/>
      <c r="H258" s="191"/>
      <c r="I258" s="191"/>
      <c r="J258" s="191"/>
      <c r="K258" s="191"/>
      <c r="L258" s="43"/>
      <c r="M258" s="191"/>
      <c r="N258" s="191"/>
      <c r="O258" s="191"/>
      <c r="P258" s="191"/>
    </row>
    <row r="259" spans="1:16" ht="15.75" x14ac:dyDescent="0.25">
      <c r="A259" s="43"/>
      <c r="B259" s="191"/>
      <c r="C259" s="191"/>
      <c r="D259" s="191"/>
      <c r="E259" s="191"/>
      <c r="F259" s="191"/>
      <c r="G259" s="191"/>
      <c r="H259" s="191"/>
      <c r="I259" s="191"/>
      <c r="J259" s="191"/>
      <c r="K259" s="191"/>
      <c r="L259" s="43"/>
      <c r="M259" s="191"/>
      <c r="N259" s="191"/>
      <c r="O259" s="191"/>
      <c r="P259" s="191"/>
    </row>
    <row r="260" spans="1:16" ht="15.75" x14ac:dyDescent="0.25">
      <c r="A260" s="43"/>
      <c r="B260" s="191"/>
      <c r="C260" s="191"/>
      <c r="D260" s="191"/>
      <c r="E260" s="191"/>
      <c r="F260" s="191"/>
      <c r="G260" s="191"/>
      <c r="H260" s="191"/>
      <c r="I260" s="191"/>
      <c r="J260" s="191"/>
      <c r="K260" s="191"/>
      <c r="L260" s="43"/>
      <c r="M260" s="191"/>
      <c r="N260" s="191"/>
      <c r="O260" s="191"/>
      <c r="P260" s="191"/>
    </row>
    <row r="261" spans="1:16" ht="15.75" x14ac:dyDescent="0.25">
      <c r="A261" s="43"/>
      <c r="B261" s="191"/>
      <c r="C261" s="191"/>
      <c r="D261" s="191"/>
      <c r="E261" s="191"/>
      <c r="F261" s="191"/>
      <c r="G261" s="191"/>
      <c r="H261" s="191"/>
      <c r="I261" s="191"/>
      <c r="J261" s="191"/>
      <c r="K261" s="191"/>
      <c r="L261" s="43"/>
      <c r="M261" s="191"/>
      <c r="N261" s="191"/>
      <c r="O261" s="191"/>
      <c r="P261" s="191"/>
    </row>
    <row r="262" spans="1:16" ht="15.75" x14ac:dyDescent="0.25">
      <c r="A262" s="43"/>
      <c r="B262" s="191"/>
      <c r="C262" s="191"/>
      <c r="D262" s="191"/>
      <c r="E262" s="191"/>
      <c r="F262" s="191"/>
      <c r="G262" s="191"/>
      <c r="H262" s="191"/>
      <c r="I262" s="191"/>
      <c r="J262" s="191"/>
      <c r="K262" s="191"/>
      <c r="L262" s="43"/>
      <c r="M262" s="191"/>
      <c r="N262" s="191"/>
      <c r="O262" s="191"/>
      <c r="P262" s="191"/>
    </row>
    <row r="263" spans="1:16" ht="15.75" x14ac:dyDescent="0.25">
      <c r="A263" s="43"/>
      <c r="B263" s="191"/>
      <c r="C263" s="191"/>
      <c r="D263" s="191"/>
      <c r="E263" s="191"/>
      <c r="F263" s="191"/>
      <c r="G263" s="191"/>
      <c r="H263" s="191"/>
      <c r="I263" s="191"/>
      <c r="J263" s="191"/>
      <c r="K263" s="191"/>
      <c r="L263" s="43"/>
      <c r="M263" s="191"/>
      <c r="N263" s="191"/>
      <c r="O263" s="191"/>
      <c r="P263" s="191"/>
    </row>
    <row r="264" spans="1:16" ht="15.75" x14ac:dyDescent="0.25">
      <c r="A264" s="43"/>
      <c r="B264" s="191"/>
      <c r="C264" s="191"/>
      <c r="D264" s="191"/>
      <c r="E264" s="191"/>
      <c r="F264" s="191"/>
      <c r="G264" s="191"/>
      <c r="H264" s="191"/>
      <c r="I264" s="191"/>
      <c r="J264" s="191"/>
      <c r="K264" s="191"/>
      <c r="L264" s="43"/>
      <c r="M264" s="191"/>
      <c r="N264" s="191"/>
      <c r="O264" s="191"/>
      <c r="P264" s="191"/>
    </row>
    <row r="265" spans="1:16" ht="15.75" x14ac:dyDescent="0.25">
      <c r="A265" s="43"/>
      <c r="B265" s="191"/>
      <c r="C265" s="191"/>
      <c r="D265" s="191"/>
      <c r="E265" s="191"/>
      <c r="F265" s="191"/>
      <c r="G265" s="191"/>
      <c r="H265" s="191"/>
      <c r="I265" s="191"/>
      <c r="J265" s="191"/>
      <c r="K265" s="191"/>
      <c r="L265" s="43"/>
      <c r="M265" s="191"/>
      <c r="N265" s="191"/>
      <c r="O265" s="191"/>
      <c r="P265" s="191"/>
    </row>
    <row r="266" spans="1:16" ht="15.75" x14ac:dyDescent="0.25">
      <c r="A266" s="43"/>
      <c r="B266" s="191"/>
      <c r="C266" s="191"/>
      <c r="D266" s="191"/>
      <c r="E266" s="191"/>
      <c r="F266" s="191"/>
      <c r="G266" s="191"/>
      <c r="H266" s="191"/>
      <c r="I266" s="191"/>
      <c r="J266" s="191"/>
      <c r="K266" s="191"/>
      <c r="L266" s="43"/>
      <c r="M266" s="191"/>
      <c r="N266" s="191"/>
      <c r="O266" s="191"/>
      <c r="P266" s="191"/>
    </row>
    <row r="267" spans="1:16" ht="15.75" x14ac:dyDescent="0.25">
      <c r="A267" s="43"/>
      <c r="B267" s="191"/>
      <c r="C267" s="191"/>
      <c r="D267" s="191"/>
      <c r="E267" s="191"/>
      <c r="F267" s="191"/>
      <c r="G267" s="191"/>
      <c r="H267" s="191"/>
      <c r="I267" s="191"/>
      <c r="J267" s="191"/>
      <c r="K267" s="191"/>
      <c r="L267" s="43"/>
      <c r="M267" s="191"/>
      <c r="N267" s="191"/>
      <c r="O267" s="191"/>
      <c r="P267" s="191"/>
    </row>
    <row r="268" spans="1:16" ht="15.75" x14ac:dyDescent="0.25">
      <c r="A268" s="43"/>
      <c r="B268" s="191"/>
      <c r="C268" s="191"/>
      <c r="D268" s="191"/>
      <c r="E268" s="191"/>
      <c r="F268" s="191"/>
      <c r="G268" s="191"/>
      <c r="H268" s="191"/>
      <c r="I268" s="191"/>
      <c r="J268" s="191"/>
      <c r="K268" s="191"/>
      <c r="L268" s="43"/>
      <c r="M268" s="191"/>
      <c r="N268" s="191"/>
      <c r="O268" s="191"/>
      <c r="P268" s="191"/>
    </row>
    <row r="269" spans="1:16" ht="15.75" x14ac:dyDescent="0.25">
      <c r="A269" s="43"/>
      <c r="B269" s="191"/>
      <c r="C269" s="191"/>
      <c r="D269" s="191"/>
      <c r="E269" s="191"/>
      <c r="F269" s="191"/>
      <c r="G269" s="191"/>
      <c r="H269" s="191"/>
      <c r="I269" s="191"/>
      <c r="J269" s="191"/>
      <c r="K269" s="191"/>
      <c r="L269" s="43"/>
      <c r="M269" s="191"/>
      <c r="N269" s="191"/>
      <c r="O269" s="191"/>
      <c r="P269" s="191"/>
    </row>
    <row r="270" spans="1:16" ht="15.75" x14ac:dyDescent="0.25">
      <c r="A270" s="43"/>
      <c r="B270" s="191"/>
      <c r="C270" s="191"/>
      <c r="D270" s="191"/>
      <c r="E270" s="191"/>
      <c r="F270" s="191"/>
      <c r="G270" s="191"/>
      <c r="H270" s="191"/>
      <c r="I270" s="191"/>
      <c r="J270" s="191"/>
      <c r="K270" s="191"/>
      <c r="L270" s="43"/>
      <c r="M270" s="191"/>
      <c r="N270" s="191"/>
      <c r="O270" s="191"/>
      <c r="P270" s="191"/>
    </row>
    <row r="271" spans="1:16" ht="15.75" x14ac:dyDescent="0.25">
      <c r="A271" s="43"/>
      <c r="B271" s="191"/>
      <c r="C271" s="191"/>
      <c r="D271" s="191"/>
      <c r="E271" s="191"/>
      <c r="F271" s="191"/>
      <c r="G271" s="191"/>
      <c r="H271" s="191"/>
      <c r="I271" s="191"/>
      <c r="J271" s="191"/>
      <c r="K271" s="191"/>
      <c r="L271" s="43"/>
      <c r="M271" s="191"/>
      <c r="N271" s="191"/>
      <c r="O271" s="191"/>
      <c r="P271" s="191"/>
    </row>
    <row r="272" spans="1:16" ht="15.75" x14ac:dyDescent="0.25">
      <c r="A272" s="43"/>
      <c r="B272" s="191"/>
      <c r="C272" s="191"/>
      <c r="D272" s="191"/>
      <c r="E272" s="191"/>
      <c r="F272" s="191"/>
      <c r="G272" s="191"/>
      <c r="H272" s="191"/>
      <c r="I272" s="191"/>
      <c r="J272" s="191"/>
      <c r="K272" s="191"/>
      <c r="L272" s="43"/>
      <c r="M272" s="191"/>
      <c r="N272" s="191"/>
      <c r="O272" s="191"/>
      <c r="P272" s="191"/>
    </row>
    <row r="273" spans="1:16" ht="15.75" x14ac:dyDescent="0.25">
      <c r="A273" s="43"/>
      <c r="B273" s="191"/>
      <c r="C273" s="191"/>
      <c r="D273" s="191"/>
      <c r="E273" s="191"/>
      <c r="F273" s="191"/>
      <c r="G273" s="191"/>
      <c r="H273" s="191"/>
      <c r="I273" s="191"/>
      <c r="J273" s="191"/>
      <c r="K273" s="191"/>
      <c r="L273" s="43"/>
      <c r="M273" s="191"/>
      <c r="N273" s="191"/>
      <c r="O273" s="191"/>
      <c r="P273" s="191"/>
    </row>
    <row r="274" spans="1:16" ht="15.75" x14ac:dyDescent="0.25">
      <c r="A274" s="43"/>
      <c r="B274" s="191"/>
      <c r="C274" s="191"/>
      <c r="D274" s="191"/>
      <c r="E274" s="191"/>
      <c r="F274" s="191"/>
      <c r="G274" s="191"/>
      <c r="H274" s="191"/>
      <c r="I274" s="191"/>
      <c r="J274" s="191"/>
      <c r="K274" s="191"/>
      <c r="L274" s="43"/>
      <c r="M274" s="191"/>
      <c r="N274" s="191"/>
      <c r="O274" s="191"/>
      <c r="P274" s="191"/>
    </row>
    <row r="275" spans="1:16" ht="15.75" x14ac:dyDescent="0.25">
      <c r="A275" s="43"/>
      <c r="B275" s="191"/>
      <c r="C275" s="191"/>
      <c r="D275" s="191"/>
      <c r="E275" s="191"/>
      <c r="F275" s="191"/>
      <c r="G275" s="191"/>
      <c r="H275" s="191"/>
      <c r="I275" s="191"/>
      <c r="J275" s="191"/>
      <c r="K275" s="191"/>
      <c r="L275" s="43"/>
      <c r="M275" s="191"/>
      <c r="N275" s="191"/>
      <c r="O275" s="191"/>
      <c r="P275" s="191"/>
    </row>
    <row r="276" spans="1:16" ht="15.75" x14ac:dyDescent="0.25">
      <c r="A276" s="43"/>
      <c r="B276" s="191"/>
      <c r="C276" s="191"/>
      <c r="D276" s="191"/>
      <c r="E276" s="191"/>
      <c r="F276" s="191"/>
      <c r="G276" s="191"/>
      <c r="H276" s="191"/>
      <c r="I276" s="191"/>
      <c r="J276" s="191"/>
      <c r="K276" s="191"/>
      <c r="L276" s="43"/>
      <c r="M276" s="191"/>
      <c r="N276" s="191"/>
      <c r="O276" s="191"/>
      <c r="P276" s="191"/>
    </row>
    <row r="277" spans="1:16" ht="15.75" x14ac:dyDescent="0.25">
      <c r="A277" s="43"/>
      <c r="B277" s="191"/>
      <c r="C277" s="191"/>
      <c r="D277" s="191"/>
      <c r="E277" s="191"/>
      <c r="F277" s="191"/>
      <c r="G277" s="191"/>
      <c r="H277" s="191"/>
      <c r="I277" s="191"/>
      <c r="J277" s="191"/>
      <c r="K277" s="191"/>
      <c r="L277" s="43"/>
      <c r="M277" s="191"/>
      <c r="N277" s="191"/>
      <c r="O277" s="191"/>
      <c r="P277" s="191"/>
    </row>
    <row r="278" spans="1:16" ht="15.75" x14ac:dyDescent="0.25">
      <c r="A278" s="43"/>
      <c r="B278" s="191"/>
      <c r="C278" s="191"/>
      <c r="D278" s="191"/>
      <c r="E278" s="191"/>
      <c r="F278" s="191"/>
      <c r="G278" s="191"/>
      <c r="H278" s="191"/>
      <c r="I278" s="191"/>
      <c r="J278" s="191"/>
      <c r="K278" s="191"/>
      <c r="L278" s="43"/>
      <c r="M278" s="191"/>
      <c r="N278" s="191"/>
      <c r="O278" s="191"/>
      <c r="P278" s="191"/>
    </row>
    <row r="279" spans="1:16" ht="15.75" x14ac:dyDescent="0.25">
      <c r="A279" s="43"/>
      <c r="B279" s="191"/>
      <c r="C279" s="191"/>
      <c r="D279" s="191"/>
      <c r="E279" s="191"/>
      <c r="F279" s="191"/>
      <c r="G279" s="191"/>
      <c r="H279" s="191"/>
      <c r="I279" s="191"/>
      <c r="J279" s="191"/>
      <c r="K279" s="191"/>
      <c r="L279" s="43"/>
      <c r="M279" s="191"/>
      <c r="N279" s="191"/>
      <c r="O279" s="191"/>
      <c r="P279" s="191"/>
    </row>
    <row r="280" spans="1:16" ht="15.75" x14ac:dyDescent="0.25">
      <c r="A280" s="43"/>
      <c r="B280" s="191"/>
      <c r="C280" s="191"/>
      <c r="D280" s="191"/>
      <c r="E280" s="191"/>
      <c r="F280" s="191"/>
      <c r="G280" s="191"/>
      <c r="H280" s="191"/>
      <c r="I280" s="191"/>
      <c r="J280" s="191"/>
      <c r="K280" s="191"/>
      <c r="L280" s="43"/>
      <c r="M280" s="191"/>
      <c r="N280" s="191"/>
      <c r="O280" s="191"/>
      <c r="P280" s="191"/>
    </row>
    <row r="281" spans="1:16" ht="15.75" x14ac:dyDescent="0.25">
      <c r="A281" s="43"/>
      <c r="B281" s="191"/>
      <c r="C281" s="191"/>
      <c r="D281" s="191"/>
      <c r="E281" s="191"/>
      <c r="F281" s="191"/>
      <c r="G281" s="191"/>
      <c r="H281" s="191"/>
      <c r="I281" s="191"/>
      <c r="J281" s="191"/>
      <c r="K281" s="191"/>
      <c r="L281" s="43"/>
      <c r="M281" s="191"/>
      <c r="N281" s="191"/>
      <c r="O281" s="191"/>
      <c r="P281" s="191"/>
    </row>
    <row r="282" spans="1:16" ht="15.75" x14ac:dyDescent="0.25">
      <c r="A282" s="43"/>
      <c r="B282" s="191"/>
      <c r="C282" s="191"/>
      <c r="D282" s="191"/>
      <c r="E282" s="191"/>
      <c r="F282" s="191"/>
      <c r="G282" s="191"/>
      <c r="H282" s="191"/>
      <c r="I282" s="191"/>
      <c r="J282" s="191"/>
      <c r="K282" s="191"/>
      <c r="L282" s="43"/>
      <c r="M282" s="191"/>
      <c r="N282" s="191"/>
      <c r="O282" s="191"/>
      <c r="P282" s="191"/>
    </row>
    <row r="283" spans="1:16" ht="15.75" x14ac:dyDescent="0.25">
      <c r="A283" s="43"/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43"/>
      <c r="M283" s="191"/>
      <c r="N283" s="191"/>
      <c r="O283" s="191"/>
      <c r="P283" s="191"/>
    </row>
    <row r="284" spans="1:16" ht="15.75" x14ac:dyDescent="0.25">
      <c r="A284" s="43"/>
      <c r="B284" s="191"/>
      <c r="C284" s="191"/>
      <c r="D284" s="191"/>
      <c r="E284" s="191"/>
      <c r="F284" s="191"/>
      <c r="G284" s="191"/>
      <c r="H284" s="191"/>
      <c r="I284" s="191"/>
      <c r="J284" s="191"/>
      <c r="K284" s="191"/>
      <c r="L284" s="43"/>
      <c r="M284" s="191"/>
      <c r="N284" s="191"/>
      <c r="O284" s="191"/>
      <c r="P284" s="191"/>
    </row>
    <row r="285" spans="1:16" ht="15.75" x14ac:dyDescent="0.25">
      <c r="A285" s="43"/>
      <c r="B285" s="191"/>
      <c r="C285" s="191"/>
      <c r="D285" s="191"/>
      <c r="E285" s="191"/>
      <c r="F285" s="191"/>
      <c r="G285" s="191"/>
      <c r="H285" s="191"/>
      <c r="I285" s="191"/>
      <c r="J285" s="191"/>
      <c r="K285" s="191"/>
      <c r="L285" s="43"/>
      <c r="M285" s="191"/>
      <c r="N285" s="191"/>
      <c r="O285" s="191"/>
      <c r="P285" s="191"/>
    </row>
    <row r="286" spans="1:16" ht="15.75" x14ac:dyDescent="0.25">
      <c r="A286" s="43"/>
      <c r="B286" s="191"/>
      <c r="C286" s="191"/>
      <c r="D286" s="191"/>
      <c r="E286" s="191"/>
      <c r="F286" s="191"/>
      <c r="G286" s="191"/>
      <c r="H286" s="191"/>
      <c r="I286" s="191"/>
      <c r="J286" s="191"/>
      <c r="K286" s="191"/>
      <c r="L286" s="43"/>
      <c r="M286" s="191"/>
      <c r="N286" s="191"/>
      <c r="O286" s="191"/>
      <c r="P286" s="191"/>
    </row>
    <row r="287" spans="1:16" ht="15.75" x14ac:dyDescent="0.25">
      <c r="A287" s="43"/>
      <c r="B287" s="191"/>
      <c r="C287" s="191"/>
      <c r="D287" s="191"/>
      <c r="E287" s="191"/>
      <c r="F287" s="191"/>
      <c r="G287" s="191"/>
      <c r="H287" s="191"/>
      <c r="I287" s="191"/>
      <c r="J287" s="191"/>
      <c r="K287" s="191"/>
      <c r="L287" s="43"/>
      <c r="M287" s="191"/>
      <c r="N287" s="191"/>
      <c r="O287" s="191"/>
      <c r="P287" s="191"/>
    </row>
    <row r="288" spans="1:16" ht="15.75" x14ac:dyDescent="0.25">
      <c r="A288" s="43"/>
      <c r="B288" s="191"/>
      <c r="C288" s="191"/>
      <c r="D288" s="191"/>
      <c r="E288" s="191"/>
      <c r="F288" s="191"/>
      <c r="G288" s="191"/>
      <c r="H288" s="191"/>
      <c r="I288" s="191"/>
      <c r="J288" s="191"/>
      <c r="K288" s="191"/>
      <c r="L288" s="43"/>
      <c r="M288" s="191"/>
      <c r="N288" s="191"/>
      <c r="O288" s="191"/>
      <c r="P288" s="191"/>
    </row>
    <row r="289" spans="1:16" ht="15.75" x14ac:dyDescent="0.25">
      <c r="A289" s="43"/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43"/>
      <c r="M289" s="191"/>
      <c r="N289" s="191"/>
      <c r="O289" s="191"/>
      <c r="P289" s="191"/>
    </row>
    <row r="290" spans="1:16" ht="15.75" x14ac:dyDescent="0.25">
      <c r="A290" s="43"/>
      <c r="B290" s="191"/>
      <c r="C290" s="191"/>
      <c r="D290" s="191"/>
      <c r="E290" s="191"/>
      <c r="F290" s="191"/>
      <c r="G290" s="191"/>
      <c r="H290" s="191"/>
      <c r="I290" s="191"/>
      <c r="J290" s="191"/>
      <c r="K290" s="191"/>
      <c r="L290" s="43"/>
      <c r="M290" s="191"/>
      <c r="N290" s="191"/>
      <c r="O290" s="191"/>
      <c r="P290" s="191"/>
    </row>
    <row r="291" spans="1:16" ht="15.75" x14ac:dyDescent="0.25">
      <c r="A291" s="43"/>
      <c r="B291" s="191"/>
      <c r="C291" s="191"/>
      <c r="D291" s="191"/>
      <c r="E291" s="191"/>
      <c r="F291" s="191"/>
      <c r="G291" s="191"/>
      <c r="H291" s="191"/>
      <c r="I291" s="191"/>
      <c r="J291" s="191"/>
      <c r="K291" s="191"/>
      <c r="L291" s="43"/>
      <c r="M291" s="191"/>
      <c r="N291" s="191"/>
      <c r="O291" s="191"/>
      <c r="P291" s="191"/>
    </row>
    <row r="292" spans="1:16" ht="15.75" x14ac:dyDescent="0.25">
      <c r="A292" s="43"/>
      <c r="B292" s="191"/>
      <c r="C292" s="191"/>
      <c r="D292" s="191"/>
      <c r="E292" s="191"/>
      <c r="F292" s="191"/>
      <c r="G292" s="191"/>
      <c r="H292" s="191"/>
      <c r="I292" s="191"/>
      <c r="J292" s="191"/>
      <c r="K292" s="191"/>
      <c r="L292" s="43"/>
      <c r="M292" s="191"/>
      <c r="N292" s="191"/>
      <c r="O292" s="191"/>
      <c r="P292" s="191"/>
    </row>
    <row r="293" spans="1:16" ht="15.75" x14ac:dyDescent="0.25">
      <c r="A293" s="43"/>
      <c r="B293" s="191"/>
      <c r="C293" s="191"/>
      <c r="D293" s="191"/>
      <c r="E293" s="191"/>
      <c r="F293" s="191"/>
      <c r="G293" s="191"/>
      <c r="H293" s="191"/>
      <c r="I293" s="191"/>
      <c r="J293" s="191"/>
      <c r="K293" s="191"/>
      <c r="L293" s="43"/>
      <c r="M293" s="191"/>
      <c r="N293" s="191"/>
      <c r="O293" s="191"/>
      <c r="P293" s="191"/>
    </row>
    <row r="294" spans="1:16" ht="15.75" x14ac:dyDescent="0.25">
      <c r="A294" s="43"/>
      <c r="B294" s="191"/>
      <c r="C294" s="191"/>
      <c r="D294" s="191"/>
      <c r="E294" s="191"/>
      <c r="F294" s="191"/>
      <c r="G294" s="191"/>
      <c r="H294" s="191"/>
      <c r="I294" s="191"/>
      <c r="J294" s="191"/>
      <c r="K294" s="191"/>
      <c r="L294" s="43"/>
      <c r="M294" s="191"/>
      <c r="N294" s="191"/>
      <c r="O294" s="191"/>
      <c r="P294" s="191"/>
    </row>
    <row r="295" spans="1:16" ht="15.75" x14ac:dyDescent="0.25">
      <c r="A295" s="43"/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43"/>
      <c r="M295" s="191"/>
      <c r="N295" s="191"/>
      <c r="O295" s="191"/>
      <c r="P295" s="191"/>
    </row>
    <row r="296" spans="1:16" ht="15.75" x14ac:dyDescent="0.25">
      <c r="A296" s="43"/>
      <c r="B296" s="191"/>
      <c r="C296" s="191"/>
      <c r="D296" s="191"/>
      <c r="E296" s="191"/>
      <c r="F296" s="191"/>
      <c r="G296" s="191"/>
      <c r="H296" s="191"/>
      <c r="I296" s="191"/>
      <c r="J296" s="191"/>
      <c r="K296" s="191"/>
      <c r="L296" s="43"/>
      <c r="M296" s="191"/>
      <c r="N296" s="191"/>
      <c r="O296" s="191"/>
      <c r="P296" s="191"/>
    </row>
    <row r="297" spans="1:16" ht="15.75" x14ac:dyDescent="0.25">
      <c r="A297" s="43"/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43"/>
      <c r="M297" s="191"/>
      <c r="N297" s="191"/>
      <c r="O297" s="191"/>
      <c r="P297" s="191"/>
    </row>
    <row r="298" spans="1:16" ht="15.75" x14ac:dyDescent="0.25">
      <c r="A298" s="43"/>
      <c r="B298" s="191"/>
      <c r="C298" s="191"/>
      <c r="D298" s="191"/>
      <c r="E298" s="191"/>
      <c r="F298" s="191"/>
      <c r="G298" s="191"/>
      <c r="H298" s="191"/>
      <c r="I298" s="191"/>
      <c r="J298" s="191"/>
      <c r="K298" s="191"/>
      <c r="L298" s="43"/>
      <c r="M298" s="191"/>
      <c r="N298" s="191"/>
      <c r="O298" s="191"/>
      <c r="P298" s="191"/>
    </row>
    <row r="299" spans="1:16" ht="15.75" x14ac:dyDescent="0.25">
      <c r="A299" s="43"/>
      <c r="B299" s="191"/>
      <c r="C299" s="191"/>
      <c r="D299" s="191"/>
      <c r="E299" s="191"/>
      <c r="F299" s="191"/>
      <c r="G299" s="191"/>
      <c r="H299" s="191"/>
      <c r="I299" s="191"/>
      <c r="J299" s="191"/>
      <c r="K299" s="191"/>
      <c r="L299" s="43"/>
      <c r="M299" s="191"/>
      <c r="N299" s="191"/>
      <c r="O299" s="191"/>
      <c r="P299" s="191"/>
    </row>
    <row r="300" spans="1:16" ht="15.75" x14ac:dyDescent="0.25">
      <c r="A300" s="43"/>
      <c r="B300" s="191"/>
      <c r="C300" s="191"/>
      <c r="D300" s="191"/>
      <c r="E300" s="191"/>
      <c r="F300" s="191"/>
      <c r="G300" s="191"/>
      <c r="H300" s="191"/>
      <c r="I300" s="191"/>
      <c r="J300" s="191"/>
      <c r="K300" s="191"/>
      <c r="L300" s="43"/>
      <c r="M300" s="191"/>
      <c r="N300" s="191"/>
      <c r="O300" s="191"/>
      <c r="P300" s="191"/>
    </row>
    <row r="301" spans="1:16" ht="15.75" x14ac:dyDescent="0.25">
      <c r="A301" s="43"/>
      <c r="B301" s="191"/>
      <c r="C301" s="191"/>
      <c r="D301" s="191"/>
      <c r="E301" s="191"/>
      <c r="F301" s="191"/>
      <c r="G301" s="191"/>
      <c r="H301" s="191"/>
      <c r="I301" s="191"/>
      <c r="J301" s="191"/>
      <c r="K301" s="191"/>
      <c r="L301" s="43"/>
      <c r="M301" s="191"/>
      <c r="N301" s="191"/>
      <c r="O301" s="191"/>
      <c r="P301" s="191"/>
    </row>
    <row r="302" spans="1:16" ht="15.75" x14ac:dyDescent="0.25">
      <c r="A302" s="43"/>
      <c r="B302" s="191"/>
      <c r="C302" s="191"/>
      <c r="D302" s="191"/>
      <c r="E302" s="191"/>
      <c r="F302" s="191"/>
      <c r="G302" s="191"/>
      <c r="H302" s="191"/>
      <c r="I302" s="191"/>
      <c r="J302" s="191"/>
      <c r="K302" s="191"/>
      <c r="L302" s="43"/>
      <c r="M302" s="191"/>
      <c r="N302" s="191"/>
      <c r="O302" s="191"/>
      <c r="P302" s="191"/>
    </row>
    <row r="303" spans="1:16" ht="15.75" x14ac:dyDescent="0.25">
      <c r="A303" s="43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  <c r="L303" s="43"/>
      <c r="M303" s="191"/>
      <c r="N303" s="191"/>
      <c r="O303" s="191"/>
      <c r="P303" s="191"/>
    </row>
    <row r="304" spans="1:16" ht="15.75" x14ac:dyDescent="0.25">
      <c r="A304" s="43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  <c r="L304" s="43"/>
      <c r="M304" s="191"/>
      <c r="N304" s="191"/>
      <c r="O304" s="191"/>
      <c r="P304" s="191"/>
    </row>
    <row r="305" spans="1:16" ht="15.75" x14ac:dyDescent="0.25">
      <c r="A305" s="43"/>
      <c r="B305" s="191"/>
      <c r="C305" s="191"/>
      <c r="D305" s="191"/>
      <c r="E305" s="191"/>
      <c r="F305" s="191"/>
      <c r="G305" s="191"/>
      <c r="H305" s="191"/>
      <c r="I305" s="191"/>
      <c r="J305" s="191"/>
      <c r="K305" s="191"/>
      <c r="L305" s="43"/>
      <c r="M305" s="191"/>
      <c r="N305" s="191"/>
      <c r="O305" s="191"/>
      <c r="P305" s="191"/>
    </row>
    <row r="306" spans="1:16" ht="15.75" x14ac:dyDescent="0.25">
      <c r="A306" s="43"/>
      <c r="B306" s="191"/>
      <c r="C306" s="191"/>
      <c r="D306" s="191"/>
      <c r="E306" s="191"/>
      <c r="F306" s="191"/>
      <c r="G306" s="191"/>
      <c r="H306" s="191"/>
      <c r="I306" s="191"/>
      <c r="J306" s="191"/>
      <c r="K306" s="191"/>
      <c r="L306" s="43"/>
      <c r="M306" s="191"/>
      <c r="N306" s="191"/>
      <c r="O306" s="191"/>
      <c r="P306" s="191"/>
    </row>
    <row r="307" spans="1:16" ht="15.75" x14ac:dyDescent="0.25">
      <c r="A307" s="43"/>
      <c r="B307" s="191"/>
      <c r="C307" s="191"/>
      <c r="D307" s="191"/>
      <c r="E307" s="191"/>
      <c r="F307" s="191"/>
      <c r="G307" s="191"/>
      <c r="H307" s="191"/>
      <c r="I307" s="191"/>
      <c r="J307" s="191"/>
      <c r="K307" s="191"/>
      <c r="L307" s="43"/>
      <c r="M307" s="191"/>
      <c r="N307" s="191"/>
      <c r="O307" s="191"/>
      <c r="P307" s="191"/>
    </row>
    <row r="308" spans="1:16" ht="15.75" x14ac:dyDescent="0.25">
      <c r="A308" s="43"/>
      <c r="B308" s="191"/>
      <c r="C308" s="191"/>
      <c r="D308" s="191"/>
      <c r="E308" s="191"/>
      <c r="F308" s="191"/>
      <c r="G308" s="191"/>
      <c r="H308" s="191"/>
      <c r="I308" s="191"/>
      <c r="J308" s="191"/>
      <c r="K308" s="191"/>
      <c r="L308" s="43"/>
      <c r="M308" s="191"/>
      <c r="N308" s="191"/>
      <c r="O308" s="191"/>
      <c r="P308" s="191"/>
    </row>
    <row r="309" spans="1:16" ht="15.75" x14ac:dyDescent="0.25">
      <c r="A309" s="43"/>
      <c r="B309" s="191"/>
      <c r="C309" s="191"/>
      <c r="D309" s="191"/>
      <c r="E309" s="191"/>
      <c r="F309" s="191"/>
      <c r="G309" s="191"/>
      <c r="H309" s="191"/>
      <c r="I309" s="191"/>
      <c r="J309" s="191"/>
      <c r="K309" s="191"/>
      <c r="L309" s="43"/>
      <c r="M309" s="191"/>
      <c r="N309" s="191"/>
      <c r="O309" s="191"/>
      <c r="P309" s="191"/>
    </row>
    <row r="310" spans="1:16" ht="15.75" x14ac:dyDescent="0.25">
      <c r="A310" s="43"/>
      <c r="B310" s="191"/>
      <c r="C310" s="191"/>
      <c r="D310" s="191"/>
      <c r="E310" s="191"/>
      <c r="F310" s="191"/>
      <c r="G310" s="191"/>
      <c r="H310" s="191"/>
      <c r="I310" s="191"/>
      <c r="J310" s="191"/>
      <c r="K310" s="191"/>
      <c r="L310" s="43"/>
      <c r="M310" s="191"/>
      <c r="N310" s="191"/>
      <c r="O310" s="191"/>
      <c r="P310" s="191"/>
    </row>
    <row r="311" spans="1:16" ht="15.75" x14ac:dyDescent="0.25">
      <c r="A311" s="43"/>
      <c r="B311" s="191"/>
      <c r="C311" s="191"/>
      <c r="D311" s="191"/>
      <c r="E311" s="191"/>
      <c r="F311" s="191"/>
      <c r="G311" s="191"/>
      <c r="H311" s="191"/>
      <c r="I311" s="191"/>
      <c r="J311" s="191"/>
      <c r="K311" s="191"/>
      <c r="L311" s="43"/>
      <c r="M311" s="191"/>
      <c r="N311" s="191"/>
      <c r="O311" s="191"/>
      <c r="P311" s="191"/>
    </row>
    <row r="312" spans="1:16" ht="15.75" x14ac:dyDescent="0.25">
      <c r="A312" s="43"/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43"/>
      <c r="M312" s="191"/>
      <c r="N312" s="191"/>
      <c r="O312" s="191"/>
      <c r="P312" s="191"/>
    </row>
    <row r="313" spans="1:16" ht="15.75" x14ac:dyDescent="0.25">
      <c r="A313" s="43"/>
      <c r="B313" s="191"/>
      <c r="C313" s="191"/>
      <c r="D313" s="191"/>
      <c r="E313" s="191"/>
      <c r="F313" s="191"/>
      <c r="G313" s="191"/>
      <c r="H313" s="191"/>
      <c r="I313" s="191"/>
      <c r="J313" s="191"/>
      <c r="K313" s="191"/>
      <c r="L313" s="43"/>
      <c r="M313" s="191"/>
      <c r="N313" s="191"/>
      <c r="O313" s="191"/>
      <c r="P313" s="191"/>
    </row>
    <row r="314" spans="1:16" ht="15.75" x14ac:dyDescent="0.25">
      <c r="A314" s="43"/>
      <c r="B314" s="191"/>
      <c r="C314" s="191"/>
      <c r="D314" s="191"/>
      <c r="E314" s="191"/>
      <c r="F314" s="191"/>
      <c r="G314" s="191"/>
      <c r="H314" s="191"/>
      <c r="I314" s="191"/>
      <c r="J314" s="191"/>
      <c r="K314" s="191"/>
      <c r="L314" s="43"/>
      <c r="M314" s="191"/>
      <c r="N314" s="191"/>
      <c r="O314" s="191"/>
      <c r="P314" s="191"/>
    </row>
    <row r="315" spans="1:16" ht="15.75" x14ac:dyDescent="0.25">
      <c r="A315" s="43"/>
      <c r="B315" s="191"/>
      <c r="C315" s="191"/>
      <c r="D315" s="191"/>
      <c r="E315" s="191"/>
      <c r="F315" s="191"/>
      <c r="G315" s="191"/>
      <c r="H315" s="191"/>
      <c r="I315" s="191"/>
      <c r="J315" s="191"/>
      <c r="K315" s="191"/>
      <c r="L315" s="43"/>
      <c r="M315" s="191"/>
      <c r="N315" s="191"/>
      <c r="O315" s="191"/>
      <c r="P315" s="191"/>
    </row>
    <row r="316" spans="1:16" ht="15.75" x14ac:dyDescent="0.25">
      <c r="A316" s="43"/>
      <c r="B316" s="191"/>
      <c r="C316" s="191"/>
      <c r="D316" s="191"/>
      <c r="E316" s="191"/>
      <c r="F316" s="191"/>
      <c r="G316" s="191"/>
      <c r="H316" s="191"/>
      <c r="I316" s="191"/>
      <c r="J316" s="191"/>
      <c r="K316" s="191"/>
      <c r="L316" s="43"/>
      <c r="M316" s="191"/>
      <c r="N316" s="191"/>
      <c r="O316" s="191"/>
      <c r="P316" s="191"/>
    </row>
    <row r="317" spans="1:16" ht="15.75" x14ac:dyDescent="0.25">
      <c r="A317" s="43"/>
      <c r="B317" s="191"/>
      <c r="C317" s="191"/>
      <c r="D317" s="191"/>
      <c r="E317" s="191"/>
      <c r="F317" s="191"/>
      <c r="G317" s="191"/>
      <c r="H317" s="191"/>
      <c r="I317" s="191"/>
      <c r="J317" s="191"/>
      <c r="K317" s="191"/>
      <c r="L317" s="43"/>
      <c r="M317" s="191"/>
      <c r="N317" s="191"/>
      <c r="O317" s="191"/>
      <c r="P317" s="191"/>
    </row>
    <row r="318" spans="1:16" ht="15.75" x14ac:dyDescent="0.25">
      <c r="A318" s="43"/>
      <c r="B318" s="191"/>
      <c r="C318" s="191"/>
      <c r="D318" s="191"/>
      <c r="E318" s="191"/>
      <c r="F318" s="191"/>
      <c r="G318" s="191"/>
      <c r="H318" s="191"/>
      <c r="I318" s="191"/>
      <c r="J318" s="191"/>
      <c r="K318" s="191"/>
      <c r="L318" s="43"/>
      <c r="M318" s="191"/>
      <c r="N318" s="191"/>
      <c r="O318" s="191"/>
      <c r="P318" s="191"/>
    </row>
    <row r="319" spans="1:16" ht="15.75" x14ac:dyDescent="0.25">
      <c r="A319" s="43"/>
      <c r="B319" s="191"/>
      <c r="C319" s="191"/>
      <c r="D319" s="191"/>
      <c r="E319" s="191"/>
      <c r="F319" s="191"/>
      <c r="G319" s="191"/>
      <c r="H319" s="191"/>
      <c r="I319" s="191"/>
      <c r="J319" s="191"/>
      <c r="K319" s="191"/>
      <c r="L319" s="43"/>
      <c r="M319" s="191"/>
      <c r="N319" s="191"/>
      <c r="O319" s="191"/>
      <c r="P319" s="191"/>
    </row>
    <row r="320" spans="1:16" ht="15.75" x14ac:dyDescent="0.25">
      <c r="A320" s="43"/>
      <c r="B320" s="191"/>
      <c r="C320" s="191"/>
      <c r="D320" s="191"/>
      <c r="E320" s="191"/>
      <c r="F320" s="191"/>
      <c r="G320" s="191"/>
      <c r="H320" s="191"/>
      <c r="I320" s="191"/>
      <c r="J320" s="191"/>
      <c r="K320" s="191"/>
      <c r="L320" s="43"/>
      <c r="M320" s="191"/>
      <c r="N320" s="191"/>
      <c r="O320" s="191"/>
      <c r="P320" s="191"/>
    </row>
    <row r="321" spans="1:16" ht="15.75" x14ac:dyDescent="0.25">
      <c r="A321" s="43"/>
      <c r="B321" s="191"/>
      <c r="C321" s="191"/>
      <c r="D321" s="191"/>
      <c r="E321" s="191"/>
      <c r="F321" s="191"/>
      <c r="G321" s="191"/>
      <c r="H321" s="191"/>
      <c r="I321" s="191"/>
      <c r="J321" s="191"/>
      <c r="K321" s="191"/>
      <c r="L321" s="43"/>
      <c r="M321" s="191"/>
      <c r="N321" s="191"/>
      <c r="O321" s="191"/>
      <c r="P321" s="191"/>
    </row>
    <row r="322" spans="1:16" ht="15.75" x14ac:dyDescent="0.25">
      <c r="A322" s="43"/>
      <c r="B322" s="191"/>
      <c r="C322" s="191"/>
      <c r="D322" s="191"/>
      <c r="E322" s="191"/>
      <c r="F322" s="191"/>
      <c r="G322" s="191"/>
      <c r="H322" s="191"/>
      <c r="I322" s="191"/>
      <c r="J322" s="191"/>
      <c r="K322" s="191"/>
      <c r="L322" s="43"/>
      <c r="M322" s="191"/>
      <c r="N322" s="191"/>
      <c r="O322" s="191"/>
      <c r="P322" s="191"/>
    </row>
    <row r="323" spans="1:16" ht="15.75" x14ac:dyDescent="0.25">
      <c r="A323" s="43"/>
      <c r="B323" s="191"/>
      <c r="C323" s="191"/>
      <c r="D323" s="191"/>
      <c r="E323" s="191"/>
      <c r="F323" s="191"/>
      <c r="G323" s="191"/>
      <c r="H323" s="191"/>
      <c r="I323" s="191"/>
      <c r="J323" s="191"/>
      <c r="K323" s="191"/>
      <c r="L323" s="43"/>
      <c r="M323" s="191"/>
      <c r="N323" s="191"/>
      <c r="O323" s="191"/>
      <c r="P323" s="191"/>
    </row>
    <row r="324" spans="1:16" ht="15.75" x14ac:dyDescent="0.25">
      <c r="A324" s="43"/>
      <c r="B324" s="191"/>
      <c r="C324" s="191"/>
      <c r="D324" s="191"/>
      <c r="E324" s="191"/>
      <c r="F324" s="191"/>
      <c r="G324" s="191"/>
      <c r="H324" s="191"/>
      <c r="I324" s="191"/>
      <c r="J324" s="191"/>
      <c r="K324" s="191"/>
      <c r="L324" s="43"/>
      <c r="M324" s="191"/>
      <c r="N324" s="191"/>
      <c r="O324" s="191"/>
      <c r="P324" s="191"/>
    </row>
    <row r="325" spans="1:16" ht="15.75" x14ac:dyDescent="0.25">
      <c r="A325" s="43"/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43"/>
      <c r="M325" s="191"/>
      <c r="N325" s="191"/>
      <c r="O325" s="191"/>
      <c r="P325" s="191"/>
    </row>
    <row r="326" spans="1:16" ht="15.75" x14ac:dyDescent="0.25">
      <c r="A326" s="43"/>
      <c r="B326" s="191"/>
      <c r="C326" s="191"/>
      <c r="D326" s="191"/>
      <c r="E326" s="191"/>
      <c r="F326" s="191"/>
      <c r="G326" s="191"/>
      <c r="H326" s="191"/>
      <c r="I326" s="191"/>
      <c r="J326" s="191"/>
      <c r="K326" s="191"/>
      <c r="L326" s="43"/>
      <c r="M326" s="191"/>
      <c r="N326" s="191"/>
      <c r="O326" s="191"/>
      <c r="P326" s="191"/>
    </row>
    <row r="327" spans="1:16" ht="15.75" x14ac:dyDescent="0.25">
      <c r="A327" s="43"/>
      <c r="B327" s="191"/>
      <c r="C327" s="191"/>
      <c r="D327" s="191"/>
      <c r="E327" s="191"/>
      <c r="F327" s="191"/>
      <c r="G327" s="191"/>
      <c r="H327" s="191"/>
      <c r="I327" s="191"/>
      <c r="J327" s="191"/>
      <c r="K327" s="191"/>
      <c r="L327" s="43"/>
      <c r="M327" s="191"/>
      <c r="N327" s="191"/>
      <c r="O327" s="191"/>
      <c r="P327" s="191"/>
    </row>
    <row r="328" spans="1:16" ht="15.75" x14ac:dyDescent="0.25">
      <c r="A328" s="43"/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43"/>
      <c r="M328" s="191"/>
      <c r="N328" s="191"/>
      <c r="O328" s="191"/>
      <c r="P328" s="191"/>
    </row>
    <row r="329" spans="1:16" ht="15.75" x14ac:dyDescent="0.25">
      <c r="A329" s="43"/>
      <c r="B329" s="191"/>
      <c r="C329" s="191"/>
      <c r="D329" s="191"/>
      <c r="E329" s="191"/>
      <c r="F329" s="191"/>
      <c r="G329" s="191"/>
      <c r="H329" s="191"/>
      <c r="I329" s="191"/>
      <c r="J329" s="191"/>
      <c r="K329" s="191"/>
      <c r="L329" s="43"/>
      <c r="M329" s="191"/>
      <c r="N329" s="191"/>
      <c r="O329" s="191"/>
      <c r="P329" s="191"/>
    </row>
    <row r="330" spans="1:16" ht="15.75" x14ac:dyDescent="0.25">
      <c r="A330" s="43"/>
      <c r="B330" s="191"/>
      <c r="C330" s="191"/>
      <c r="D330" s="191"/>
      <c r="E330" s="191"/>
      <c r="F330" s="191"/>
      <c r="G330" s="191"/>
      <c r="H330" s="191"/>
      <c r="I330" s="191"/>
      <c r="J330" s="191"/>
      <c r="K330" s="191"/>
      <c r="L330" s="43"/>
      <c r="M330" s="191"/>
      <c r="N330" s="191"/>
      <c r="O330" s="191"/>
      <c r="P330" s="191"/>
    </row>
    <row r="331" spans="1:16" ht="15.75" x14ac:dyDescent="0.25">
      <c r="A331" s="43"/>
      <c r="B331" s="191"/>
      <c r="C331" s="191"/>
      <c r="D331" s="191"/>
      <c r="E331" s="191"/>
      <c r="F331" s="191"/>
      <c r="G331" s="191"/>
      <c r="H331" s="191"/>
      <c r="I331" s="191"/>
      <c r="J331" s="191"/>
      <c r="K331" s="191"/>
      <c r="L331" s="43"/>
      <c r="M331" s="191"/>
      <c r="N331" s="191"/>
      <c r="O331" s="191"/>
      <c r="P331" s="191"/>
    </row>
    <row r="332" spans="1:16" ht="15.75" x14ac:dyDescent="0.25">
      <c r="A332" s="43"/>
      <c r="B332" s="191"/>
      <c r="C332" s="191"/>
      <c r="D332" s="191"/>
      <c r="E332" s="191"/>
      <c r="F332" s="191"/>
      <c r="G332" s="191"/>
      <c r="H332" s="191"/>
      <c r="I332" s="191"/>
      <c r="J332" s="191"/>
      <c r="K332" s="191"/>
      <c r="L332" s="43"/>
      <c r="M332" s="191"/>
      <c r="N332" s="191"/>
      <c r="O332" s="191"/>
      <c r="P332" s="191"/>
    </row>
    <row r="333" spans="1:16" ht="15.75" x14ac:dyDescent="0.25">
      <c r="A333" s="43"/>
      <c r="B333" s="191"/>
      <c r="C333" s="191"/>
      <c r="D333" s="191"/>
      <c r="E333" s="191"/>
      <c r="F333" s="191"/>
      <c r="G333" s="191"/>
      <c r="H333" s="191"/>
      <c r="I333" s="191"/>
      <c r="J333" s="191"/>
      <c r="K333" s="191"/>
      <c r="L333" s="43"/>
      <c r="M333" s="191"/>
      <c r="N333" s="191"/>
      <c r="O333" s="191"/>
      <c r="P333" s="191"/>
    </row>
    <row r="334" spans="1:16" ht="15.75" x14ac:dyDescent="0.25">
      <c r="A334" s="43"/>
      <c r="B334" s="191"/>
      <c r="C334" s="191"/>
      <c r="D334" s="191"/>
      <c r="E334" s="191"/>
      <c r="F334" s="191"/>
      <c r="G334" s="191"/>
      <c r="H334" s="191"/>
      <c r="I334" s="191"/>
      <c r="J334" s="191"/>
      <c r="K334" s="191"/>
      <c r="L334" s="43"/>
      <c r="M334" s="191"/>
      <c r="N334" s="191"/>
      <c r="O334" s="191"/>
      <c r="P334" s="191"/>
    </row>
    <row r="335" spans="1:16" ht="15.75" x14ac:dyDescent="0.25">
      <c r="A335" s="43"/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43"/>
      <c r="M335" s="191"/>
      <c r="N335" s="191"/>
      <c r="O335" s="191"/>
      <c r="P335" s="191"/>
    </row>
    <row r="336" spans="1:16" ht="15.75" x14ac:dyDescent="0.25">
      <c r="A336" s="43"/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43"/>
      <c r="M336" s="191"/>
      <c r="N336" s="191"/>
      <c r="O336" s="191"/>
      <c r="P336" s="191"/>
    </row>
    <row r="337" spans="1:16" ht="15.75" x14ac:dyDescent="0.25">
      <c r="A337" s="43"/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43"/>
      <c r="M337" s="191"/>
      <c r="N337" s="191"/>
      <c r="O337" s="191"/>
      <c r="P337" s="191"/>
    </row>
    <row r="338" spans="1:16" ht="15.75" x14ac:dyDescent="0.25">
      <c r="A338" s="43"/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43"/>
      <c r="M338" s="191"/>
      <c r="N338" s="191"/>
      <c r="O338" s="191"/>
      <c r="P338" s="191"/>
    </row>
    <row r="339" spans="1:16" ht="15.75" x14ac:dyDescent="0.25">
      <c r="A339" s="43"/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43"/>
      <c r="M339" s="191"/>
      <c r="N339" s="191"/>
      <c r="O339" s="191"/>
      <c r="P339" s="191"/>
    </row>
    <row r="340" spans="1:16" ht="15.75" x14ac:dyDescent="0.25">
      <c r="A340" s="43"/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43"/>
      <c r="M340" s="191"/>
      <c r="N340" s="191"/>
      <c r="O340" s="191"/>
      <c r="P340" s="191"/>
    </row>
    <row r="341" spans="1:16" ht="15.75" x14ac:dyDescent="0.25">
      <c r="A341" s="43"/>
      <c r="B341" s="191"/>
      <c r="C341" s="191"/>
      <c r="D341" s="191"/>
      <c r="E341" s="191"/>
      <c r="F341" s="191"/>
      <c r="G341" s="191"/>
      <c r="H341" s="191"/>
      <c r="I341" s="191"/>
      <c r="J341" s="191"/>
      <c r="K341" s="191"/>
      <c r="L341" s="43"/>
      <c r="M341" s="191"/>
      <c r="N341" s="191"/>
      <c r="O341" s="191"/>
      <c r="P341" s="191"/>
    </row>
    <row r="342" spans="1:16" ht="15.75" x14ac:dyDescent="0.25">
      <c r="A342" s="43"/>
      <c r="B342" s="191"/>
      <c r="C342" s="191"/>
      <c r="D342" s="191"/>
      <c r="E342" s="191"/>
      <c r="F342" s="191"/>
      <c r="G342" s="191"/>
      <c r="H342" s="191"/>
      <c r="I342" s="191"/>
      <c r="J342" s="191"/>
      <c r="K342" s="191"/>
      <c r="L342" s="43"/>
      <c r="M342" s="191"/>
      <c r="N342" s="191"/>
      <c r="O342" s="191"/>
      <c r="P342" s="191"/>
    </row>
    <row r="343" spans="1:16" ht="15.75" x14ac:dyDescent="0.25">
      <c r="A343" s="43"/>
      <c r="B343" s="191"/>
      <c r="C343" s="191"/>
      <c r="D343" s="191"/>
      <c r="E343" s="191"/>
      <c r="F343" s="191"/>
      <c r="G343" s="191"/>
      <c r="H343" s="191"/>
      <c r="I343" s="191"/>
      <c r="J343" s="191"/>
      <c r="K343" s="191"/>
      <c r="L343" s="43"/>
      <c r="M343" s="191"/>
      <c r="N343" s="191"/>
      <c r="O343" s="191"/>
      <c r="P343" s="191"/>
    </row>
    <row r="344" spans="1:16" ht="15.75" x14ac:dyDescent="0.25">
      <c r="A344" s="43"/>
      <c r="B344" s="191"/>
      <c r="C344" s="191"/>
      <c r="D344" s="191"/>
      <c r="E344" s="191"/>
      <c r="F344" s="191"/>
      <c r="G344" s="191"/>
      <c r="H344" s="191"/>
      <c r="I344" s="191"/>
      <c r="J344" s="191"/>
      <c r="K344" s="191"/>
      <c r="L344" s="43"/>
      <c r="M344" s="191"/>
      <c r="N344" s="191"/>
      <c r="O344" s="191"/>
      <c r="P344" s="191"/>
    </row>
    <row r="345" spans="1:16" ht="15.75" x14ac:dyDescent="0.25">
      <c r="A345" s="43"/>
      <c r="B345" s="191"/>
      <c r="C345" s="191"/>
      <c r="D345" s="191"/>
      <c r="E345" s="191"/>
      <c r="F345" s="191"/>
      <c r="G345" s="191"/>
      <c r="H345" s="191"/>
      <c r="I345" s="191"/>
      <c r="J345" s="191"/>
      <c r="K345" s="191"/>
      <c r="L345" s="43"/>
      <c r="M345" s="191"/>
      <c r="N345" s="191"/>
      <c r="O345" s="191"/>
      <c r="P345" s="191"/>
    </row>
    <row r="346" spans="1:16" ht="15.75" x14ac:dyDescent="0.25">
      <c r="A346" s="43"/>
      <c r="B346" s="191"/>
      <c r="C346" s="191"/>
      <c r="D346" s="191"/>
      <c r="E346" s="191"/>
      <c r="F346" s="191"/>
      <c r="G346" s="191"/>
      <c r="H346" s="191"/>
      <c r="I346" s="191"/>
      <c r="J346" s="191"/>
      <c r="K346" s="191"/>
      <c r="L346" s="43"/>
      <c r="M346" s="191"/>
      <c r="N346" s="191"/>
      <c r="O346" s="191"/>
      <c r="P346" s="191"/>
    </row>
    <row r="347" spans="1:16" ht="15.75" x14ac:dyDescent="0.25">
      <c r="A347" s="43"/>
      <c r="B347" s="191"/>
      <c r="C347" s="191"/>
      <c r="D347" s="191"/>
      <c r="E347" s="191"/>
      <c r="F347" s="191"/>
      <c r="G347" s="191"/>
      <c r="H347" s="191"/>
      <c r="I347" s="191"/>
      <c r="J347" s="191"/>
      <c r="K347" s="191"/>
      <c r="L347" s="43"/>
      <c r="M347" s="191"/>
      <c r="N347" s="191"/>
      <c r="O347" s="191"/>
      <c r="P347" s="191"/>
    </row>
    <row r="348" spans="1:16" ht="15.75" x14ac:dyDescent="0.25">
      <c r="A348" s="43"/>
      <c r="B348" s="191"/>
      <c r="C348" s="191"/>
      <c r="D348" s="191"/>
      <c r="E348" s="191"/>
      <c r="F348" s="191"/>
      <c r="G348" s="191"/>
      <c r="H348" s="191"/>
      <c r="I348" s="191"/>
      <c r="J348" s="191"/>
      <c r="K348" s="191"/>
      <c r="L348" s="43"/>
      <c r="M348" s="191"/>
      <c r="N348" s="191"/>
      <c r="O348" s="191"/>
      <c r="P348" s="191"/>
    </row>
    <row r="349" spans="1:16" ht="15.75" x14ac:dyDescent="0.25">
      <c r="A349" s="43"/>
      <c r="B349" s="191"/>
      <c r="C349" s="191"/>
      <c r="D349" s="191"/>
      <c r="E349" s="191"/>
      <c r="F349" s="191"/>
      <c r="G349" s="191"/>
      <c r="H349" s="191"/>
      <c r="I349" s="191"/>
      <c r="J349" s="191"/>
      <c r="K349" s="191"/>
      <c r="L349" s="43"/>
      <c r="M349" s="191"/>
      <c r="N349" s="191"/>
      <c r="O349" s="191"/>
      <c r="P349" s="191"/>
    </row>
    <row r="350" spans="1:16" ht="15.75" x14ac:dyDescent="0.25">
      <c r="A350" s="43"/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  <c r="L350" s="43"/>
      <c r="M350" s="191"/>
      <c r="N350" s="191"/>
      <c r="O350" s="191"/>
      <c r="P350" s="191"/>
    </row>
    <row r="351" spans="1:16" ht="15.75" x14ac:dyDescent="0.25">
      <c r="A351" s="43"/>
      <c r="B351" s="191"/>
      <c r="C351" s="191"/>
      <c r="D351" s="191"/>
      <c r="E351" s="191"/>
      <c r="F351" s="191"/>
      <c r="G351" s="191"/>
      <c r="H351" s="191"/>
      <c r="I351" s="191"/>
      <c r="J351" s="191"/>
      <c r="K351" s="191"/>
      <c r="L351" s="43"/>
      <c r="M351" s="191"/>
      <c r="N351" s="191"/>
      <c r="O351" s="191"/>
      <c r="P351" s="191"/>
    </row>
    <row r="352" spans="1:16" ht="15.75" x14ac:dyDescent="0.25">
      <c r="A352" s="43"/>
      <c r="B352" s="191"/>
      <c r="C352" s="191"/>
      <c r="D352" s="191"/>
      <c r="E352" s="191"/>
      <c r="F352" s="191"/>
      <c r="G352" s="191"/>
      <c r="H352" s="191"/>
      <c r="I352" s="191"/>
      <c r="J352" s="191"/>
      <c r="K352" s="191"/>
      <c r="L352" s="43"/>
      <c r="M352" s="191"/>
      <c r="N352" s="191"/>
      <c r="O352" s="191"/>
      <c r="P352" s="191"/>
    </row>
    <row r="353" spans="1:16" ht="15.75" x14ac:dyDescent="0.25">
      <c r="A353" s="43"/>
      <c r="B353" s="191"/>
      <c r="C353" s="191"/>
      <c r="D353" s="191"/>
      <c r="E353" s="191"/>
      <c r="F353" s="191"/>
      <c r="G353" s="191"/>
      <c r="H353" s="191"/>
      <c r="I353" s="191"/>
      <c r="J353" s="191"/>
      <c r="K353" s="191"/>
      <c r="L353" s="43"/>
      <c r="M353" s="191"/>
      <c r="N353" s="191"/>
      <c r="O353" s="191"/>
      <c r="P353" s="191"/>
    </row>
    <row r="354" spans="1:16" ht="15.75" x14ac:dyDescent="0.25">
      <c r="A354" s="43"/>
      <c r="B354" s="191"/>
      <c r="C354" s="191"/>
      <c r="D354" s="191"/>
      <c r="E354" s="191"/>
      <c r="F354" s="191"/>
      <c r="G354" s="191"/>
      <c r="H354" s="191"/>
      <c r="I354" s="191"/>
      <c r="J354" s="191"/>
      <c r="K354" s="191"/>
      <c r="L354" s="43"/>
      <c r="M354" s="191"/>
      <c r="N354" s="191"/>
      <c r="O354" s="191"/>
      <c r="P354" s="191"/>
    </row>
    <row r="355" spans="1:16" ht="15.75" x14ac:dyDescent="0.25">
      <c r="A355" s="43"/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43"/>
      <c r="M355" s="191"/>
      <c r="N355" s="191"/>
      <c r="O355" s="191"/>
      <c r="P355" s="191"/>
    </row>
    <row r="356" spans="1:16" ht="15.75" x14ac:dyDescent="0.25">
      <c r="A356" s="43"/>
      <c r="B356" s="191"/>
      <c r="C356" s="191"/>
      <c r="D356" s="191"/>
      <c r="E356" s="191"/>
      <c r="F356" s="191"/>
      <c r="G356" s="191"/>
      <c r="H356" s="191"/>
      <c r="I356" s="191"/>
      <c r="J356" s="191"/>
      <c r="K356" s="191"/>
      <c r="L356" s="43"/>
      <c r="M356" s="191"/>
      <c r="N356" s="191"/>
      <c r="O356" s="191"/>
      <c r="P356" s="191"/>
    </row>
    <row r="357" spans="1:16" ht="15.75" x14ac:dyDescent="0.25">
      <c r="A357" s="43"/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43"/>
      <c r="M357" s="191"/>
      <c r="N357" s="191"/>
      <c r="O357" s="191"/>
      <c r="P357" s="191"/>
    </row>
    <row r="358" spans="1:16" ht="15.75" x14ac:dyDescent="0.25">
      <c r="A358" s="43"/>
      <c r="B358" s="191"/>
      <c r="C358" s="191"/>
      <c r="D358" s="191"/>
      <c r="E358" s="191"/>
      <c r="F358" s="191"/>
      <c r="G358" s="191"/>
      <c r="H358" s="191"/>
      <c r="I358" s="191"/>
      <c r="J358" s="191"/>
      <c r="K358" s="191"/>
      <c r="L358" s="43"/>
      <c r="M358" s="191"/>
      <c r="N358" s="191"/>
      <c r="O358" s="191"/>
      <c r="P358" s="191"/>
    </row>
    <row r="359" spans="1:16" ht="15.75" x14ac:dyDescent="0.25">
      <c r="A359" s="43"/>
      <c r="B359" s="191"/>
      <c r="C359" s="191"/>
      <c r="D359" s="191"/>
      <c r="E359" s="191"/>
      <c r="F359" s="191"/>
      <c r="G359" s="191"/>
      <c r="H359" s="191"/>
      <c r="I359" s="191"/>
      <c r="J359" s="191"/>
      <c r="K359" s="191"/>
      <c r="L359" s="43"/>
      <c r="M359" s="191"/>
      <c r="N359" s="191"/>
      <c r="O359" s="191"/>
      <c r="P359" s="191"/>
    </row>
    <row r="360" spans="1:16" ht="15.75" x14ac:dyDescent="0.25">
      <c r="A360" s="43"/>
      <c r="B360" s="191"/>
      <c r="C360" s="191"/>
      <c r="D360" s="191"/>
      <c r="E360" s="191"/>
      <c r="F360" s="191"/>
      <c r="G360" s="191"/>
      <c r="H360" s="191"/>
      <c r="I360" s="191"/>
      <c r="J360" s="191"/>
      <c r="K360" s="191"/>
      <c r="L360" s="43"/>
      <c r="M360" s="191"/>
      <c r="N360" s="191"/>
      <c r="O360" s="191"/>
      <c r="P360" s="191"/>
    </row>
    <row r="361" spans="1:16" ht="15.75" x14ac:dyDescent="0.25">
      <c r="A361" s="43"/>
      <c r="B361" s="191"/>
      <c r="C361" s="191"/>
      <c r="D361" s="191"/>
      <c r="E361" s="191"/>
      <c r="F361" s="191"/>
      <c r="G361" s="191"/>
      <c r="H361" s="191"/>
      <c r="I361" s="191"/>
      <c r="J361" s="191"/>
      <c r="K361" s="191"/>
      <c r="L361" s="43"/>
      <c r="M361" s="191"/>
      <c r="N361" s="191"/>
      <c r="O361" s="191"/>
      <c r="P361" s="191"/>
    </row>
    <row r="362" spans="1:16" ht="15.75" x14ac:dyDescent="0.25">
      <c r="A362" s="43"/>
      <c r="B362" s="191"/>
      <c r="C362" s="191"/>
      <c r="D362" s="191"/>
      <c r="E362" s="191"/>
      <c r="F362" s="191"/>
      <c r="G362" s="191"/>
      <c r="H362" s="191"/>
      <c r="I362" s="191"/>
      <c r="J362" s="191"/>
      <c r="K362" s="191"/>
      <c r="L362" s="43"/>
      <c r="M362" s="191"/>
      <c r="N362" s="191"/>
      <c r="O362" s="191"/>
      <c r="P362" s="191"/>
    </row>
    <row r="363" spans="1:16" ht="15.75" x14ac:dyDescent="0.25">
      <c r="A363" s="43"/>
      <c r="B363" s="191"/>
      <c r="C363" s="191"/>
      <c r="D363" s="191"/>
      <c r="E363" s="191"/>
      <c r="F363" s="191"/>
      <c r="G363" s="191"/>
      <c r="H363" s="191"/>
      <c r="I363" s="191"/>
      <c r="J363" s="191"/>
      <c r="K363" s="191"/>
      <c r="L363" s="43"/>
      <c r="M363" s="191"/>
      <c r="N363" s="191"/>
      <c r="O363" s="191"/>
      <c r="P363" s="191"/>
    </row>
    <row r="364" spans="1:16" ht="15.75" x14ac:dyDescent="0.25">
      <c r="A364" s="43"/>
      <c r="B364" s="191"/>
      <c r="C364" s="191"/>
      <c r="D364" s="191"/>
      <c r="E364" s="191"/>
      <c r="F364" s="191"/>
      <c r="G364" s="191"/>
      <c r="H364" s="191"/>
      <c r="I364" s="191"/>
      <c r="J364" s="191"/>
      <c r="K364" s="191"/>
      <c r="L364" s="43"/>
      <c r="M364" s="191"/>
      <c r="N364" s="191"/>
      <c r="O364" s="191"/>
      <c r="P364" s="191"/>
    </row>
    <row r="365" spans="1:16" ht="15.75" x14ac:dyDescent="0.25">
      <c r="A365" s="43"/>
      <c r="B365" s="191"/>
      <c r="C365" s="191"/>
      <c r="D365" s="191"/>
      <c r="E365" s="191"/>
      <c r="F365" s="191"/>
      <c r="G365" s="191"/>
      <c r="H365" s="191"/>
      <c r="I365" s="191"/>
      <c r="J365" s="191"/>
      <c r="K365" s="191"/>
      <c r="L365" s="43"/>
      <c r="M365" s="191"/>
      <c r="N365" s="191"/>
      <c r="O365" s="191"/>
      <c r="P365" s="191"/>
    </row>
    <row r="366" spans="1:16" ht="15.75" x14ac:dyDescent="0.25">
      <c r="A366" s="43"/>
      <c r="B366" s="191"/>
      <c r="C366" s="191"/>
      <c r="D366" s="191"/>
      <c r="E366" s="191"/>
      <c r="F366" s="191"/>
      <c r="G366" s="191"/>
      <c r="H366" s="191"/>
      <c r="I366" s="191"/>
      <c r="J366" s="191"/>
      <c r="K366" s="191"/>
      <c r="L366" s="43"/>
      <c r="M366" s="191"/>
      <c r="N366" s="191"/>
      <c r="O366" s="191"/>
      <c r="P366" s="191"/>
    </row>
    <row r="367" spans="1:16" ht="15.75" x14ac:dyDescent="0.25">
      <c r="A367" s="43"/>
      <c r="B367" s="191"/>
      <c r="C367" s="191"/>
      <c r="D367" s="191"/>
      <c r="E367" s="191"/>
      <c r="F367" s="191"/>
      <c r="G367" s="191"/>
      <c r="H367" s="191"/>
      <c r="I367" s="191"/>
      <c r="J367" s="191"/>
      <c r="K367" s="191"/>
      <c r="L367" s="43"/>
      <c r="M367" s="191"/>
      <c r="N367" s="191"/>
      <c r="O367" s="191"/>
      <c r="P367" s="191"/>
    </row>
    <row r="368" spans="1:16" ht="15.75" x14ac:dyDescent="0.25">
      <c r="A368" s="43"/>
      <c r="B368" s="191"/>
      <c r="C368" s="191"/>
      <c r="D368" s="191"/>
      <c r="E368" s="191"/>
      <c r="F368" s="191"/>
      <c r="G368" s="191"/>
      <c r="H368" s="191"/>
      <c r="I368" s="191"/>
      <c r="J368" s="191"/>
      <c r="K368" s="191"/>
      <c r="L368" s="43"/>
      <c r="M368" s="191"/>
      <c r="N368" s="191"/>
      <c r="O368" s="191"/>
      <c r="P368" s="191"/>
    </row>
    <row r="369" spans="1:16" ht="15.75" x14ac:dyDescent="0.25">
      <c r="A369" s="43"/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43"/>
      <c r="M369" s="191"/>
      <c r="N369" s="191"/>
      <c r="O369" s="191"/>
      <c r="P369" s="191"/>
    </row>
    <row r="370" spans="1:16" ht="15.75" x14ac:dyDescent="0.25">
      <c r="A370" s="43"/>
      <c r="B370" s="191"/>
      <c r="C370" s="191"/>
      <c r="D370" s="191"/>
      <c r="E370" s="191"/>
      <c r="F370" s="191"/>
      <c r="G370" s="191"/>
      <c r="H370" s="191"/>
      <c r="I370" s="191"/>
      <c r="J370" s="191"/>
      <c r="K370" s="191"/>
      <c r="L370" s="43"/>
      <c r="M370" s="191"/>
      <c r="N370" s="191"/>
      <c r="O370" s="191"/>
      <c r="P370" s="191"/>
    </row>
    <row r="371" spans="1:16" ht="15.75" x14ac:dyDescent="0.25">
      <c r="A371" s="43"/>
      <c r="B371" s="191"/>
      <c r="C371" s="191"/>
      <c r="D371" s="191"/>
      <c r="E371" s="191"/>
      <c r="F371" s="191"/>
      <c r="G371" s="191"/>
      <c r="H371" s="191"/>
      <c r="I371" s="191"/>
      <c r="J371" s="191"/>
      <c r="K371" s="191"/>
      <c r="L371" s="43"/>
      <c r="M371" s="191"/>
      <c r="N371" s="191"/>
      <c r="O371" s="191"/>
      <c r="P371" s="191"/>
    </row>
    <row r="372" spans="1:16" ht="15.75" x14ac:dyDescent="0.25">
      <c r="A372" s="43"/>
      <c r="B372" s="191"/>
      <c r="C372" s="191"/>
      <c r="D372" s="191"/>
      <c r="E372" s="191"/>
      <c r="F372" s="191"/>
      <c r="G372" s="191"/>
      <c r="H372" s="191"/>
      <c r="I372" s="191"/>
      <c r="J372" s="191"/>
      <c r="K372" s="191"/>
      <c r="L372" s="43"/>
      <c r="M372" s="191"/>
      <c r="N372" s="191"/>
      <c r="O372" s="191"/>
      <c r="P372" s="191"/>
    </row>
    <row r="373" spans="1:16" ht="15.75" x14ac:dyDescent="0.25">
      <c r="A373" s="43"/>
      <c r="B373" s="191"/>
      <c r="C373" s="191"/>
      <c r="D373" s="191"/>
      <c r="E373" s="191"/>
      <c r="F373" s="191"/>
      <c r="G373" s="191"/>
      <c r="H373" s="191"/>
      <c r="I373" s="191"/>
      <c r="J373" s="191"/>
      <c r="K373" s="191"/>
      <c r="L373" s="43"/>
      <c r="M373" s="191"/>
      <c r="N373" s="191"/>
      <c r="O373" s="191"/>
      <c r="P373" s="191"/>
    </row>
    <row r="374" spans="1:16" ht="15.75" x14ac:dyDescent="0.25">
      <c r="A374" s="43"/>
      <c r="B374" s="191"/>
      <c r="C374" s="191"/>
      <c r="D374" s="191"/>
      <c r="E374" s="191"/>
      <c r="F374" s="191"/>
      <c r="G374" s="191"/>
      <c r="H374" s="191"/>
      <c r="I374" s="191"/>
      <c r="J374" s="191"/>
      <c r="K374" s="191"/>
      <c r="L374" s="43"/>
      <c r="M374" s="191"/>
      <c r="N374" s="191"/>
      <c r="O374" s="191"/>
      <c r="P374" s="191"/>
    </row>
    <row r="375" spans="1:16" ht="15.75" x14ac:dyDescent="0.25">
      <c r="A375" s="43"/>
      <c r="B375" s="191"/>
      <c r="C375" s="191"/>
      <c r="D375" s="191"/>
      <c r="E375" s="191"/>
      <c r="F375" s="191"/>
      <c r="G375" s="191"/>
      <c r="H375" s="191"/>
      <c r="I375" s="191"/>
      <c r="J375" s="191"/>
      <c r="K375" s="191"/>
      <c r="L375" s="43"/>
      <c r="M375" s="191"/>
      <c r="N375" s="191"/>
      <c r="O375" s="191"/>
      <c r="P375" s="191"/>
    </row>
    <row r="376" spans="1:16" ht="15.75" x14ac:dyDescent="0.25">
      <c r="A376" s="43"/>
      <c r="B376" s="191"/>
      <c r="C376" s="191"/>
      <c r="D376" s="191"/>
      <c r="E376" s="191"/>
      <c r="F376" s="191"/>
      <c r="G376" s="191"/>
      <c r="H376" s="191"/>
      <c r="I376" s="191"/>
      <c r="J376" s="191"/>
      <c r="K376" s="191"/>
      <c r="L376" s="43"/>
      <c r="M376" s="191"/>
      <c r="N376" s="191"/>
      <c r="O376" s="191"/>
      <c r="P376" s="191"/>
    </row>
    <row r="377" spans="1:16" ht="15.75" x14ac:dyDescent="0.25">
      <c r="A377" s="43"/>
      <c r="B377" s="191"/>
      <c r="C377" s="191"/>
      <c r="D377" s="191"/>
      <c r="E377" s="191"/>
      <c r="F377" s="191"/>
      <c r="G377" s="191"/>
      <c r="H377" s="191"/>
      <c r="I377" s="191"/>
      <c r="J377" s="191"/>
      <c r="K377" s="191"/>
      <c r="L377" s="43"/>
      <c r="M377" s="191"/>
      <c r="N377" s="191"/>
      <c r="O377" s="191"/>
      <c r="P377" s="191"/>
    </row>
    <row r="378" spans="1:16" ht="15.75" x14ac:dyDescent="0.25">
      <c r="A378" s="43"/>
      <c r="B378" s="191"/>
      <c r="C378" s="191"/>
      <c r="D378" s="191"/>
      <c r="E378" s="191"/>
      <c r="F378" s="191"/>
      <c r="G378" s="191"/>
      <c r="H378" s="191"/>
      <c r="I378" s="191"/>
      <c r="J378" s="191"/>
      <c r="K378" s="191"/>
      <c r="L378" s="43"/>
      <c r="M378" s="191"/>
      <c r="N378" s="191"/>
      <c r="O378" s="191"/>
      <c r="P378" s="191"/>
    </row>
    <row r="379" spans="1:16" ht="15.75" x14ac:dyDescent="0.25">
      <c r="A379" s="43"/>
      <c r="B379" s="191"/>
      <c r="C379" s="191"/>
      <c r="D379" s="191"/>
      <c r="E379" s="191"/>
      <c r="F379" s="191"/>
      <c r="G379" s="191"/>
      <c r="H379" s="191"/>
      <c r="I379" s="191"/>
      <c r="J379" s="191"/>
      <c r="K379" s="191"/>
      <c r="L379" s="43"/>
      <c r="M379" s="191"/>
      <c r="N379" s="191"/>
      <c r="O379" s="191"/>
      <c r="P379" s="191"/>
    </row>
    <row r="380" spans="1:16" ht="15.75" x14ac:dyDescent="0.25">
      <c r="A380" s="43"/>
      <c r="B380" s="191"/>
      <c r="C380" s="191"/>
      <c r="D380" s="191"/>
      <c r="E380" s="191"/>
      <c r="F380" s="191"/>
      <c r="G380" s="191"/>
      <c r="H380" s="191"/>
      <c r="I380" s="191"/>
      <c r="J380" s="191"/>
      <c r="K380" s="191"/>
      <c r="L380" s="43"/>
      <c r="M380" s="191"/>
      <c r="N380" s="191"/>
      <c r="O380" s="191"/>
      <c r="P380" s="191"/>
    </row>
    <row r="381" spans="1:16" ht="15.75" x14ac:dyDescent="0.25">
      <c r="A381" s="43"/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43"/>
      <c r="M381" s="191"/>
      <c r="N381" s="191"/>
      <c r="O381" s="191"/>
      <c r="P381" s="191"/>
    </row>
    <row r="382" spans="1:16" ht="15.75" x14ac:dyDescent="0.25">
      <c r="A382" s="43"/>
      <c r="B382" s="191"/>
      <c r="C382" s="191"/>
      <c r="D382" s="191"/>
      <c r="E382" s="191"/>
      <c r="F382" s="191"/>
      <c r="G382" s="191"/>
      <c r="H382" s="191"/>
      <c r="I382" s="191"/>
      <c r="J382" s="191"/>
      <c r="K382" s="191"/>
      <c r="L382" s="43"/>
      <c r="M382" s="191"/>
      <c r="N382" s="191"/>
      <c r="O382" s="191"/>
      <c r="P382" s="191"/>
    </row>
    <row r="383" spans="1:16" ht="15.75" x14ac:dyDescent="0.25">
      <c r="A383" s="43"/>
      <c r="B383" s="191"/>
      <c r="C383" s="191"/>
      <c r="D383" s="191"/>
      <c r="E383" s="191"/>
      <c r="F383" s="191"/>
      <c r="G383" s="191"/>
      <c r="H383" s="191"/>
      <c r="I383" s="191"/>
      <c r="J383" s="191"/>
      <c r="K383" s="191"/>
      <c r="L383" s="43"/>
      <c r="M383" s="191"/>
      <c r="N383" s="191"/>
      <c r="O383" s="191"/>
      <c r="P383" s="191"/>
    </row>
    <row r="384" spans="1:16" ht="15.75" x14ac:dyDescent="0.25">
      <c r="A384" s="43"/>
      <c r="B384" s="191"/>
      <c r="C384" s="191"/>
      <c r="D384" s="191"/>
      <c r="E384" s="191"/>
      <c r="F384" s="191"/>
      <c r="G384" s="191"/>
      <c r="H384" s="191"/>
      <c r="I384" s="191"/>
      <c r="J384" s="191"/>
      <c r="K384" s="191"/>
      <c r="L384" s="43"/>
      <c r="M384" s="191"/>
      <c r="N384" s="191"/>
      <c r="O384" s="191"/>
      <c r="P384" s="191"/>
    </row>
    <row r="385" spans="1:16" ht="15.75" x14ac:dyDescent="0.25">
      <c r="A385" s="43"/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43"/>
      <c r="M385" s="191"/>
      <c r="N385" s="191"/>
      <c r="O385" s="191"/>
      <c r="P385" s="191"/>
    </row>
    <row r="386" spans="1:16" ht="15.75" x14ac:dyDescent="0.25">
      <c r="A386" s="43"/>
      <c r="B386" s="191"/>
      <c r="C386" s="191"/>
      <c r="D386" s="191"/>
      <c r="E386" s="191"/>
      <c r="F386" s="191"/>
      <c r="G386" s="191"/>
      <c r="H386" s="191"/>
      <c r="I386" s="191"/>
      <c r="J386" s="191"/>
      <c r="K386" s="191"/>
      <c r="L386" s="43"/>
      <c r="M386" s="191"/>
      <c r="N386" s="191"/>
      <c r="O386" s="191"/>
      <c r="P386" s="191"/>
    </row>
    <row r="387" spans="1:16" ht="15.75" x14ac:dyDescent="0.25">
      <c r="A387" s="43"/>
      <c r="B387" s="191"/>
      <c r="C387" s="191"/>
      <c r="D387" s="191"/>
      <c r="E387" s="191"/>
      <c r="F387" s="191"/>
      <c r="G387" s="191"/>
      <c r="H387" s="191"/>
      <c r="I387" s="191"/>
      <c r="J387" s="191"/>
      <c r="K387" s="191"/>
      <c r="L387" s="43"/>
      <c r="M387" s="191"/>
      <c r="N387" s="191"/>
      <c r="O387" s="191"/>
      <c r="P387" s="191"/>
    </row>
    <row r="388" spans="1:16" ht="15.75" x14ac:dyDescent="0.25">
      <c r="A388" s="43"/>
      <c r="B388" s="191"/>
      <c r="C388" s="191"/>
      <c r="D388" s="191"/>
      <c r="E388" s="191"/>
      <c r="F388" s="191"/>
      <c r="G388" s="191"/>
      <c r="H388" s="191"/>
      <c r="I388" s="191"/>
      <c r="J388" s="191"/>
      <c r="K388" s="191"/>
      <c r="L388" s="43"/>
      <c r="M388" s="191"/>
      <c r="N388" s="191"/>
      <c r="O388" s="191"/>
      <c r="P388" s="191"/>
    </row>
    <row r="389" spans="1:16" ht="15.75" x14ac:dyDescent="0.25">
      <c r="A389" s="43"/>
      <c r="B389" s="191"/>
      <c r="C389" s="191"/>
      <c r="D389" s="191"/>
      <c r="E389" s="191"/>
      <c r="F389" s="191"/>
      <c r="G389" s="191"/>
      <c r="H389" s="191"/>
      <c r="I389" s="191"/>
      <c r="J389" s="191"/>
      <c r="K389" s="191"/>
      <c r="L389" s="43"/>
      <c r="M389" s="191"/>
      <c r="N389" s="191"/>
      <c r="O389" s="191"/>
      <c r="P389" s="191"/>
    </row>
    <row r="390" spans="1:16" ht="15.75" x14ac:dyDescent="0.25">
      <c r="A390" s="43"/>
      <c r="B390" s="191"/>
      <c r="C390" s="191"/>
      <c r="D390" s="191"/>
      <c r="E390" s="191"/>
      <c r="F390" s="191"/>
      <c r="G390" s="191"/>
      <c r="H390" s="191"/>
      <c r="I390" s="191"/>
      <c r="J390" s="191"/>
      <c r="K390" s="191"/>
      <c r="L390" s="43"/>
      <c r="M390" s="191"/>
      <c r="N390" s="191"/>
      <c r="O390" s="191"/>
      <c r="P390" s="191"/>
    </row>
    <row r="391" spans="1:16" ht="15.75" x14ac:dyDescent="0.25">
      <c r="A391" s="43"/>
      <c r="B391" s="191"/>
      <c r="C391" s="191"/>
      <c r="D391" s="191"/>
      <c r="E391" s="191"/>
      <c r="F391" s="191"/>
      <c r="G391" s="191"/>
      <c r="H391" s="191"/>
      <c r="I391" s="191"/>
      <c r="J391" s="191"/>
      <c r="K391" s="191"/>
      <c r="L391" s="43"/>
      <c r="M391" s="191"/>
      <c r="N391" s="191"/>
      <c r="O391" s="191"/>
      <c r="P391" s="191"/>
    </row>
    <row r="392" spans="1:16" ht="15.75" x14ac:dyDescent="0.25">
      <c r="A392" s="43"/>
      <c r="B392" s="191"/>
      <c r="C392" s="191"/>
      <c r="D392" s="191"/>
      <c r="E392" s="191"/>
      <c r="F392" s="191"/>
      <c r="G392" s="191"/>
      <c r="H392" s="191"/>
      <c r="I392" s="191"/>
      <c r="J392" s="191"/>
      <c r="K392" s="191"/>
      <c r="L392" s="43"/>
      <c r="M392" s="191"/>
      <c r="N392" s="191"/>
      <c r="O392" s="191"/>
      <c r="P392" s="191"/>
    </row>
    <row r="393" spans="1:16" ht="15.75" x14ac:dyDescent="0.25">
      <c r="A393" s="43"/>
      <c r="B393" s="191"/>
      <c r="C393" s="191"/>
      <c r="D393" s="191"/>
      <c r="E393" s="191"/>
      <c r="F393" s="191"/>
      <c r="G393" s="191"/>
      <c r="H393" s="191"/>
      <c r="I393" s="191"/>
      <c r="J393" s="191"/>
      <c r="K393" s="191"/>
      <c r="L393" s="43"/>
      <c r="M393" s="191"/>
      <c r="N393" s="191"/>
      <c r="O393" s="191"/>
      <c r="P393" s="191"/>
    </row>
    <row r="394" spans="1:16" ht="15.75" x14ac:dyDescent="0.25">
      <c r="A394" s="43"/>
      <c r="B394" s="191"/>
      <c r="C394" s="191"/>
      <c r="D394" s="191"/>
      <c r="E394" s="191"/>
      <c r="F394" s="191"/>
      <c r="G394" s="191"/>
      <c r="H394" s="191"/>
      <c r="I394" s="191"/>
      <c r="J394" s="191"/>
      <c r="K394" s="191"/>
      <c r="L394" s="43"/>
      <c r="M394" s="191"/>
      <c r="N394" s="191"/>
      <c r="O394" s="191"/>
      <c r="P394" s="191"/>
    </row>
    <row r="395" spans="1:16" ht="15.75" x14ac:dyDescent="0.25">
      <c r="A395" s="43"/>
      <c r="B395" s="191"/>
      <c r="C395" s="191"/>
      <c r="D395" s="191"/>
      <c r="E395" s="191"/>
      <c r="F395" s="191"/>
      <c r="G395" s="191"/>
      <c r="H395" s="191"/>
      <c r="I395" s="191"/>
      <c r="J395" s="191"/>
      <c r="K395" s="191"/>
      <c r="L395" s="43"/>
      <c r="M395" s="191"/>
      <c r="N395" s="191"/>
      <c r="O395" s="191"/>
      <c r="P395" s="191"/>
    </row>
    <row r="396" spans="1:16" ht="15.75" x14ac:dyDescent="0.25">
      <c r="A396" s="43"/>
      <c r="B396" s="191"/>
      <c r="C396" s="191"/>
      <c r="D396" s="191"/>
      <c r="E396" s="191"/>
      <c r="F396" s="191"/>
      <c r="G396" s="191"/>
      <c r="H396" s="191"/>
      <c r="I396" s="191"/>
      <c r="J396" s="191"/>
      <c r="K396" s="191"/>
      <c r="L396" s="43"/>
      <c r="M396" s="191"/>
      <c r="N396" s="191"/>
      <c r="O396" s="191"/>
      <c r="P396" s="191"/>
    </row>
    <row r="397" spans="1:16" ht="15.75" x14ac:dyDescent="0.25">
      <c r="A397" s="43"/>
      <c r="B397" s="191"/>
      <c r="C397" s="191"/>
      <c r="D397" s="191"/>
      <c r="E397" s="191"/>
      <c r="F397" s="191"/>
      <c r="G397" s="191"/>
      <c r="H397" s="191"/>
      <c r="I397" s="191"/>
      <c r="J397" s="191"/>
      <c r="K397" s="191"/>
      <c r="L397" s="43"/>
      <c r="M397" s="191"/>
      <c r="N397" s="191"/>
      <c r="O397" s="191"/>
      <c r="P397" s="191"/>
    </row>
    <row r="398" spans="1:16" ht="15.75" x14ac:dyDescent="0.25">
      <c r="A398" s="43"/>
      <c r="B398" s="191"/>
      <c r="C398" s="191"/>
      <c r="D398" s="191"/>
      <c r="E398" s="191"/>
      <c r="F398" s="191"/>
      <c r="G398" s="191"/>
      <c r="H398" s="191"/>
      <c r="I398" s="191"/>
      <c r="J398" s="191"/>
      <c r="K398" s="191"/>
      <c r="L398" s="43"/>
      <c r="M398" s="191"/>
      <c r="N398" s="191"/>
      <c r="O398" s="191"/>
      <c r="P398" s="191"/>
    </row>
    <row r="399" spans="1:16" ht="15.75" x14ac:dyDescent="0.25">
      <c r="A399" s="43"/>
      <c r="B399" s="191"/>
      <c r="C399" s="191"/>
      <c r="D399" s="191"/>
      <c r="E399" s="191"/>
      <c r="F399" s="191"/>
      <c r="G399" s="191"/>
      <c r="H399" s="191"/>
      <c r="I399" s="191"/>
      <c r="J399" s="191"/>
      <c r="K399" s="191"/>
      <c r="L399" s="43"/>
      <c r="M399" s="191"/>
      <c r="N399" s="191"/>
      <c r="O399" s="191"/>
      <c r="P399" s="191"/>
    </row>
    <row r="400" spans="1:16" ht="15.75" x14ac:dyDescent="0.25">
      <c r="A400" s="43"/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43"/>
      <c r="M400" s="191"/>
      <c r="N400" s="191"/>
      <c r="O400" s="191"/>
      <c r="P400" s="191"/>
    </row>
    <row r="401" spans="1:16" ht="15.75" x14ac:dyDescent="0.25">
      <c r="A401" s="43"/>
      <c r="B401" s="191"/>
      <c r="C401" s="191"/>
      <c r="D401" s="191"/>
      <c r="E401" s="191"/>
      <c r="F401" s="191"/>
      <c r="G401" s="191"/>
      <c r="H401" s="191"/>
      <c r="I401" s="191"/>
      <c r="J401" s="191"/>
      <c r="K401" s="191"/>
      <c r="L401" s="43"/>
      <c r="M401" s="191"/>
      <c r="N401" s="191"/>
      <c r="O401" s="191"/>
      <c r="P401" s="191"/>
    </row>
    <row r="402" spans="1:16" ht="15.75" x14ac:dyDescent="0.25">
      <c r="A402" s="43"/>
      <c r="B402" s="191"/>
      <c r="C402" s="191"/>
      <c r="D402" s="191"/>
      <c r="E402" s="191"/>
      <c r="F402" s="191"/>
      <c r="G402" s="191"/>
      <c r="H402" s="191"/>
      <c r="I402" s="191"/>
      <c r="J402" s="191"/>
      <c r="K402" s="191"/>
      <c r="L402" s="43"/>
      <c r="M402" s="191"/>
      <c r="N402" s="191"/>
      <c r="O402" s="191"/>
      <c r="P402" s="191"/>
    </row>
    <row r="403" spans="1:16" ht="15.75" x14ac:dyDescent="0.25">
      <c r="A403" s="43"/>
      <c r="B403" s="191"/>
      <c r="C403" s="191"/>
      <c r="D403" s="191"/>
      <c r="E403" s="191"/>
      <c r="F403" s="191"/>
      <c r="G403" s="191"/>
      <c r="H403" s="191"/>
      <c r="I403" s="191"/>
      <c r="J403" s="191"/>
      <c r="K403" s="191"/>
      <c r="L403" s="43"/>
      <c r="M403" s="191"/>
      <c r="N403" s="191"/>
      <c r="O403" s="191"/>
      <c r="P403" s="191"/>
    </row>
    <row r="404" spans="1:16" ht="15.75" x14ac:dyDescent="0.25">
      <c r="A404" s="43"/>
      <c r="B404" s="191"/>
      <c r="C404" s="191"/>
      <c r="D404" s="191"/>
      <c r="E404" s="191"/>
      <c r="F404" s="191"/>
      <c r="G404" s="191"/>
      <c r="H404" s="191"/>
      <c r="I404" s="191"/>
      <c r="J404" s="191"/>
      <c r="K404" s="191"/>
      <c r="L404" s="43"/>
      <c r="M404" s="191"/>
      <c r="N404" s="191"/>
      <c r="O404" s="191"/>
      <c r="P404" s="191"/>
    </row>
    <row r="405" spans="1:16" ht="15.75" x14ac:dyDescent="0.25">
      <c r="A405" s="43"/>
      <c r="B405" s="191"/>
      <c r="C405" s="191"/>
      <c r="D405" s="191"/>
      <c r="E405" s="191"/>
      <c r="F405" s="191"/>
      <c r="G405" s="191"/>
      <c r="H405" s="191"/>
      <c r="I405" s="191"/>
      <c r="J405" s="191"/>
      <c r="K405" s="191"/>
      <c r="L405" s="43"/>
      <c r="M405" s="191"/>
      <c r="N405" s="191"/>
      <c r="O405" s="191"/>
      <c r="P405" s="191"/>
    </row>
    <row r="406" spans="1:16" ht="15.75" x14ac:dyDescent="0.25">
      <c r="A406" s="43"/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43"/>
      <c r="M406" s="191"/>
      <c r="N406" s="191"/>
      <c r="O406" s="191"/>
      <c r="P406" s="191"/>
    </row>
    <row r="407" spans="1:16" ht="15.75" x14ac:dyDescent="0.25">
      <c r="A407" s="43"/>
      <c r="B407" s="191"/>
      <c r="C407" s="191"/>
      <c r="D407" s="191"/>
      <c r="E407" s="191"/>
      <c r="F407" s="191"/>
      <c r="G407" s="191"/>
      <c r="H407" s="191"/>
      <c r="I407" s="191"/>
      <c r="J407" s="191"/>
      <c r="K407" s="191"/>
      <c r="L407" s="43"/>
      <c r="M407" s="191"/>
      <c r="N407" s="191"/>
      <c r="O407" s="191"/>
      <c r="P407" s="191"/>
    </row>
    <row r="408" spans="1:16" ht="15.75" x14ac:dyDescent="0.25">
      <c r="A408" s="43"/>
      <c r="B408" s="191"/>
      <c r="C408" s="191"/>
      <c r="D408" s="191"/>
      <c r="E408" s="191"/>
      <c r="F408" s="191"/>
      <c r="G408" s="191"/>
      <c r="H408" s="191"/>
      <c r="I408" s="191"/>
      <c r="J408" s="191"/>
      <c r="K408" s="191"/>
      <c r="L408" s="43"/>
      <c r="M408" s="191"/>
      <c r="N408" s="191"/>
      <c r="O408" s="191"/>
      <c r="P408" s="191"/>
    </row>
    <row r="409" spans="1:16" ht="15.75" x14ac:dyDescent="0.25">
      <c r="A409" s="43"/>
      <c r="B409" s="191"/>
      <c r="C409" s="191"/>
      <c r="D409" s="191"/>
      <c r="E409" s="191"/>
      <c r="F409" s="191"/>
      <c r="G409" s="191"/>
      <c r="H409" s="191"/>
      <c r="I409" s="191"/>
      <c r="J409" s="191"/>
      <c r="K409" s="191"/>
      <c r="L409" s="43"/>
      <c r="M409" s="191"/>
      <c r="N409" s="191"/>
      <c r="O409" s="191"/>
      <c r="P409" s="191"/>
    </row>
    <row r="410" spans="1:16" ht="15.75" x14ac:dyDescent="0.25">
      <c r="A410" s="43"/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43"/>
      <c r="M410" s="191"/>
      <c r="N410" s="191"/>
      <c r="O410" s="191"/>
      <c r="P410" s="191"/>
    </row>
    <row r="411" spans="1:16" ht="15.75" x14ac:dyDescent="0.25">
      <c r="A411" s="43"/>
      <c r="B411" s="191"/>
      <c r="C411" s="191"/>
      <c r="D411" s="191"/>
      <c r="E411" s="191"/>
      <c r="F411" s="191"/>
      <c r="G411" s="191"/>
      <c r="H411" s="191"/>
      <c r="I411" s="191"/>
      <c r="J411" s="191"/>
      <c r="K411" s="191"/>
      <c r="L411" s="43"/>
      <c r="M411" s="191"/>
      <c r="N411" s="191"/>
      <c r="O411" s="191"/>
      <c r="P411" s="191"/>
    </row>
    <row r="412" spans="1:16" ht="15.75" x14ac:dyDescent="0.25">
      <c r="A412" s="43"/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43"/>
      <c r="M412" s="191"/>
      <c r="N412" s="191"/>
      <c r="O412" s="191"/>
      <c r="P412" s="191"/>
    </row>
    <row r="413" spans="1:16" ht="15.75" x14ac:dyDescent="0.25">
      <c r="A413" s="43"/>
      <c r="B413" s="191"/>
      <c r="C413" s="191"/>
      <c r="D413" s="191"/>
      <c r="E413" s="191"/>
      <c r="F413" s="191"/>
      <c r="G413" s="191"/>
      <c r="H413" s="191"/>
      <c r="I413" s="191"/>
      <c r="J413" s="191"/>
      <c r="K413" s="191"/>
      <c r="L413" s="43"/>
      <c r="M413" s="191"/>
      <c r="N413" s="191"/>
      <c r="O413" s="191"/>
      <c r="P413" s="191"/>
    </row>
    <row r="414" spans="1:16" ht="15.75" x14ac:dyDescent="0.25">
      <c r="A414" s="43"/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43"/>
      <c r="M414" s="191"/>
      <c r="N414" s="191"/>
      <c r="O414" s="191"/>
      <c r="P414" s="191"/>
    </row>
    <row r="415" spans="1:16" ht="15.75" x14ac:dyDescent="0.25">
      <c r="A415" s="43"/>
      <c r="B415" s="191"/>
      <c r="C415" s="191"/>
      <c r="D415" s="191"/>
      <c r="E415" s="191"/>
      <c r="F415" s="191"/>
      <c r="G415" s="191"/>
      <c r="H415" s="191"/>
      <c r="I415" s="191"/>
      <c r="J415" s="191"/>
      <c r="K415" s="191"/>
      <c r="L415" s="43"/>
      <c r="M415" s="191"/>
      <c r="N415" s="191"/>
      <c r="O415" s="191"/>
      <c r="P415" s="191"/>
    </row>
    <row r="416" spans="1:16" ht="15.75" x14ac:dyDescent="0.25">
      <c r="A416" s="43"/>
      <c r="B416" s="191"/>
      <c r="C416" s="191"/>
      <c r="D416" s="191"/>
      <c r="E416" s="191"/>
      <c r="F416" s="191"/>
      <c r="G416" s="191"/>
      <c r="H416" s="191"/>
      <c r="I416" s="191"/>
      <c r="J416" s="191"/>
      <c r="K416" s="191"/>
      <c r="L416" s="43"/>
      <c r="M416" s="191"/>
      <c r="N416" s="191"/>
      <c r="O416" s="191"/>
      <c r="P416" s="191"/>
    </row>
    <row r="417" spans="1:16" ht="15.75" x14ac:dyDescent="0.25">
      <c r="A417" s="43"/>
      <c r="B417" s="191"/>
      <c r="C417" s="191"/>
      <c r="D417" s="191"/>
      <c r="E417" s="191"/>
      <c r="F417" s="191"/>
      <c r="G417" s="191"/>
      <c r="H417" s="191"/>
      <c r="I417" s="191"/>
      <c r="J417" s="191"/>
      <c r="K417" s="191"/>
      <c r="L417" s="43"/>
      <c r="M417" s="191"/>
      <c r="N417" s="191"/>
      <c r="O417" s="191"/>
      <c r="P417" s="191"/>
    </row>
    <row r="418" spans="1:16" ht="15.75" x14ac:dyDescent="0.25">
      <c r="A418" s="43"/>
      <c r="B418" s="191"/>
      <c r="C418" s="191"/>
      <c r="D418" s="191"/>
      <c r="E418" s="191"/>
      <c r="F418" s="191"/>
      <c r="G418" s="191"/>
      <c r="H418" s="191"/>
      <c r="I418" s="191"/>
      <c r="J418" s="191"/>
      <c r="K418" s="191"/>
      <c r="L418" s="43"/>
      <c r="M418" s="191"/>
      <c r="N418" s="191"/>
      <c r="O418" s="191"/>
      <c r="P418" s="191"/>
    </row>
    <row r="419" spans="1:16" ht="15.75" x14ac:dyDescent="0.25">
      <c r="A419" s="43"/>
      <c r="B419" s="191"/>
      <c r="C419" s="191"/>
      <c r="D419" s="191"/>
      <c r="E419" s="191"/>
      <c r="F419" s="191"/>
      <c r="G419" s="191"/>
      <c r="H419" s="191"/>
      <c r="I419" s="191"/>
      <c r="J419" s="191"/>
      <c r="K419" s="191"/>
      <c r="L419" s="43"/>
      <c r="M419" s="191"/>
      <c r="N419" s="191"/>
      <c r="O419" s="191"/>
      <c r="P419" s="191"/>
    </row>
    <row r="420" spans="1:16" ht="15.75" x14ac:dyDescent="0.25">
      <c r="A420" s="43"/>
      <c r="B420" s="191"/>
      <c r="C420" s="191"/>
      <c r="D420" s="191"/>
      <c r="E420" s="191"/>
      <c r="F420" s="191"/>
      <c r="G420" s="191"/>
      <c r="H420" s="191"/>
      <c r="I420" s="191"/>
      <c r="J420" s="191"/>
      <c r="K420" s="191"/>
      <c r="L420" s="43"/>
      <c r="M420" s="191"/>
      <c r="N420" s="191"/>
      <c r="O420" s="191"/>
      <c r="P420" s="191"/>
    </row>
    <row r="421" spans="1:16" ht="15.75" x14ac:dyDescent="0.25">
      <c r="A421" s="43"/>
      <c r="B421" s="191"/>
      <c r="C421" s="191"/>
      <c r="D421" s="191"/>
      <c r="E421" s="191"/>
      <c r="F421" s="191"/>
      <c r="G421" s="191"/>
      <c r="H421" s="191"/>
      <c r="I421" s="191"/>
      <c r="J421" s="191"/>
      <c r="K421" s="191"/>
      <c r="L421" s="43"/>
      <c r="M421" s="191"/>
      <c r="N421" s="191"/>
      <c r="O421" s="191"/>
      <c r="P421" s="191"/>
    </row>
    <row r="422" spans="1:16" ht="15.75" x14ac:dyDescent="0.25">
      <c r="A422" s="43"/>
      <c r="B422" s="191"/>
      <c r="C422" s="191"/>
      <c r="D422" s="191"/>
      <c r="E422" s="191"/>
      <c r="F422" s="191"/>
      <c r="G422" s="191"/>
      <c r="H422" s="191"/>
      <c r="I422" s="191"/>
      <c r="J422" s="191"/>
      <c r="K422" s="191"/>
      <c r="L422" s="43"/>
      <c r="M422" s="191"/>
      <c r="N422" s="191"/>
      <c r="O422" s="191"/>
      <c r="P422" s="191"/>
    </row>
    <row r="423" spans="1:16" ht="15.75" x14ac:dyDescent="0.25">
      <c r="A423" s="43"/>
      <c r="B423" s="191"/>
      <c r="C423" s="191"/>
      <c r="D423" s="191"/>
      <c r="E423" s="191"/>
      <c r="F423" s="191"/>
      <c r="G423" s="191"/>
      <c r="H423" s="191"/>
      <c r="I423" s="191"/>
      <c r="J423" s="191"/>
      <c r="K423" s="191"/>
      <c r="L423" s="43"/>
      <c r="M423" s="191"/>
      <c r="N423" s="191"/>
      <c r="O423" s="191"/>
      <c r="P423" s="191"/>
    </row>
    <row r="424" spans="1:16" ht="15.75" x14ac:dyDescent="0.25">
      <c r="A424" s="43"/>
      <c r="B424" s="191"/>
      <c r="C424" s="191"/>
      <c r="D424" s="191"/>
      <c r="E424" s="191"/>
      <c r="F424" s="191"/>
      <c r="G424" s="191"/>
      <c r="H424" s="191"/>
      <c r="I424" s="191"/>
      <c r="J424" s="191"/>
      <c r="K424" s="191"/>
      <c r="L424" s="43"/>
      <c r="M424" s="191"/>
      <c r="N424" s="191"/>
      <c r="O424" s="191"/>
      <c r="P424" s="191"/>
    </row>
    <row r="425" spans="1:16" ht="15.75" x14ac:dyDescent="0.25">
      <c r="A425" s="43"/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43"/>
      <c r="M425" s="191"/>
      <c r="N425" s="191"/>
      <c r="O425" s="191"/>
      <c r="P425" s="191"/>
    </row>
    <row r="426" spans="1:16" ht="15.75" x14ac:dyDescent="0.25">
      <c r="A426" s="43"/>
      <c r="B426" s="191"/>
      <c r="C426" s="191"/>
      <c r="D426" s="191"/>
      <c r="E426" s="191"/>
      <c r="F426" s="191"/>
      <c r="G426" s="191"/>
      <c r="H426" s="191"/>
      <c r="I426" s="191"/>
      <c r="J426" s="191"/>
      <c r="K426" s="191"/>
      <c r="L426" s="43"/>
      <c r="M426" s="191"/>
      <c r="N426" s="191"/>
      <c r="O426" s="191"/>
      <c r="P426" s="191"/>
    </row>
    <row r="427" spans="1:16" ht="15.75" x14ac:dyDescent="0.25">
      <c r="A427" s="43"/>
      <c r="B427" s="191"/>
      <c r="C427" s="191"/>
      <c r="D427" s="191"/>
      <c r="E427" s="191"/>
      <c r="F427" s="191"/>
      <c r="G427" s="191"/>
      <c r="H427" s="191"/>
      <c r="I427" s="191"/>
      <c r="J427" s="191"/>
      <c r="K427" s="191"/>
      <c r="L427" s="43"/>
      <c r="M427" s="191"/>
      <c r="N427" s="191"/>
      <c r="O427" s="191"/>
      <c r="P427" s="191"/>
    </row>
    <row r="428" spans="1:16" ht="15.75" x14ac:dyDescent="0.25">
      <c r="A428" s="43"/>
      <c r="B428" s="191"/>
      <c r="C428" s="191"/>
      <c r="D428" s="191"/>
      <c r="E428" s="191"/>
      <c r="F428" s="191"/>
      <c r="G428" s="191"/>
      <c r="H428" s="191"/>
      <c r="I428" s="191"/>
      <c r="J428" s="191"/>
      <c r="K428" s="191"/>
      <c r="L428" s="43"/>
      <c r="M428" s="191"/>
      <c r="N428" s="191"/>
      <c r="O428" s="191"/>
      <c r="P428" s="191"/>
    </row>
    <row r="429" spans="1:16" ht="15.75" x14ac:dyDescent="0.25">
      <c r="A429" s="43"/>
      <c r="B429" s="191"/>
      <c r="C429" s="191"/>
      <c r="D429" s="191"/>
      <c r="E429" s="191"/>
      <c r="F429" s="191"/>
      <c r="G429" s="191"/>
      <c r="H429" s="191"/>
      <c r="I429" s="191"/>
      <c r="J429" s="191"/>
      <c r="K429" s="191"/>
      <c r="L429" s="43"/>
      <c r="M429" s="191"/>
      <c r="N429" s="191"/>
      <c r="O429" s="191"/>
      <c r="P429" s="191"/>
    </row>
    <row r="430" spans="1:16" ht="15.75" x14ac:dyDescent="0.25">
      <c r="A430" s="43"/>
      <c r="B430" s="191"/>
      <c r="C430" s="191"/>
      <c r="D430" s="191"/>
      <c r="E430" s="191"/>
      <c r="F430" s="191"/>
      <c r="G430" s="191"/>
      <c r="H430" s="191"/>
      <c r="I430" s="191"/>
      <c r="J430" s="191"/>
      <c r="K430" s="191"/>
      <c r="L430" s="43"/>
      <c r="M430" s="191"/>
      <c r="N430" s="191"/>
      <c r="O430" s="191"/>
      <c r="P430" s="191"/>
    </row>
    <row r="431" spans="1:16" ht="15.75" x14ac:dyDescent="0.25">
      <c r="A431" s="43"/>
      <c r="B431" s="191"/>
      <c r="C431" s="191"/>
      <c r="D431" s="191"/>
      <c r="E431" s="191"/>
      <c r="F431" s="191"/>
      <c r="G431" s="191"/>
      <c r="H431" s="191"/>
      <c r="I431" s="191"/>
      <c r="J431" s="191"/>
      <c r="K431" s="191"/>
      <c r="L431" s="43"/>
      <c r="M431" s="191"/>
      <c r="N431" s="191"/>
      <c r="O431" s="191"/>
      <c r="P431" s="191"/>
    </row>
    <row r="432" spans="1:16" ht="15.75" x14ac:dyDescent="0.25">
      <c r="A432" s="43"/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43"/>
      <c r="M432" s="191"/>
      <c r="N432" s="191"/>
      <c r="O432" s="191"/>
      <c r="P432" s="191"/>
    </row>
    <row r="433" spans="1:16" ht="15.75" x14ac:dyDescent="0.25">
      <c r="A433" s="43"/>
      <c r="B433" s="191"/>
      <c r="C433" s="191"/>
      <c r="D433" s="191"/>
      <c r="E433" s="191"/>
      <c r="F433" s="191"/>
      <c r="G433" s="191"/>
      <c r="H433" s="191"/>
      <c r="I433" s="191"/>
      <c r="J433" s="191"/>
      <c r="K433" s="191"/>
      <c r="L433" s="43"/>
      <c r="M433" s="191"/>
      <c r="N433" s="191"/>
      <c r="O433" s="191"/>
      <c r="P433" s="191"/>
    </row>
    <row r="434" spans="1:16" ht="15.75" x14ac:dyDescent="0.25">
      <c r="A434" s="43"/>
      <c r="B434" s="191"/>
      <c r="C434" s="191"/>
      <c r="D434" s="191"/>
      <c r="E434" s="191"/>
      <c r="F434" s="191"/>
      <c r="G434" s="191"/>
      <c r="H434" s="191"/>
      <c r="I434" s="191"/>
      <c r="J434" s="191"/>
      <c r="K434" s="191"/>
      <c r="L434" s="43"/>
      <c r="M434" s="191"/>
      <c r="N434" s="191"/>
      <c r="O434" s="191"/>
      <c r="P434" s="191"/>
    </row>
    <row r="435" spans="1:16" ht="15.75" x14ac:dyDescent="0.25">
      <c r="A435" s="43"/>
      <c r="B435" s="191"/>
      <c r="C435" s="191"/>
      <c r="D435" s="191"/>
      <c r="E435" s="191"/>
      <c r="F435" s="191"/>
      <c r="G435" s="191"/>
      <c r="H435" s="191"/>
      <c r="I435" s="191"/>
      <c r="J435" s="191"/>
      <c r="K435" s="191"/>
      <c r="L435" s="43"/>
      <c r="M435" s="191"/>
      <c r="N435" s="191"/>
      <c r="O435" s="191"/>
      <c r="P435" s="191"/>
    </row>
    <row r="436" spans="1:16" ht="15.75" x14ac:dyDescent="0.25">
      <c r="A436" s="43"/>
      <c r="B436" s="191"/>
      <c r="C436" s="191"/>
      <c r="D436" s="191"/>
      <c r="E436" s="191"/>
      <c r="F436" s="191"/>
      <c r="G436" s="191"/>
      <c r="H436" s="191"/>
      <c r="I436" s="191"/>
      <c r="J436" s="191"/>
      <c r="K436" s="191"/>
      <c r="L436" s="43"/>
      <c r="M436" s="191"/>
      <c r="N436" s="191"/>
      <c r="O436" s="191"/>
      <c r="P436" s="191"/>
    </row>
    <row r="437" spans="1:16" ht="15.75" x14ac:dyDescent="0.25">
      <c r="A437" s="43"/>
      <c r="B437" s="191"/>
      <c r="C437" s="191"/>
      <c r="D437" s="191"/>
      <c r="E437" s="191"/>
      <c r="F437" s="191"/>
      <c r="G437" s="191"/>
      <c r="H437" s="191"/>
      <c r="I437" s="191"/>
      <c r="J437" s="191"/>
      <c r="K437" s="191"/>
      <c r="L437" s="43"/>
      <c r="M437" s="191"/>
      <c r="N437" s="191"/>
      <c r="O437" s="191"/>
      <c r="P437" s="191"/>
    </row>
    <row r="438" spans="1:16" ht="15.75" x14ac:dyDescent="0.25">
      <c r="A438" s="43"/>
      <c r="B438" s="191"/>
      <c r="C438" s="191"/>
      <c r="D438" s="191"/>
      <c r="E438" s="191"/>
      <c r="F438" s="191"/>
      <c r="G438" s="191"/>
      <c r="H438" s="191"/>
      <c r="I438" s="191"/>
      <c r="J438" s="191"/>
      <c r="K438" s="191"/>
      <c r="L438" s="43"/>
      <c r="M438" s="191"/>
      <c r="N438" s="191"/>
      <c r="O438" s="191"/>
      <c r="P438" s="191"/>
    </row>
    <row r="439" spans="1:16" ht="15.75" x14ac:dyDescent="0.25">
      <c r="A439" s="43"/>
      <c r="B439" s="191"/>
      <c r="C439" s="191"/>
      <c r="D439" s="191"/>
      <c r="E439" s="191"/>
      <c r="F439" s="191"/>
      <c r="G439" s="191"/>
      <c r="H439" s="191"/>
      <c r="I439" s="191"/>
      <c r="J439" s="191"/>
      <c r="K439" s="191"/>
      <c r="L439" s="43"/>
      <c r="M439" s="191"/>
      <c r="N439" s="191"/>
      <c r="O439" s="191"/>
      <c r="P439" s="191"/>
    </row>
    <row r="440" spans="1:16" ht="15.75" x14ac:dyDescent="0.25">
      <c r="A440" s="43"/>
      <c r="B440" s="191"/>
      <c r="C440" s="191"/>
      <c r="D440" s="191"/>
      <c r="E440" s="191"/>
      <c r="F440" s="191"/>
      <c r="G440" s="191"/>
      <c r="H440" s="191"/>
      <c r="I440" s="191"/>
      <c r="J440" s="191"/>
      <c r="K440" s="191"/>
      <c r="L440" s="43"/>
      <c r="M440" s="191"/>
      <c r="N440" s="191"/>
      <c r="O440" s="191"/>
      <c r="P440" s="191"/>
    </row>
    <row r="441" spans="1:16" ht="15.75" x14ac:dyDescent="0.25">
      <c r="A441" s="43"/>
      <c r="B441" s="191"/>
      <c r="C441" s="191"/>
      <c r="D441" s="191"/>
      <c r="E441" s="191"/>
      <c r="F441" s="191"/>
      <c r="G441" s="191"/>
      <c r="H441" s="191"/>
      <c r="I441" s="191"/>
      <c r="J441" s="191"/>
      <c r="K441" s="191"/>
      <c r="L441" s="43"/>
      <c r="M441" s="191"/>
      <c r="N441" s="191"/>
      <c r="O441" s="191"/>
      <c r="P441" s="191"/>
    </row>
    <row r="442" spans="1:16" ht="15.75" x14ac:dyDescent="0.25">
      <c r="A442" s="43"/>
      <c r="B442" s="191"/>
      <c r="C442" s="191"/>
      <c r="D442" s="191"/>
      <c r="E442" s="191"/>
      <c r="F442" s="191"/>
      <c r="G442" s="191"/>
      <c r="H442" s="191"/>
      <c r="I442" s="191"/>
      <c r="J442" s="191"/>
      <c r="K442" s="191"/>
      <c r="L442" s="43"/>
      <c r="M442" s="191"/>
      <c r="N442" s="191"/>
      <c r="O442" s="191"/>
      <c r="P442" s="191"/>
    </row>
    <row r="443" spans="1:16" ht="15.75" x14ac:dyDescent="0.25">
      <c r="A443" s="43"/>
      <c r="B443" s="191"/>
      <c r="C443" s="191"/>
      <c r="D443" s="191"/>
      <c r="E443" s="191"/>
      <c r="F443" s="191"/>
      <c r="G443" s="191"/>
      <c r="H443" s="191"/>
      <c r="I443" s="191"/>
      <c r="J443" s="191"/>
      <c r="K443" s="191"/>
      <c r="L443" s="43"/>
      <c r="M443" s="191"/>
      <c r="N443" s="191"/>
      <c r="O443" s="191"/>
      <c r="P443" s="191"/>
    </row>
    <row r="444" spans="1:16" ht="15.75" x14ac:dyDescent="0.25">
      <c r="A444" s="43"/>
      <c r="B444" s="191"/>
      <c r="C444" s="191"/>
      <c r="D444" s="191"/>
      <c r="E444" s="191"/>
      <c r="F444" s="191"/>
      <c r="G444" s="191"/>
      <c r="H444" s="191"/>
      <c r="I444" s="191"/>
      <c r="J444" s="191"/>
      <c r="K444" s="191"/>
      <c r="L444" s="43"/>
      <c r="M444" s="191"/>
      <c r="N444" s="191"/>
      <c r="O444" s="191"/>
      <c r="P444" s="191"/>
    </row>
    <row r="445" spans="1:16" ht="15.75" x14ac:dyDescent="0.25">
      <c r="A445" s="43"/>
      <c r="B445" s="191"/>
      <c r="C445" s="191"/>
      <c r="D445" s="191"/>
      <c r="E445" s="191"/>
      <c r="F445" s="191"/>
      <c r="G445" s="191"/>
      <c r="H445" s="191"/>
      <c r="I445" s="191"/>
      <c r="J445" s="191"/>
      <c r="K445" s="191"/>
      <c r="L445" s="43"/>
      <c r="M445" s="191"/>
      <c r="N445" s="191"/>
      <c r="O445" s="191"/>
      <c r="P445" s="191"/>
    </row>
    <row r="446" spans="1:16" ht="15.75" x14ac:dyDescent="0.25">
      <c r="A446" s="43"/>
      <c r="B446" s="191"/>
      <c r="C446" s="191"/>
      <c r="D446" s="191"/>
      <c r="E446" s="191"/>
      <c r="F446" s="191"/>
      <c r="G446" s="191"/>
      <c r="H446" s="191"/>
      <c r="I446" s="191"/>
      <c r="J446" s="191"/>
      <c r="K446" s="191"/>
      <c r="L446" s="43"/>
      <c r="M446" s="191"/>
      <c r="N446" s="191"/>
      <c r="O446" s="191"/>
      <c r="P446" s="191"/>
    </row>
    <row r="447" spans="1:16" ht="15.75" x14ac:dyDescent="0.25">
      <c r="A447" s="43"/>
      <c r="B447" s="191"/>
      <c r="C447" s="191"/>
      <c r="D447" s="191"/>
      <c r="E447" s="191"/>
      <c r="F447" s="191"/>
      <c r="G447" s="191"/>
      <c r="H447" s="191"/>
      <c r="I447" s="191"/>
      <c r="J447" s="191"/>
      <c r="K447" s="191"/>
      <c r="L447" s="43"/>
      <c r="M447" s="191"/>
      <c r="N447" s="191"/>
      <c r="O447" s="191"/>
      <c r="P447" s="191"/>
    </row>
    <row r="448" spans="1:16" ht="15.75" x14ac:dyDescent="0.25">
      <c r="A448" s="43"/>
      <c r="B448" s="191"/>
      <c r="C448" s="191"/>
      <c r="D448" s="191"/>
      <c r="E448" s="191"/>
      <c r="F448" s="191"/>
      <c r="G448" s="191"/>
      <c r="H448" s="191"/>
      <c r="I448" s="191"/>
      <c r="J448" s="191"/>
      <c r="K448" s="191"/>
      <c r="L448" s="43"/>
      <c r="M448" s="191"/>
      <c r="N448" s="191"/>
      <c r="O448" s="191"/>
      <c r="P448" s="191"/>
    </row>
    <row r="449" spans="1:16" ht="15.75" x14ac:dyDescent="0.25">
      <c r="A449" s="43"/>
      <c r="B449" s="191"/>
      <c r="C449" s="191"/>
      <c r="D449" s="191"/>
      <c r="E449" s="191"/>
      <c r="F449" s="191"/>
      <c r="G449" s="191"/>
      <c r="H449" s="191"/>
      <c r="I449" s="191"/>
      <c r="J449" s="191"/>
      <c r="K449" s="191"/>
      <c r="L449" s="43"/>
      <c r="M449" s="191"/>
      <c r="N449" s="191"/>
      <c r="O449" s="191"/>
      <c r="P449" s="191"/>
    </row>
    <row r="450" spans="1:16" ht="15.75" x14ac:dyDescent="0.25">
      <c r="A450" s="43"/>
      <c r="B450" s="191"/>
      <c r="C450" s="191"/>
      <c r="D450" s="191"/>
      <c r="E450" s="191"/>
      <c r="F450" s="191"/>
      <c r="G450" s="191"/>
      <c r="H450" s="191"/>
      <c r="I450" s="191"/>
      <c r="J450" s="191"/>
      <c r="K450" s="191"/>
      <c r="L450" s="43"/>
      <c r="M450" s="191"/>
      <c r="N450" s="191"/>
      <c r="O450" s="191"/>
      <c r="P450" s="191"/>
    </row>
    <row r="451" spans="1:16" ht="15.75" x14ac:dyDescent="0.25">
      <c r="A451" s="43"/>
      <c r="B451" s="191"/>
      <c r="C451" s="191"/>
      <c r="D451" s="191"/>
      <c r="E451" s="191"/>
      <c r="F451" s="191"/>
      <c r="G451" s="191"/>
      <c r="H451" s="191"/>
      <c r="I451" s="191"/>
      <c r="J451" s="191"/>
      <c r="K451" s="191"/>
      <c r="L451" s="43"/>
      <c r="M451" s="191"/>
      <c r="N451" s="191"/>
      <c r="O451" s="191"/>
      <c r="P451" s="191"/>
    </row>
    <row r="452" spans="1:16" ht="15.75" x14ac:dyDescent="0.25">
      <c r="A452" s="43"/>
      <c r="B452" s="191"/>
      <c r="C452" s="191"/>
      <c r="D452" s="191"/>
      <c r="E452" s="191"/>
      <c r="F452" s="191"/>
      <c r="G452" s="191"/>
      <c r="H452" s="191"/>
      <c r="I452" s="191"/>
      <c r="J452" s="191"/>
      <c r="K452" s="191"/>
      <c r="L452" s="43"/>
      <c r="M452" s="191"/>
      <c r="N452" s="191"/>
      <c r="O452" s="191"/>
      <c r="P452" s="191"/>
    </row>
    <row r="453" spans="1:16" ht="15.75" x14ac:dyDescent="0.25">
      <c r="A453" s="43"/>
      <c r="B453" s="191"/>
      <c r="C453" s="191"/>
      <c r="D453" s="191"/>
      <c r="E453" s="191"/>
      <c r="F453" s="191"/>
      <c r="G453" s="191"/>
      <c r="H453" s="191"/>
      <c r="I453" s="191"/>
      <c r="J453" s="191"/>
      <c r="K453" s="191"/>
      <c r="L453" s="43"/>
      <c r="M453" s="191"/>
      <c r="N453" s="191"/>
      <c r="O453" s="191"/>
      <c r="P453" s="191"/>
    </row>
    <row r="454" spans="1:16" ht="15.75" x14ac:dyDescent="0.25">
      <c r="A454" s="43"/>
      <c r="B454" s="191"/>
      <c r="C454" s="191"/>
      <c r="D454" s="191"/>
      <c r="E454" s="191"/>
      <c r="F454" s="191"/>
      <c r="G454" s="191"/>
      <c r="H454" s="191"/>
      <c r="I454" s="191"/>
      <c r="J454" s="191"/>
      <c r="K454" s="191"/>
      <c r="L454" s="43"/>
      <c r="M454" s="191"/>
      <c r="N454" s="191"/>
      <c r="O454" s="191"/>
      <c r="P454" s="191"/>
    </row>
    <row r="455" spans="1:16" ht="15.75" x14ac:dyDescent="0.25">
      <c r="A455" s="43"/>
      <c r="B455" s="191"/>
      <c r="C455" s="191"/>
      <c r="D455" s="191"/>
      <c r="E455" s="191"/>
      <c r="F455" s="191"/>
      <c r="G455" s="191"/>
      <c r="H455" s="191"/>
      <c r="I455" s="191"/>
      <c r="J455" s="191"/>
      <c r="K455" s="191"/>
      <c r="L455" s="43"/>
      <c r="M455" s="191"/>
      <c r="N455" s="191"/>
      <c r="O455" s="191"/>
      <c r="P455" s="191"/>
    </row>
    <row r="456" spans="1:16" ht="15.75" x14ac:dyDescent="0.25">
      <c r="A456" s="43"/>
      <c r="B456" s="191"/>
      <c r="C456" s="191"/>
      <c r="D456" s="191"/>
      <c r="E456" s="191"/>
      <c r="F456" s="191"/>
      <c r="G456" s="191"/>
      <c r="H456" s="191"/>
      <c r="I456" s="191"/>
      <c r="J456" s="191"/>
      <c r="K456" s="191"/>
      <c r="L456" s="43"/>
      <c r="M456" s="191"/>
      <c r="N456" s="191"/>
      <c r="O456" s="191"/>
      <c r="P456" s="191"/>
    </row>
    <row r="457" spans="1:16" ht="15.75" x14ac:dyDescent="0.25">
      <c r="A457" s="43"/>
      <c r="B457" s="191"/>
      <c r="C457" s="191"/>
      <c r="D457" s="191"/>
      <c r="E457" s="191"/>
      <c r="F457" s="191"/>
      <c r="G457" s="191"/>
      <c r="H457" s="191"/>
      <c r="I457" s="191"/>
      <c r="J457" s="191"/>
      <c r="K457" s="191"/>
      <c r="L457" s="43"/>
      <c r="M457" s="191"/>
      <c r="N457" s="191"/>
      <c r="O457" s="191"/>
      <c r="P457" s="191"/>
    </row>
    <row r="458" spans="1:16" ht="15.75" x14ac:dyDescent="0.25">
      <c r="A458" s="43"/>
      <c r="B458" s="191"/>
      <c r="C458" s="191"/>
      <c r="D458" s="191"/>
      <c r="E458" s="191"/>
      <c r="F458" s="191"/>
      <c r="G458" s="191"/>
      <c r="H458" s="191"/>
      <c r="I458" s="191"/>
      <c r="J458" s="191"/>
      <c r="K458" s="191"/>
      <c r="L458" s="43"/>
      <c r="M458" s="191"/>
      <c r="N458" s="191"/>
      <c r="O458" s="191"/>
      <c r="P458" s="191"/>
    </row>
    <row r="459" spans="1:16" ht="15.75" x14ac:dyDescent="0.25">
      <c r="A459" s="43"/>
      <c r="B459" s="191"/>
      <c r="C459" s="191"/>
      <c r="D459" s="191"/>
      <c r="E459" s="191"/>
      <c r="F459" s="191"/>
      <c r="G459" s="191"/>
      <c r="H459" s="191"/>
      <c r="I459" s="191"/>
      <c r="J459" s="191"/>
      <c r="K459" s="191"/>
      <c r="L459" s="43"/>
      <c r="M459" s="191"/>
      <c r="N459" s="191"/>
      <c r="O459" s="191"/>
      <c r="P459" s="191"/>
    </row>
    <row r="460" spans="1:16" ht="15.75" x14ac:dyDescent="0.25">
      <c r="A460" s="43"/>
      <c r="B460" s="191"/>
      <c r="C460" s="191"/>
      <c r="D460" s="191"/>
      <c r="E460" s="191"/>
      <c r="F460" s="191"/>
      <c r="G460" s="191"/>
      <c r="H460" s="191"/>
      <c r="I460" s="191"/>
      <c r="J460" s="191"/>
      <c r="K460" s="191"/>
      <c r="L460" s="43"/>
      <c r="M460" s="191"/>
      <c r="N460" s="191"/>
      <c r="O460" s="191"/>
      <c r="P460" s="191"/>
    </row>
    <row r="461" spans="1:16" ht="15.75" x14ac:dyDescent="0.25">
      <c r="A461" s="43"/>
      <c r="B461" s="191"/>
      <c r="C461" s="191"/>
      <c r="D461" s="191"/>
      <c r="E461" s="191"/>
      <c r="F461" s="191"/>
      <c r="G461" s="191"/>
      <c r="H461" s="191"/>
      <c r="I461" s="191"/>
      <c r="J461" s="191"/>
      <c r="K461" s="191"/>
      <c r="L461" s="43"/>
      <c r="M461" s="191"/>
      <c r="N461" s="191"/>
      <c r="O461" s="191"/>
      <c r="P461" s="191"/>
    </row>
    <row r="462" spans="1:16" ht="15.75" x14ac:dyDescent="0.25">
      <c r="A462" s="43"/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43"/>
      <c r="M462" s="191"/>
      <c r="N462" s="191"/>
      <c r="O462" s="191"/>
      <c r="P462" s="191"/>
    </row>
    <row r="463" spans="1:16" ht="15.75" x14ac:dyDescent="0.25">
      <c r="A463" s="43"/>
      <c r="B463" s="191"/>
      <c r="C463" s="191"/>
      <c r="D463" s="191"/>
      <c r="E463" s="191"/>
      <c r="F463" s="191"/>
      <c r="G463" s="191"/>
      <c r="H463" s="191"/>
      <c r="I463" s="191"/>
      <c r="J463" s="191"/>
      <c r="K463" s="191"/>
      <c r="L463" s="43"/>
      <c r="M463" s="191"/>
      <c r="N463" s="191"/>
      <c r="O463" s="191"/>
      <c r="P463" s="191"/>
    </row>
    <row r="464" spans="1:16" ht="15.75" x14ac:dyDescent="0.25">
      <c r="A464" s="43"/>
      <c r="B464" s="191"/>
      <c r="C464" s="191"/>
      <c r="D464" s="191"/>
      <c r="E464" s="191"/>
      <c r="F464" s="191"/>
      <c r="G464" s="191"/>
      <c r="H464" s="191"/>
      <c r="I464" s="191"/>
      <c r="J464" s="191"/>
      <c r="K464" s="191"/>
      <c r="L464" s="43"/>
      <c r="M464" s="191"/>
      <c r="N464" s="191"/>
      <c r="O464" s="191"/>
      <c r="P464" s="191"/>
    </row>
    <row r="465" spans="1:16" ht="15.75" x14ac:dyDescent="0.25">
      <c r="A465" s="43"/>
      <c r="B465" s="191"/>
      <c r="C465" s="191"/>
      <c r="D465" s="191"/>
      <c r="E465" s="191"/>
      <c r="F465" s="191"/>
      <c r="G465" s="191"/>
      <c r="H465" s="191"/>
      <c r="I465" s="191"/>
      <c r="J465" s="191"/>
      <c r="K465" s="191"/>
      <c r="L465" s="43"/>
      <c r="M465" s="191"/>
      <c r="N465" s="191"/>
      <c r="O465" s="191"/>
      <c r="P465" s="191"/>
    </row>
    <row r="466" spans="1:16" ht="15.75" x14ac:dyDescent="0.25">
      <c r="A466" s="43"/>
      <c r="B466" s="191"/>
      <c r="C466" s="191"/>
      <c r="D466" s="191"/>
      <c r="E466" s="191"/>
      <c r="F466" s="191"/>
      <c r="G466" s="191"/>
      <c r="H466" s="191"/>
      <c r="I466" s="191"/>
      <c r="J466" s="191"/>
      <c r="K466" s="191"/>
      <c r="L466" s="43"/>
      <c r="M466" s="191"/>
      <c r="N466" s="191"/>
      <c r="O466" s="191"/>
      <c r="P466" s="191"/>
    </row>
    <row r="467" spans="1:16" ht="15.75" x14ac:dyDescent="0.25">
      <c r="A467" s="43"/>
      <c r="B467" s="191"/>
      <c r="C467" s="191"/>
      <c r="D467" s="191"/>
      <c r="E467" s="191"/>
      <c r="F467" s="191"/>
      <c r="G467" s="191"/>
      <c r="H467" s="191"/>
      <c r="I467" s="191"/>
      <c r="J467" s="191"/>
      <c r="K467" s="191"/>
      <c r="L467" s="43"/>
      <c r="M467" s="191"/>
      <c r="N467" s="191"/>
      <c r="O467" s="191"/>
      <c r="P467" s="191"/>
    </row>
    <row r="468" spans="1:16" ht="15.75" x14ac:dyDescent="0.25">
      <c r="A468" s="43"/>
      <c r="B468" s="191"/>
      <c r="C468" s="191"/>
      <c r="D468" s="191"/>
      <c r="E468" s="191"/>
      <c r="F468" s="191"/>
      <c r="G468" s="191"/>
      <c r="H468" s="191"/>
      <c r="I468" s="191"/>
      <c r="J468" s="191"/>
      <c r="K468" s="191"/>
      <c r="L468" s="43"/>
      <c r="M468" s="191"/>
      <c r="N468" s="191"/>
      <c r="O468" s="191"/>
      <c r="P468" s="191"/>
    </row>
    <row r="469" spans="1:16" ht="15.75" x14ac:dyDescent="0.25">
      <c r="A469" s="43"/>
      <c r="B469" s="191"/>
      <c r="C469" s="191"/>
      <c r="D469" s="191"/>
      <c r="E469" s="191"/>
      <c r="F469" s="191"/>
      <c r="G469" s="191"/>
      <c r="H469" s="191"/>
      <c r="I469" s="191"/>
      <c r="J469" s="191"/>
      <c r="K469" s="191"/>
      <c r="L469" s="43"/>
      <c r="M469" s="191"/>
      <c r="N469" s="191"/>
      <c r="O469" s="191"/>
      <c r="P469" s="191"/>
    </row>
    <row r="470" spans="1:16" ht="15.75" x14ac:dyDescent="0.25">
      <c r="A470" s="43"/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43"/>
      <c r="M470" s="191"/>
      <c r="N470" s="191"/>
      <c r="O470" s="191"/>
      <c r="P470" s="191"/>
    </row>
    <row r="471" spans="1:16" ht="15.75" x14ac:dyDescent="0.25">
      <c r="A471" s="43"/>
      <c r="B471" s="191"/>
      <c r="C471" s="191"/>
      <c r="D471" s="191"/>
      <c r="E471" s="191"/>
      <c r="F471" s="191"/>
      <c r="G471" s="191"/>
      <c r="H471" s="191"/>
      <c r="I471" s="191"/>
      <c r="J471" s="191"/>
      <c r="K471" s="191"/>
      <c r="L471" s="43"/>
      <c r="M471" s="191"/>
      <c r="N471" s="191"/>
      <c r="O471" s="191"/>
      <c r="P471" s="191"/>
    </row>
    <row r="472" spans="1:16" ht="15.75" x14ac:dyDescent="0.25">
      <c r="A472" s="43"/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43"/>
      <c r="M472" s="191"/>
      <c r="N472" s="191"/>
      <c r="O472" s="191"/>
      <c r="P472" s="191"/>
    </row>
    <row r="473" spans="1:16" ht="15.75" x14ac:dyDescent="0.25">
      <c r="A473" s="43"/>
      <c r="B473" s="191"/>
      <c r="C473" s="191"/>
      <c r="D473" s="191"/>
      <c r="E473" s="191"/>
      <c r="F473" s="191"/>
      <c r="G473" s="191"/>
      <c r="H473" s="191"/>
      <c r="I473" s="191"/>
      <c r="J473" s="191"/>
      <c r="K473" s="191"/>
      <c r="L473" s="43"/>
      <c r="M473" s="191"/>
      <c r="N473" s="191"/>
      <c r="O473" s="191"/>
      <c r="P473" s="191"/>
    </row>
    <row r="474" spans="1:16" ht="15.75" x14ac:dyDescent="0.25">
      <c r="A474" s="43"/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43"/>
      <c r="M474" s="191"/>
      <c r="N474" s="191"/>
      <c r="O474" s="191"/>
      <c r="P474" s="191"/>
    </row>
    <row r="475" spans="1:16" ht="15.75" x14ac:dyDescent="0.25">
      <c r="A475" s="43"/>
      <c r="B475" s="191"/>
      <c r="C475" s="191"/>
      <c r="D475" s="191"/>
      <c r="E475" s="191"/>
      <c r="F475" s="191"/>
      <c r="G475" s="191"/>
      <c r="H475" s="191"/>
      <c r="I475" s="191"/>
      <c r="J475" s="191"/>
      <c r="K475" s="191"/>
      <c r="L475" s="43"/>
      <c r="M475" s="191"/>
      <c r="N475" s="191"/>
      <c r="O475" s="191"/>
      <c r="P475" s="191"/>
    </row>
    <row r="476" spans="1:16" ht="15.75" x14ac:dyDescent="0.25">
      <c r="A476" s="43"/>
      <c r="B476" s="191"/>
      <c r="C476" s="191"/>
      <c r="D476" s="191"/>
      <c r="E476" s="191"/>
      <c r="F476" s="191"/>
      <c r="G476" s="191"/>
      <c r="H476" s="191"/>
      <c r="I476" s="191"/>
      <c r="J476" s="191"/>
      <c r="K476" s="191"/>
      <c r="L476" s="43"/>
      <c r="M476" s="191"/>
      <c r="N476" s="191"/>
      <c r="O476" s="191"/>
      <c r="P476" s="191"/>
    </row>
    <row r="477" spans="1:16" ht="15.75" x14ac:dyDescent="0.25">
      <c r="A477" s="43"/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43"/>
      <c r="M477" s="191"/>
      <c r="N477" s="191"/>
      <c r="O477" s="191"/>
      <c r="P477" s="191"/>
    </row>
    <row r="478" spans="1:16" ht="15.75" x14ac:dyDescent="0.25">
      <c r="A478" s="43"/>
      <c r="B478" s="191"/>
      <c r="C478" s="191"/>
      <c r="D478" s="191"/>
      <c r="E478" s="191"/>
      <c r="F478" s="191"/>
      <c r="G478" s="191"/>
      <c r="H478" s="191"/>
      <c r="I478" s="191"/>
      <c r="J478" s="191"/>
      <c r="K478" s="191"/>
      <c r="L478" s="43"/>
      <c r="M478" s="191"/>
      <c r="N478" s="191"/>
      <c r="O478" s="191"/>
      <c r="P478" s="191"/>
    </row>
    <row r="479" spans="1:16" ht="15.75" x14ac:dyDescent="0.25">
      <c r="A479" s="43"/>
      <c r="B479" s="191"/>
      <c r="C479" s="191"/>
      <c r="D479" s="191"/>
      <c r="E479" s="191"/>
      <c r="F479" s="191"/>
      <c r="G479" s="191"/>
      <c r="H479" s="191"/>
      <c r="I479" s="191"/>
      <c r="J479" s="191"/>
      <c r="K479" s="191"/>
      <c r="L479" s="43"/>
      <c r="M479" s="191"/>
      <c r="N479" s="191"/>
      <c r="O479" s="191"/>
      <c r="P479" s="191"/>
    </row>
    <row r="480" spans="1:16" ht="15.75" x14ac:dyDescent="0.25">
      <c r="A480" s="43"/>
      <c r="B480" s="191"/>
      <c r="C480" s="191"/>
      <c r="D480" s="191"/>
      <c r="E480" s="191"/>
      <c r="F480" s="191"/>
      <c r="G480" s="191"/>
      <c r="H480" s="191"/>
      <c r="I480" s="191"/>
      <c r="J480" s="191"/>
      <c r="K480" s="191"/>
      <c r="L480" s="43"/>
      <c r="M480" s="191"/>
      <c r="N480" s="191"/>
      <c r="O480" s="191"/>
      <c r="P480" s="191"/>
    </row>
    <row r="481" spans="1:16" ht="15.75" x14ac:dyDescent="0.25">
      <c r="A481" s="43"/>
      <c r="B481" s="191"/>
      <c r="C481" s="191"/>
      <c r="D481" s="191"/>
      <c r="E481" s="191"/>
      <c r="F481" s="191"/>
      <c r="G481" s="191"/>
      <c r="H481" s="191"/>
      <c r="I481" s="191"/>
      <c r="J481" s="191"/>
      <c r="K481" s="191"/>
      <c r="L481" s="43"/>
      <c r="M481" s="191"/>
      <c r="N481" s="191"/>
      <c r="O481" s="191"/>
      <c r="P481" s="191"/>
    </row>
    <row r="482" spans="1:16" ht="15.75" x14ac:dyDescent="0.25">
      <c r="A482" s="43"/>
      <c r="B482" s="191"/>
      <c r="C482" s="191"/>
      <c r="D482" s="191"/>
      <c r="E482" s="191"/>
      <c r="F482" s="191"/>
      <c r="G482" s="191"/>
      <c r="H482" s="191"/>
      <c r="I482" s="191"/>
      <c r="J482" s="191"/>
      <c r="K482" s="191"/>
      <c r="L482" s="43"/>
      <c r="M482" s="191"/>
      <c r="N482" s="191"/>
      <c r="O482" s="191"/>
      <c r="P482" s="191"/>
    </row>
    <row r="483" spans="1:16" ht="15.75" x14ac:dyDescent="0.25">
      <c r="A483" s="43"/>
      <c r="B483" s="191"/>
      <c r="C483" s="191"/>
      <c r="D483" s="191"/>
      <c r="E483" s="191"/>
      <c r="F483" s="191"/>
      <c r="G483" s="191"/>
      <c r="H483" s="191"/>
      <c r="I483" s="191"/>
      <c r="J483" s="191"/>
      <c r="K483" s="191"/>
      <c r="L483" s="43"/>
      <c r="M483" s="191"/>
      <c r="N483" s="191"/>
      <c r="O483" s="191"/>
      <c r="P483" s="191"/>
    </row>
    <row r="484" spans="1:16" ht="15.75" x14ac:dyDescent="0.25">
      <c r="A484" s="43"/>
      <c r="B484" s="191"/>
      <c r="C484" s="191"/>
      <c r="D484" s="191"/>
      <c r="E484" s="191"/>
      <c r="F484" s="191"/>
      <c r="G484" s="191"/>
      <c r="H484" s="191"/>
      <c r="I484" s="191"/>
      <c r="J484" s="191"/>
      <c r="K484" s="191"/>
      <c r="L484" s="43"/>
      <c r="M484" s="191"/>
      <c r="N484" s="191"/>
      <c r="O484" s="191"/>
      <c r="P484" s="191"/>
    </row>
    <row r="485" spans="1:16" ht="15.75" x14ac:dyDescent="0.25">
      <c r="A485" s="43"/>
      <c r="B485" s="191"/>
      <c r="C485" s="191"/>
      <c r="D485" s="191"/>
      <c r="E485" s="191"/>
      <c r="F485" s="191"/>
      <c r="G485" s="191"/>
      <c r="H485" s="191"/>
      <c r="I485" s="191"/>
      <c r="J485" s="191"/>
      <c r="K485" s="191"/>
      <c r="L485" s="43"/>
      <c r="M485" s="191"/>
      <c r="N485" s="191"/>
      <c r="O485" s="191"/>
      <c r="P485" s="191"/>
    </row>
    <row r="486" spans="1:16" ht="15.75" x14ac:dyDescent="0.25">
      <c r="A486" s="43"/>
      <c r="B486" s="191"/>
      <c r="C486" s="191"/>
      <c r="D486" s="191"/>
      <c r="E486" s="191"/>
      <c r="F486" s="191"/>
      <c r="G486" s="191"/>
      <c r="H486" s="191"/>
      <c r="I486" s="191"/>
      <c r="J486" s="191"/>
      <c r="K486" s="191"/>
      <c r="L486" s="43"/>
      <c r="M486" s="191"/>
      <c r="N486" s="191"/>
      <c r="O486" s="191"/>
      <c r="P486" s="191"/>
    </row>
    <row r="487" spans="1:16" ht="15.75" x14ac:dyDescent="0.25">
      <c r="A487" s="43"/>
      <c r="B487" s="191"/>
      <c r="C487" s="191"/>
      <c r="D487" s="191"/>
      <c r="E487" s="191"/>
      <c r="F487" s="191"/>
      <c r="G487" s="191"/>
      <c r="H487" s="191"/>
      <c r="I487" s="191"/>
      <c r="J487" s="191"/>
      <c r="K487" s="191"/>
      <c r="L487" s="43"/>
      <c r="M487" s="191"/>
      <c r="N487" s="191"/>
      <c r="O487" s="191"/>
      <c r="P487" s="191"/>
    </row>
    <row r="488" spans="1:16" ht="15.75" x14ac:dyDescent="0.25">
      <c r="A488" s="43"/>
      <c r="B488" s="191"/>
      <c r="C488" s="191"/>
      <c r="D488" s="191"/>
      <c r="E488" s="191"/>
      <c r="F488" s="191"/>
      <c r="G488" s="191"/>
      <c r="H488" s="191"/>
      <c r="I488" s="191"/>
      <c r="J488" s="191"/>
      <c r="K488" s="191"/>
      <c r="L488" s="43"/>
      <c r="M488" s="191"/>
      <c r="N488" s="191"/>
      <c r="O488" s="191"/>
      <c r="P488" s="191"/>
    </row>
    <row r="489" spans="1:16" ht="15.75" x14ac:dyDescent="0.25">
      <c r="A489" s="43"/>
      <c r="B489" s="191"/>
      <c r="C489" s="191"/>
      <c r="D489" s="191"/>
      <c r="E489" s="191"/>
      <c r="F489" s="191"/>
      <c r="G489" s="191"/>
      <c r="H489" s="191"/>
      <c r="I489" s="191"/>
      <c r="J489" s="191"/>
      <c r="K489" s="191"/>
      <c r="L489" s="43"/>
      <c r="M489" s="191"/>
      <c r="N489" s="191"/>
      <c r="O489" s="191"/>
      <c r="P489" s="191"/>
    </row>
    <row r="490" spans="1:16" ht="15.75" x14ac:dyDescent="0.25">
      <c r="A490" s="43"/>
      <c r="B490" s="191"/>
      <c r="C490" s="191"/>
      <c r="D490" s="191"/>
      <c r="E490" s="191"/>
      <c r="F490" s="191"/>
      <c r="G490" s="191"/>
      <c r="H490" s="191"/>
      <c r="I490" s="191"/>
      <c r="J490" s="191"/>
      <c r="K490" s="191"/>
      <c r="L490" s="43"/>
      <c r="M490" s="191"/>
      <c r="N490" s="191"/>
      <c r="O490" s="191"/>
      <c r="P490" s="191"/>
    </row>
    <row r="491" spans="1:16" ht="15.75" x14ac:dyDescent="0.25">
      <c r="A491" s="43"/>
      <c r="B491" s="191"/>
      <c r="C491" s="191"/>
      <c r="D491" s="191"/>
      <c r="E491" s="191"/>
      <c r="F491" s="191"/>
      <c r="G491" s="191"/>
      <c r="H491" s="191"/>
      <c r="I491" s="191"/>
      <c r="J491" s="191"/>
      <c r="K491" s="191"/>
      <c r="L491" s="43"/>
      <c r="M491" s="191"/>
      <c r="N491" s="191"/>
      <c r="O491" s="191"/>
      <c r="P491" s="191"/>
    </row>
    <row r="492" spans="1:16" ht="15.75" x14ac:dyDescent="0.25">
      <c r="A492" s="43"/>
      <c r="B492" s="191"/>
      <c r="C492" s="191"/>
      <c r="D492" s="191"/>
      <c r="E492" s="191"/>
      <c r="F492" s="191"/>
      <c r="G492" s="191"/>
      <c r="H492" s="191"/>
      <c r="I492" s="191"/>
      <c r="J492" s="191"/>
      <c r="K492" s="191"/>
      <c r="L492" s="43"/>
      <c r="M492" s="191"/>
      <c r="N492" s="191"/>
      <c r="O492" s="191"/>
      <c r="P492" s="191"/>
    </row>
    <row r="493" spans="1:16" ht="15.75" x14ac:dyDescent="0.25">
      <c r="A493" s="43"/>
      <c r="B493" s="191"/>
      <c r="C493" s="191"/>
      <c r="D493" s="191"/>
      <c r="E493" s="191"/>
      <c r="F493" s="191"/>
      <c r="G493" s="191"/>
      <c r="H493" s="191"/>
      <c r="I493" s="191"/>
      <c r="J493" s="191"/>
      <c r="K493" s="191"/>
      <c r="L493" s="43"/>
      <c r="M493" s="191"/>
      <c r="N493" s="191"/>
      <c r="O493" s="191"/>
      <c r="P493" s="191"/>
    </row>
    <row r="494" spans="1:16" ht="15.75" x14ac:dyDescent="0.25">
      <c r="A494" s="43"/>
      <c r="B494" s="191"/>
      <c r="C494" s="191"/>
      <c r="D494" s="191"/>
      <c r="E494" s="191"/>
      <c r="F494" s="191"/>
      <c r="G494" s="191"/>
      <c r="H494" s="191"/>
      <c r="I494" s="191"/>
      <c r="J494" s="191"/>
      <c r="K494" s="191"/>
      <c r="L494" s="43"/>
      <c r="M494" s="191"/>
      <c r="N494" s="191"/>
      <c r="O494" s="191"/>
      <c r="P494" s="191"/>
    </row>
    <row r="495" spans="1:16" ht="15.75" x14ac:dyDescent="0.25">
      <c r="A495" s="43"/>
      <c r="B495" s="191"/>
      <c r="C495" s="191"/>
      <c r="D495" s="191"/>
      <c r="E495" s="191"/>
      <c r="F495" s="191"/>
      <c r="G495" s="191"/>
      <c r="H495" s="191"/>
      <c r="I495" s="191"/>
      <c r="J495" s="191"/>
      <c r="K495" s="191"/>
      <c r="L495" s="43"/>
      <c r="M495" s="191"/>
      <c r="N495" s="191"/>
      <c r="O495" s="191"/>
      <c r="P495" s="191"/>
    </row>
    <row r="496" spans="1:16" ht="15.75" x14ac:dyDescent="0.25">
      <c r="A496" s="43"/>
      <c r="B496" s="191"/>
      <c r="C496" s="191"/>
      <c r="D496" s="191"/>
      <c r="E496" s="191"/>
      <c r="F496" s="191"/>
      <c r="G496" s="191"/>
      <c r="H496" s="191"/>
      <c r="I496" s="191"/>
      <c r="J496" s="191"/>
      <c r="K496" s="191"/>
      <c r="L496" s="43"/>
      <c r="M496" s="191"/>
      <c r="N496" s="191"/>
      <c r="O496" s="191"/>
      <c r="P496" s="191"/>
    </row>
    <row r="497" spans="1:16" ht="15.75" x14ac:dyDescent="0.25">
      <c r="A497" s="43"/>
      <c r="B497" s="191"/>
      <c r="C497" s="191"/>
      <c r="D497" s="191"/>
      <c r="E497" s="191"/>
      <c r="F497" s="191"/>
      <c r="G497" s="191"/>
      <c r="H497" s="191"/>
      <c r="I497" s="191"/>
      <c r="J497" s="191"/>
      <c r="K497" s="191"/>
      <c r="L497" s="43"/>
      <c r="M497" s="191"/>
      <c r="N497" s="191"/>
      <c r="O497" s="191"/>
      <c r="P497" s="191"/>
    </row>
    <row r="498" spans="1:16" ht="15.75" x14ac:dyDescent="0.25">
      <c r="A498" s="43"/>
      <c r="B498" s="191"/>
      <c r="C498" s="191"/>
      <c r="D498" s="191"/>
      <c r="E498" s="191"/>
      <c r="F498" s="191"/>
      <c r="G498" s="191"/>
      <c r="H498" s="191"/>
      <c r="I498" s="191"/>
      <c r="J498" s="191"/>
      <c r="K498" s="191"/>
      <c r="L498" s="43"/>
      <c r="M498" s="191"/>
      <c r="N498" s="191"/>
      <c r="O498" s="191"/>
      <c r="P498" s="191"/>
    </row>
    <row r="499" spans="1:16" ht="15.75" x14ac:dyDescent="0.25">
      <c r="A499" s="43"/>
      <c r="B499" s="191"/>
      <c r="C499" s="191"/>
      <c r="D499" s="191"/>
      <c r="E499" s="191"/>
      <c r="F499" s="191"/>
      <c r="G499" s="191"/>
      <c r="H499" s="191"/>
      <c r="I499" s="191"/>
      <c r="J499" s="191"/>
      <c r="K499" s="191"/>
      <c r="L499" s="43"/>
      <c r="M499" s="191"/>
      <c r="N499" s="191"/>
      <c r="O499" s="191"/>
      <c r="P499" s="191"/>
    </row>
    <row r="500" spans="1:16" ht="15.75" x14ac:dyDescent="0.25">
      <c r="A500" s="43"/>
      <c r="B500" s="191"/>
      <c r="C500" s="191"/>
      <c r="D500" s="191"/>
      <c r="E500" s="191"/>
      <c r="F500" s="191"/>
      <c r="G500" s="191"/>
      <c r="H500" s="191"/>
      <c r="I500" s="191"/>
      <c r="J500" s="191"/>
      <c r="K500" s="191"/>
      <c r="L500" s="43"/>
      <c r="M500" s="191"/>
      <c r="N500" s="191"/>
      <c r="O500" s="191"/>
      <c r="P500" s="191"/>
    </row>
    <row r="501" spans="1:16" ht="15.75" x14ac:dyDescent="0.25">
      <c r="A501" s="43"/>
      <c r="B501" s="191"/>
      <c r="C501" s="191"/>
      <c r="D501" s="191"/>
      <c r="E501" s="191"/>
      <c r="F501" s="191"/>
      <c r="G501" s="191"/>
      <c r="H501" s="191"/>
      <c r="I501" s="191"/>
      <c r="J501" s="191"/>
      <c r="K501" s="191"/>
      <c r="L501" s="43"/>
      <c r="M501" s="191"/>
      <c r="N501" s="191"/>
      <c r="O501" s="191"/>
      <c r="P501" s="191"/>
    </row>
    <row r="502" spans="1:16" ht="15.75" x14ac:dyDescent="0.25">
      <c r="A502" s="43"/>
      <c r="B502" s="191"/>
      <c r="C502" s="191"/>
      <c r="D502" s="191"/>
      <c r="E502" s="191"/>
      <c r="F502" s="191"/>
      <c r="G502" s="191"/>
      <c r="H502" s="191"/>
      <c r="I502" s="191"/>
      <c r="J502" s="191"/>
      <c r="K502" s="191"/>
      <c r="L502" s="43"/>
      <c r="M502" s="191"/>
      <c r="N502" s="191"/>
      <c r="O502" s="191"/>
      <c r="P502" s="191"/>
    </row>
    <row r="503" spans="1:16" ht="15.75" x14ac:dyDescent="0.25">
      <c r="A503" s="43"/>
      <c r="B503" s="191"/>
      <c r="C503" s="191"/>
      <c r="D503" s="191"/>
      <c r="E503" s="191"/>
      <c r="F503" s="191"/>
      <c r="G503" s="191"/>
      <c r="H503" s="191"/>
      <c r="I503" s="191"/>
      <c r="J503" s="191"/>
      <c r="K503" s="191"/>
      <c r="L503" s="43"/>
      <c r="M503" s="191"/>
      <c r="N503" s="191"/>
      <c r="O503" s="191"/>
      <c r="P503" s="191"/>
    </row>
    <row r="504" spans="1:16" ht="15.75" x14ac:dyDescent="0.25">
      <c r="A504" s="43"/>
      <c r="B504" s="191"/>
      <c r="C504" s="191"/>
      <c r="D504" s="191"/>
      <c r="E504" s="191"/>
      <c r="F504" s="191"/>
      <c r="G504" s="191"/>
      <c r="H504" s="191"/>
      <c r="I504" s="191"/>
      <c r="J504" s="191"/>
      <c r="K504" s="191"/>
      <c r="L504" s="43"/>
      <c r="M504" s="191"/>
      <c r="N504" s="191"/>
      <c r="O504" s="191"/>
      <c r="P504" s="191"/>
    </row>
    <row r="505" spans="1:16" ht="15.75" x14ac:dyDescent="0.25">
      <c r="A505" s="43"/>
      <c r="B505" s="191"/>
      <c r="C505" s="191"/>
      <c r="D505" s="191"/>
      <c r="E505" s="191"/>
      <c r="F505" s="191"/>
      <c r="G505" s="191"/>
      <c r="H505" s="191"/>
      <c r="I505" s="191"/>
      <c r="J505" s="191"/>
      <c r="K505" s="191"/>
      <c r="L505" s="43"/>
      <c r="M505" s="191"/>
      <c r="N505" s="191"/>
      <c r="O505" s="191"/>
      <c r="P505" s="191"/>
    </row>
    <row r="506" spans="1:16" ht="15.75" x14ac:dyDescent="0.25">
      <c r="A506" s="43"/>
      <c r="B506" s="191"/>
      <c r="C506" s="191"/>
      <c r="D506" s="191"/>
      <c r="E506" s="191"/>
      <c r="F506" s="191"/>
      <c r="G506" s="191"/>
      <c r="H506" s="191"/>
      <c r="I506" s="191"/>
      <c r="J506" s="191"/>
      <c r="K506" s="191"/>
      <c r="L506" s="43"/>
      <c r="M506" s="191"/>
      <c r="N506" s="191"/>
      <c r="O506" s="191"/>
      <c r="P506" s="191"/>
    </row>
    <row r="507" spans="1:16" ht="15.75" x14ac:dyDescent="0.25">
      <c r="A507" s="43"/>
      <c r="B507" s="191"/>
      <c r="C507" s="191"/>
      <c r="D507" s="191"/>
      <c r="E507" s="191"/>
      <c r="F507" s="191"/>
      <c r="G507" s="191"/>
      <c r="H507" s="191"/>
      <c r="I507" s="191"/>
      <c r="J507" s="191"/>
      <c r="K507" s="191"/>
      <c r="L507" s="43"/>
      <c r="M507" s="191"/>
      <c r="N507" s="191"/>
      <c r="O507" s="191"/>
      <c r="P507" s="191"/>
    </row>
    <row r="508" spans="1:16" ht="15.75" x14ac:dyDescent="0.25">
      <c r="A508" s="43"/>
      <c r="B508" s="191"/>
      <c r="C508" s="191"/>
      <c r="D508" s="191"/>
      <c r="E508" s="191"/>
      <c r="F508" s="191"/>
      <c r="G508" s="191"/>
      <c r="H508" s="191"/>
      <c r="I508" s="191"/>
      <c r="J508" s="191"/>
      <c r="K508" s="191"/>
      <c r="L508" s="43"/>
      <c r="M508" s="191"/>
      <c r="N508" s="191"/>
      <c r="O508" s="191"/>
      <c r="P508" s="191"/>
    </row>
    <row r="509" spans="1:16" ht="15.75" x14ac:dyDescent="0.25">
      <c r="A509" s="43"/>
      <c r="B509" s="191"/>
      <c r="C509" s="191"/>
      <c r="D509" s="191"/>
      <c r="E509" s="191"/>
      <c r="F509" s="191"/>
      <c r="G509" s="191"/>
      <c r="H509" s="191"/>
      <c r="I509" s="191"/>
      <c r="J509" s="191"/>
      <c r="K509" s="191"/>
      <c r="L509" s="43"/>
      <c r="M509" s="191"/>
      <c r="N509" s="191"/>
      <c r="O509" s="191"/>
      <c r="P509" s="191"/>
    </row>
    <row r="510" spans="1:16" ht="15.75" x14ac:dyDescent="0.25">
      <c r="A510" s="43"/>
      <c r="B510" s="191"/>
      <c r="C510" s="191"/>
      <c r="D510" s="191"/>
      <c r="E510" s="191"/>
      <c r="F510" s="191"/>
      <c r="G510" s="191"/>
      <c r="H510" s="191"/>
      <c r="I510" s="191"/>
      <c r="J510" s="191"/>
      <c r="K510" s="191"/>
      <c r="L510" s="43"/>
      <c r="M510" s="191"/>
      <c r="N510" s="191"/>
      <c r="O510" s="191"/>
      <c r="P510" s="191"/>
    </row>
    <row r="511" spans="1:16" ht="15.75" x14ac:dyDescent="0.25">
      <c r="A511" s="43"/>
      <c r="B511" s="191"/>
      <c r="C511" s="191"/>
      <c r="D511" s="191"/>
      <c r="E511" s="191"/>
      <c r="F511" s="191"/>
      <c r="G511" s="191"/>
      <c r="H511" s="191"/>
      <c r="I511" s="191"/>
      <c r="J511" s="191"/>
      <c r="K511" s="191"/>
      <c r="L511" s="43"/>
      <c r="M511" s="191"/>
      <c r="N511" s="191"/>
      <c r="O511" s="191"/>
      <c r="P511" s="191"/>
    </row>
    <row r="512" spans="1:16" ht="15.75" x14ac:dyDescent="0.25">
      <c r="A512" s="43"/>
      <c r="B512" s="191"/>
      <c r="C512" s="191"/>
      <c r="D512" s="191"/>
      <c r="E512" s="191"/>
      <c r="F512" s="191"/>
      <c r="G512" s="191"/>
      <c r="H512" s="191"/>
      <c r="I512" s="191"/>
      <c r="J512" s="191"/>
      <c r="K512" s="191"/>
      <c r="L512" s="43"/>
      <c r="M512" s="191"/>
      <c r="N512" s="191"/>
      <c r="O512" s="191"/>
      <c r="P512" s="191"/>
    </row>
    <row r="513" spans="1:16" ht="15.75" x14ac:dyDescent="0.25">
      <c r="A513" s="43"/>
      <c r="B513" s="191"/>
      <c r="C513" s="191"/>
      <c r="D513" s="191"/>
      <c r="E513" s="191"/>
      <c r="F513" s="191"/>
      <c r="G513" s="191"/>
      <c r="H513" s="191"/>
      <c r="I513" s="191"/>
      <c r="J513" s="191"/>
      <c r="K513" s="191"/>
      <c r="L513" s="43"/>
      <c r="M513" s="191"/>
      <c r="N513" s="191"/>
      <c r="O513" s="191"/>
      <c r="P513" s="191"/>
    </row>
    <row r="514" spans="1:16" ht="15.75" x14ac:dyDescent="0.25">
      <c r="A514" s="43"/>
      <c r="B514" s="191"/>
      <c r="C514" s="191"/>
      <c r="D514" s="191"/>
      <c r="E514" s="191"/>
      <c r="F514" s="191"/>
      <c r="G514" s="191"/>
      <c r="H514" s="191"/>
      <c r="I514" s="191"/>
      <c r="J514" s="191"/>
      <c r="K514" s="191"/>
      <c r="L514" s="43"/>
      <c r="M514" s="191"/>
      <c r="N514" s="191"/>
      <c r="O514" s="191"/>
      <c r="P514" s="191"/>
    </row>
    <row r="515" spans="1:16" ht="15.75" x14ac:dyDescent="0.25">
      <c r="A515" s="43"/>
      <c r="B515" s="191"/>
      <c r="C515" s="191"/>
      <c r="D515" s="191"/>
      <c r="E515" s="191"/>
      <c r="F515" s="191"/>
      <c r="G515" s="191"/>
      <c r="H515" s="191"/>
      <c r="I515" s="191"/>
      <c r="J515" s="191"/>
      <c r="K515" s="191"/>
      <c r="L515" s="43"/>
      <c r="M515" s="191"/>
      <c r="N515" s="191"/>
      <c r="O515" s="191"/>
      <c r="P515" s="191"/>
    </row>
    <row r="516" spans="1:16" ht="15.75" x14ac:dyDescent="0.25">
      <c r="A516" s="43"/>
      <c r="B516" s="191"/>
      <c r="C516" s="191"/>
      <c r="D516" s="191"/>
      <c r="E516" s="191"/>
      <c r="F516" s="191"/>
      <c r="G516" s="191"/>
      <c r="H516" s="191"/>
      <c r="I516" s="191"/>
      <c r="J516" s="191"/>
      <c r="K516" s="191"/>
      <c r="L516" s="43"/>
      <c r="M516" s="191"/>
      <c r="N516" s="191"/>
      <c r="O516" s="191"/>
      <c r="P516" s="191"/>
    </row>
    <row r="517" spans="1:16" ht="15.75" x14ac:dyDescent="0.25">
      <c r="A517" s="43"/>
      <c r="B517" s="191"/>
      <c r="C517" s="191"/>
      <c r="D517" s="191"/>
      <c r="E517" s="191"/>
      <c r="F517" s="191"/>
      <c r="G517" s="191"/>
      <c r="H517" s="191"/>
      <c r="I517" s="191"/>
      <c r="J517" s="191"/>
      <c r="K517" s="191"/>
      <c r="L517" s="43"/>
      <c r="M517" s="191"/>
      <c r="N517" s="191"/>
      <c r="O517" s="191"/>
      <c r="P517" s="191"/>
    </row>
    <row r="518" spans="1:16" ht="15.75" x14ac:dyDescent="0.25">
      <c r="A518" s="43"/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43"/>
      <c r="M518" s="191"/>
      <c r="N518" s="191"/>
      <c r="O518" s="191"/>
      <c r="P518" s="191"/>
    </row>
    <row r="519" spans="1:16" ht="15.75" x14ac:dyDescent="0.25">
      <c r="A519" s="43"/>
      <c r="B519" s="191"/>
      <c r="C519" s="191"/>
      <c r="D519" s="191"/>
      <c r="E519" s="191"/>
      <c r="F519" s="191"/>
      <c r="G519" s="191"/>
      <c r="H519" s="191"/>
      <c r="I519" s="191"/>
      <c r="J519" s="191"/>
      <c r="K519" s="191"/>
      <c r="L519" s="43"/>
      <c r="M519" s="191"/>
      <c r="N519" s="191"/>
      <c r="O519" s="191"/>
      <c r="P519" s="191"/>
    </row>
    <row r="520" spans="1:16" ht="15.75" x14ac:dyDescent="0.25">
      <c r="A520" s="43"/>
      <c r="B520" s="191"/>
      <c r="C520" s="191"/>
      <c r="D520" s="191"/>
      <c r="E520" s="191"/>
      <c r="F520" s="191"/>
      <c r="G520" s="191"/>
      <c r="H520" s="191"/>
      <c r="I520" s="191"/>
      <c r="J520" s="191"/>
      <c r="K520" s="191"/>
      <c r="L520" s="43"/>
      <c r="M520" s="191"/>
      <c r="N520" s="191"/>
      <c r="O520" s="191"/>
      <c r="P520" s="191"/>
    </row>
    <row r="521" spans="1:16" ht="15.75" x14ac:dyDescent="0.25">
      <c r="A521" s="43"/>
      <c r="B521" s="191"/>
      <c r="C521" s="191"/>
      <c r="D521" s="191"/>
      <c r="E521" s="191"/>
      <c r="F521" s="191"/>
      <c r="G521" s="191"/>
      <c r="H521" s="191"/>
      <c r="I521" s="191"/>
      <c r="J521" s="191"/>
      <c r="K521" s="191"/>
      <c r="L521" s="43"/>
      <c r="M521" s="191"/>
      <c r="N521" s="191"/>
      <c r="O521" s="191"/>
      <c r="P521" s="191"/>
    </row>
    <row r="522" spans="1:16" ht="15.75" x14ac:dyDescent="0.25">
      <c r="A522" s="43"/>
      <c r="B522" s="191"/>
      <c r="C522" s="191"/>
      <c r="D522" s="191"/>
      <c r="E522" s="191"/>
      <c r="F522" s="191"/>
      <c r="G522" s="191"/>
      <c r="H522" s="191"/>
      <c r="I522" s="191"/>
      <c r="J522" s="191"/>
      <c r="K522" s="191"/>
      <c r="L522" s="43"/>
      <c r="M522" s="191"/>
      <c r="N522" s="191"/>
      <c r="O522" s="191"/>
      <c r="P522" s="191"/>
    </row>
    <row r="523" spans="1:16" ht="15.75" x14ac:dyDescent="0.25">
      <c r="A523" s="43"/>
      <c r="B523" s="191"/>
      <c r="C523" s="191"/>
      <c r="D523" s="191"/>
      <c r="E523" s="191"/>
      <c r="F523" s="191"/>
      <c r="G523" s="191"/>
      <c r="H523" s="191"/>
      <c r="I523" s="191"/>
      <c r="J523" s="191"/>
      <c r="K523" s="191"/>
      <c r="L523" s="43"/>
      <c r="M523" s="191"/>
      <c r="N523" s="191"/>
      <c r="O523" s="191"/>
      <c r="P523" s="191"/>
    </row>
    <row r="524" spans="1:16" ht="15.75" x14ac:dyDescent="0.25">
      <c r="A524" s="43"/>
      <c r="B524" s="191"/>
      <c r="C524" s="191"/>
      <c r="D524" s="191"/>
      <c r="E524" s="191"/>
      <c r="F524" s="191"/>
      <c r="G524" s="191"/>
      <c r="H524" s="191"/>
      <c r="I524" s="191"/>
      <c r="J524" s="191"/>
      <c r="K524" s="191"/>
      <c r="L524" s="43"/>
      <c r="M524" s="191"/>
      <c r="N524" s="191"/>
      <c r="O524" s="191"/>
      <c r="P524" s="191"/>
    </row>
    <row r="525" spans="1:16" ht="15.75" x14ac:dyDescent="0.25">
      <c r="A525" s="43"/>
      <c r="B525" s="191"/>
      <c r="C525" s="191"/>
      <c r="D525" s="191"/>
      <c r="E525" s="191"/>
      <c r="F525" s="191"/>
      <c r="G525" s="191"/>
      <c r="H525" s="191"/>
      <c r="I525" s="191"/>
      <c r="J525" s="191"/>
      <c r="K525" s="191"/>
      <c r="L525" s="43"/>
      <c r="M525" s="191"/>
      <c r="N525" s="191"/>
      <c r="O525" s="191"/>
      <c r="P525" s="191"/>
    </row>
    <row r="526" spans="1:16" ht="15.75" x14ac:dyDescent="0.25">
      <c r="A526" s="43"/>
      <c r="B526" s="191"/>
      <c r="C526" s="191"/>
      <c r="D526" s="191"/>
      <c r="E526" s="191"/>
      <c r="F526" s="191"/>
      <c r="G526" s="191"/>
      <c r="H526" s="191"/>
      <c r="I526" s="191"/>
      <c r="J526" s="191"/>
      <c r="K526" s="191"/>
      <c r="L526" s="43"/>
      <c r="M526" s="191"/>
      <c r="N526" s="191"/>
      <c r="O526" s="191"/>
      <c r="P526" s="191"/>
    </row>
    <row r="527" spans="1:16" ht="15.75" x14ac:dyDescent="0.25">
      <c r="A527" s="43"/>
      <c r="B527" s="191"/>
      <c r="C527" s="191"/>
      <c r="D527" s="191"/>
      <c r="E527" s="191"/>
      <c r="F527" s="191"/>
      <c r="G527" s="191"/>
      <c r="H527" s="191"/>
      <c r="I527" s="191"/>
      <c r="J527" s="191"/>
      <c r="K527" s="191"/>
      <c r="L527" s="43"/>
      <c r="M527" s="191"/>
      <c r="N527" s="191"/>
      <c r="O527" s="191"/>
      <c r="P527" s="191"/>
    </row>
    <row r="528" spans="1:16" ht="15.75" x14ac:dyDescent="0.25">
      <c r="A528" s="43"/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43"/>
      <c r="M528" s="191"/>
      <c r="N528" s="191"/>
      <c r="O528" s="191"/>
      <c r="P528" s="191"/>
    </row>
    <row r="529" spans="1:16" ht="15.75" x14ac:dyDescent="0.25">
      <c r="A529" s="43"/>
      <c r="B529" s="191"/>
      <c r="C529" s="191"/>
      <c r="D529" s="191"/>
      <c r="E529" s="191"/>
      <c r="F529" s="191"/>
      <c r="G529" s="191"/>
      <c r="H529" s="191"/>
      <c r="I529" s="191"/>
      <c r="J529" s="191"/>
      <c r="K529" s="191"/>
      <c r="L529" s="43"/>
      <c r="M529" s="191"/>
      <c r="N529" s="191"/>
      <c r="O529" s="191"/>
      <c r="P529" s="191"/>
    </row>
    <row r="530" spans="1:16" ht="15.75" x14ac:dyDescent="0.25">
      <c r="A530" s="43"/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43"/>
      <c r="M530" s="191"/>
      <c r="N530" s="191"/>
      <c r="O530" s="191"/>
      <c r="P530" s="191"/>
    </row>
    <row r="531" spans="1:16" ht="15.75" x14ac:dyDescent="0.25">
      <c r="A531" s="43"/>
      <c r="B531" s="191"/>
      <c r="C531" s="191"/>
      <c r="D531" s="191"/>
      <c r="E531" s="191"/>
      <c r="F531" s="191"/>
      <c r="G531" s="191"/>
      <c r="H531" s="191"/>
      <c r="I531" s="191"/>
      <c r="J531" s="191"/>
      <c r="K531" s="191"/>
      <c r="L531" s="43"/>
      <c r="M531" s="191"/>
      <c r="N531" s="191"/>
      <c r="O531" s="191"/>
      <c r="P531" s="191"/>
    </row>
    <row r="532" spans="1:16" ht="15.75" x14ac:dyDescent="0.25">
      <c r="A532" s="43"/>
      <c r="B532" s="191"/>
      <c r="C532" s="191"/>
      <c r="D532" s="191"/>
      <c r="E532" s="191"/>
      <c r="F532" s="191"/>
      <c r="G532" s="191"/>
      <c r="H532" s="191"/>
      <c r="I532" s="191"/>
      <c r="J532" s="191"/>
      <c r="K532" s="191"/>
      <c r="L532" s="43"/>
      <c r="M532" s="191"/>
      <c r="N532" s="191"/>
      <c r="O532" s="191"/>
      <c r="P532" s="191"/>
    </row>
    <row r="533" spans="1:16" ht="15.75" x14ac:dyDescent="0.25">
      <c r="A533" s="43"/>
      <c r="B533" s="191"/>
      <c r="C533" s="191"/>
      <c r="D533" s="191"/>
      <c r="E533" s="191"/>
      <c r="F533" s="191"/>
      <c r="G533" s="191"/>
      <c r="H533" s="191"/>
      <c r="I533" s="191"/>
      <c r="J533" s="191"/>
      <c r="K533" s="191"/>
      <c r="L533" s="43"/>
      <c r="M533" s="191"/>
      <c r="N533" s="191"/>
      <c r="O533" s="191"/>
      <c r="P533" s="191"/>
    </row>
    <row r="534" spans="1:16" ht="15.75" x14ac:dyDescent="0.25">
      <c r="A534" s="43"/>
      <c r="B534" s="191"/>
      <c r="C534" s="191"/>
      <c r="D534" s="191"/>
      <c r="E534" s="191"/>
      <c r="F534" s="191"/>
      <c r="G534" s="191"/>
      <c r="H534" s="191"/>
      <c r="I534" s="191"/>
      <c r="J534" s="191"/>
      <c r="K534" s="191"/>
      <c r="L534" s="43"/>
      <c r="M534" s="191"/>
      <c r="N534" s="191"/>
      <c r="O534" s="191"/>
      <c r="P534" s="191"/>
    </row>
    <row r="535" spans="1:16" ht="15.75" x14ac:dyDescent="0.25">
      <c r="A535" s="43"/>
      <c r="B535" s="191"/>
      <c r="C535" s="191"/>
      <c r="D535" s="191"/>
      <c r="E535" s="191"/>
      <c r="F535" s="191"/>
      <c r="G535" s="191"/>
      <c r="H535" s="191"/>
      <c r="I535" s="191"/>
      <c r="J535" s="191"/>
      <c r="K535" s="191"/>
      <c r="L535" s="43"/>
      <c r="M535" s="191"/>
      <c r="N535" s="191"/>
      <c r="O535" s="191"/>
      <c r="P535" s="191"/>
    </row>
    <row r="536" spans="1:16" ht="15.75" x14ac:dyDescent="0.25">
      <c r="A536" s="43"/>
      <c r="B536" s="191"/>
      <c r="C536" s="191"/>
      <c r="D536" s="191"/>
      <c r="E536" s="191"/>
      <c r="F536" s="191"/>
      <c r="G536" s="191"/>
      <c r="H536" s="191"/>
      <c r="I536" s="191"/>
      <c r="J536" s="191"/>
      <c r="K536" s="191"/>
      <c r="L536" s="43"/>
      <c r="M536" s="191"/>
      <c r="N536" s="191"/>
      <c r="O536" s="191"/>
      <c r="P536" s="191"/>
    </row>
    <row r="537" spans="1:16" ht="15.75" x14ac:dyDescent="0.25">
      <c r="A537" s="43"/>
      <c r="B537" s="191"/>
      <c r="C537" s="191"/>
      <c r="D537" s="191"/>
      <c r="E537" s="191"/>
      <c r="F537" s="191"/>
      <c r="G537" s="191"/>
      <c r="H537" s="191"/>
      <c r="I537" s="191"/>
      <c r="J537" s="191"/>
      <c r="K537" s="191"/>
      <c r="L537" s="43"/>
      <c r="M537" s="191"/>
      <c r="N537" s="191"/>
      <c r="O537" s="191"/>
      <c r="P537" s="191"/>
    </row>
    <row r="538" spans="1:16" ht="15.75" x14ac:dyDescent="0.25">
      <c r="A538" s="43"/>
      <c r="B538" s="191"/>
      <c r="C538" s="191"/>
      <c r="D538" s="191"/>
      <c r="E538" s="191"/>
      <c r="F538" s="191"/>
      <c r="G538" s="191"/>
      <c r="H538" s="191"/>
      <c r="I538" s="191"/>
      <c r="J538" s="191"/>
      <c r="K538" s="191"/>
      <c r="L538" s="43"/>
      <c r="M538" s="191"/>
      <c r="N538" s="191"/>
      <c r="O538" s="191"/>
      <c r="P538" s="191"/>
    </row>
    <row r="539" spans="1:16" ht="15.75" x14ac:dyDescent="0.25">
      <c r="A539" s="43"/>
      <c r="B539" s="191"/>
      <c r="C539" s="191"/>
      <c r="D539" s="191"/>
      <c r="E539" s="191"/>
      <c r="F539" s="191"/>
      <c r="G539" s="191"/>
      <c r="H539" s="191"/>
      <c r="I539" s="191"/>
      <c r="J539" s="191"/>
      <c r="K539" s="191"/>
      <c r="L539" s="43"/>
      <c r="M539" s="191"/>
      <c r="N539" s="191"/>
      <c r="O539" s="191"/>
      <c r="P539" s="191"/>
    </row>
    <row r="540" spans="1:16" ht="15.75" x14ac:dyDescent="0.25">
      <c r="A540" s="43"/>
      <c r="B540" s="191"/>
      <c r="C540" s="191"/>
      <c r="D540" s="191"/>
      <c r="E540" s="191"/>
      <c r="F540" s="191"/>
      <c r="G540" s="191"/>
      <c r="H540" s="191"/>
      <c r="I540" s="191"/>
      <c r="J540" s="191"/>
      <c r="K540" s="191"/>
      <c r="L540" s="43"/>
      <c r="M540" s="191"/>
      <c r="N540" s="191"/>
      <c r="O540" s="191"/>
      <c r="P540" s="191"/>
    </row>
    <row r="541" spans="1:16" ht="15.75" x14ac:dyDescent="0.25">
      <c r="A541" s="43"/>
      <c r="B541" s="191"/>
      <c r="C541" s="191"/>
      <c r="D541" s="191"/>
      <c r="E541" s="191"/>
      <c r="F541" s="191"/>
      <c r="G541" s="191"/>
      <c r="H541" s="191"/>
      <c r="I541" s="191"/>
      <c r="J541" s="191"/>
      <c r="K541" s="191"/>
      <c r="L541" s="43"/>
      <c r="M541" s="191"/>
      <c r="N541" s="191"/>
      <c r="O541" s="191"/>
      <c r="P541" s="191"/>
    </row>
    <row r="542" spans="1:16" ht="15.75" x14ac:dyDescent="0.25">
      <c r="A542" s="43"/>
      <c r="B542" s="191"/>
      <c r="C542" s="191"/>
      <c r="D542" s="191"/>
      <c r="E542" s="191"/>
      <c r="F542" s="191"/>
      <c r="G542" s="191"/>
      <c r="H542" s="191"/>
      <c r="I542" s="191"/>
      <c r="J542" s="191"/>
      <c r="K542" s="191"/>
      <c r="L542" s="43"/>
      <c r="M542" s="191"/>
      <c r="N542" s="191"/>
      <c r="O542" s="191"/>
      <c r="P542" s="191"/>
    </row>
    <row r="543" spans="1:16" ht="15.75" x14ac:dyDescent="0.25">
      <c r="A543" s="43"/>
      <c r="B543" s="191"/>
      <c r="C543" s="191"/>
      <c r="D543" s="191"/>
      <c r="E543" s="191"/>
      <c r="F543" s="191"/>
      <c r="G543" s="191"/>
      <c r="H543" s="191"/>
      <c r="I543" s="191"/>
      <c r="J543" s="191"/>
      <c r="K543" s="191"/>
      <c r="L543" s="43"/>
      <c r="M543" s="191"/>
      <c r="N543" s="191"/>
      <c r="O543" s="191"/>
      <c r="P543" s="191"/>
    </row>
    <row r="544" spans="1:16" ht="15.75" x14ac:dyDescent="0.25">
      <c r="A544" s="43"/>
      <c r="B544" s="191"/>
      <c r="C544" s="191"/>
      <c r="D544" s="191"/>
      <c r="E544" s="191"/>
      <c r="F544" s="191"/>
      <c r="G544" s="191"/>
      <c r="H544" s="191"/>
      <c r="I544" s="191"/>
      <c r="J544" s="191"/>
      <c r="K544" s="191"/>
      <c r="L544" s="43"/>
      <c r="M544" s="191"/>
      <c r="N544" s="191"/>
      <c r="O544" s="191"/>
      <c r="P544" s="191"/>
    </row>
    <row r="545" spans="1:16" ht="15.75" x14ac:dyDescent="0.25">
      <c r="A545" s="43"/>
      <c r="B545" s="191"/>
      <c r="C545" s="191"/>
      <c r="D545" s="191"/>
      <c r="E545" s="191"/>
      <c r="F545" s="191"/>
      <c r="G545" s="191"/>
      <c r="H545" s="191"/>
      <c r="I545" s="191"/>
      <c r="J545" s="191"/>
      <c r="K545" s="191"/>
      <c r="L545" s="43"/>
      <c r="M545" s="191"/>
      <c r="N545" s="191"/>
      <c r="O545" s="191"/>
      <c r="P545" s="191"/>
    </row>
    <row r="546" spans="1:16" ht="15.75" x14ac:dyDescent="0.25">
      <c r="A546" s="43"/>
      <c r="B546" s="191"/>
      <c r="C546" s="191"/>
      <c r="D546" s="191"/>
      <c r="E546" s="191"/>
      <c r="F546" s="191"/>
      <c r="G546" s="191"/>
      <c r="H546" s="191"/>
      <c r="I546" s="191"/>
      <c r="J546" s="191"/>
      <c r="K546" s="191"/>
      <c r="L546" s="43"/>
      <c r="M546" s="191"/>
      <c r="N546" s="191"/>
      <c r="O546" s="191"/>
      <c r="P546" s="191"/>
    </row>
    <row r="547" spans="1:16" ht="15.75" x14ac:dyDescent="0.25">
      <c r="A547" s="43"/>
      <c r="B547" s="191"/>
      <c r="C547" s="191"/>
      <c r="D547" s="191"/>
      <c r="E547" s="191"/>
      <c r="F547" s="191"/>
      <c r="G547" s="191"/>
      <c r="H547" s="191"/>
      <c r="I547" s="191"/>
      <c r="J547" s="191"/>
      <c r="K547" s="191"/>
      <c r="L547" s="43"/>
      <c r="M547" s="191"/>
      <c r="N547" s="191"/>
      <c r="O547" s="191"/>
      <c r="P547" s="191"/>
    </row>
    <row r="548" spans="1:16" ht="15.75" x14ac:dyDescent="0.25">
      <c r="A548" s="43"/>
      <c r="B548" s="191"/>
      <c r="C548" s="191"/>
      <c r="D548" s="191"/>
      <c r="E548" s="191"/>
      <c r="F548" s="191"/>
      <c r="G548" s="191"/>
      <c r="H548" s="191"/>
      <c r="I548" s="191"/>
      <c r="J548" s="191"/>
      <c r="K548" s="191"/>
      <c r="L548" s="43"/>
      <c r="M548" s="191"/>
      <c r="N548" s="191"/>
      <c r="O548" s="191"/>
      <c r="P548" s="191"/>
    </row>
    <row r="549" spans="1:16" ht="15.75" x14ac:dyDescent="0.25">
      <c r="A549" s="43"/>
      <c r="B549" s="191"/>
      <c r="C549" s="191"/>
      <c r="D549" s="191"/>
      <c r="E549" s="191"/>
      <c r="F549" s="191"/>
      <c r="G549" s="191"/>
      <c r="H549" s="191"/>
      <c r="I549" s="191"/>
      <c r="J549" s="191"/>
      <c r="K549" s="191"/>
      <c r="L549" s="43"/>
      <c r="M549" s="191"/>
      <c r="N549" s="191"/>
      <c r="O549" s="191"/>
      <c r="P549" s="191"/>
    </row>
    <row r="550" spans="1:16" ht="15.75" x14ac:dyDescent="0.25">
      <c r="A550" s="43"/>
      <c r="B550" s="191"/>
      <c r="C550" s="191"/>
      <c r="D550" s="191"/>
      <c r="E550" s="191"/>
      <c r="F550" s="191"/>
      <c r="G550" s="191"/>
      <c r="H550" s="191"/>
      <c r="I550" s="191"/>
      <c r="J550" s="191"/>
      <c r="K550" s="191"/>
      <c r="L550" s="43"/>
      <c r="M550" s="191"/>
      <c r="N550" s="191"/>
      <c r="O550" s="191"/>
      <c r="P550" s="191"/>
    </row>
    <row r="551" spans="1:16" ht="15.75" x14ac:dyDescent="0.25">
      <c r="A551" s="43"/>
      <c r="B551" s="191"/>
      <c r="C551" s="191"/>
      <c r="D551" s="191"/>
      <c r="E551" s="191"/>
      <c r="F551" s="191"/>
      <c r="G551" s="191"/>
      <c r="H551" s="191"/>
      <c r="I551" s="191"/>
      <c r="J551" s="191"/>
      <c r="K551" s="191"/>
      <c r="L551" s="43"/>
      <c r="M551" s="191"/>
      <c r="N551" s="191"/>
      <c r="O551" s="191"/>
      <c r="P551" s="191"/>
    </row>
    <row r="552" spans="1:16" ht="15.75" x14ac:dyDescent="0.25">
      <c r="A552" s="43"/>
      <c r="B552" s="191"/>
      <c r="C552" s="191"/>
      <c r="D552" s="191"/>
      <c r="E552" s="191"/>
      <c r="F552" s="191"/>
      <c r="G552" s="191"/>
      <c r="H552" s="191"/>
      <c r="I552" s="191"/>
      <c r="J552" s="191"/>
      <c r="K552" s="191"/>
      <c r="L552" s="43"/>
      <c r="M552" s="191"/>
      <c r="N552" s="191"/>
      <c r="O552" s="191"/>
      <c r="P552" s="191"/>
    </row>
    <row r="553" spans="1:16" ht="15.75" x14ac:dyDescent="0.25">
      <c r="A553" s="43"/>
      <c r="B553" s="191"/>
      <c r="C553" s="191"/>
      <c r="D553" s="191"/>
      <c r="E553" s="191"/>
      <c r="F553" s="191"/>
      <c r="G553" s="191"/>
      <c r="H553" s="191"/>
      <c r="I553" s="191"/>
      <c r="J553" s="191"/>
      <c r="K553" s="191"/>
      <c r="L553" s="43"/>
      <c r="M553" s="191"/>
      <c r="N553" s="191"/>
      <c r="O553" s="191"/>
      <c r="P553" s="191"/>
    </row>
    <row r="554" spans="1:16" ht="15.75" x14ac:dyDescent="0.25">
      <c r="A554" s="43"/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43"/>
      <c r="M554" s="191"/>
      <c r="N554" s="191"/>
      <c r="O554" s="191"/>
      <c r="P554" s="191"/>
    </row>
    <row r="555" spans="1:16" ht="15.75" x14ac:dyDescent="0.25">
      <c r="A555" s="43"/>
      <c r="B555" s="191"/>
      <c r="C555" s="191"/>
      <c r="D555" s="191"/>
      <c r="E555" s="191"/>
      <c r="F555" s="191"/>
      <c r="G555" s="191"/>
      <c r="H555" s="191"/>
      <c r="I555" s="191"/>
      <c r="J555" s="191"/>
      <c r="K555" s="191"/>
      <c r="L555" s="43"/>
      <c r="M555" s="191"/>
      <c r="N555" s="191"/>
      <c r="O555" s="191"/>
      <c r="P555" s="191"/>
    </row>
    <row r="556" spans="1:16" ht="15.75" x14ac:dyDescent="0.25">
      <c r="A556" s="43"/>
      <c r="B556" s="191"/>
      <c r="C556" s="191"/>
      <c r="D556" s="191"/>
      <c r="E556" s="191"/>
      <c r="F556" s="191"/>
      <c r="G556" s="191"/>
      <c r="H556" s="191"/>
      <c r="I556" s="191"/>
      <c r="J556" s="191"/>
      <c r="K556" s="191"/>
      <c r="L556" s="43"/>
      <c r="M556" s="191"/>
      <c r="N556" s="191"/>
      <c r="O556" s="191"/>
      <c r="P556" s="191"/>
    </row>
    <row r="557" spans="1:16" ht="15.75" x14ac:dyDescent="0.25">
      <c r="A557" s="43"/>
      <c r="B557" s="191"/>
      <c r="C557" s="191"/>
      <c r="D557" s="191"/>
      <c r="E557" s="191"/>
      <c r="F557" s="191"/>
      <c r="G557" s="191"/>
      <c r="H557" s="191"/>
      <c r="I557" s="191"/>
      <c r="J557" s="191"/>
      <c r="K557" s="191"/>
      <c r="L557" s="43"/>
      <c r="M557" s="191"/>
      <c r="N557" s="191"/>
      <c r="O557" s="191"/>
      <c r="P557" s="191"/>
    </row>
    <row r="558" spans="1:16" ht="15.75" x14ac:dyDescent="0.25">
      <c r="A558" s="43"/>
      <c r="B558" s="191"/>
      <c r="C558" s="191"/>
      <c r="D558" s="191"/>
      <c r="E558" s="191"/>
      <c r="F558" s="191"/>
      <c r="G558" s="191"/>
      <c r="H558" s="191"/>
      <c r="I558" s="191"/>
      <c r="J558" s="191"/>
      <c r="K558" s="191"/>
      <c r="L558" s="43"/>
      <c r="M558" s="191"/>
      <c r="N558" s="191"/>
      <c r="O558" s="191"/>
      <c r="P558" s="191"/>
    </row>
    <row r="559" spans="1:16" ht="15.75" x14ac:dyDescent="0.25">
      <c r="A559" s="43"/>
      <c r="B559" s="191"/>
      <c r="C559" s="191"/>
      <c r="D559" s="191"/>
      <c r="E559" s="191"/>
      <c r="F559" s="191"/>
      <c r="G559" s="191"/>
      <c r="H559" s="191"/>
      <c r="I559" s="191"/>
      <c r="J559" s="191"/>
      <c r="K559" s="191"/>
      <c r="L559" s="43"/>
      <c r="M559" s="191"/>
      <c r="N559" s="191"/>
      <c r="O559" s="191"/>
      <c r="P559" s="191"/>
    </row>
    <row r="560" spans="1:16" ht="15.75" x14ac:dyDescent="0.25">
      <c r="A560" s="43"/>
      <c r="B560" s="191"/>
      <c r="C560" s="191"/>
      <c r="D560" s="191"/>
      <c r="E560" s="191"/>
      <c r="F560" s="191"/>
      <c r="G560" s="191"/>
      <c r="H560" s="191"/>
      <c r="I560" s="191"/>
      <c r="J560" s="191"/>
      <c r="K560" s="191"/>
      <c r="L560" s="43"/>
      <c r="M560" s="191"/>
      <c r="N560" s="191"/>
      <c r="O560" s="191"/>
      <c r="P560" s="191"/>
    </row>
    <row r="561" spans="1:16" ht="15.75" x14ac:dyDescent="0.25">
      <c r="A561" s="43"/>
      <c r="B561" s="191"/>
      <c r="C561" s="191"/>
      <c r="D561" s="191"/>
      <c r="E561" s="191"/>
      <c r="F561" s="191"/>
      <c r="G561" s="191"/>
      <c r="H561" s="191"/>
      <c r="I561" s="191"/>
      <c r="J561" s="191"/>
      <c r="K561" s="191"/>
      <c r="L561" s="43"/>
      <c r="M561" s="191"/>
      <c r="N561" s="191"/>
      <c r="O561" s="191"/>
      <c r="P561" s="191"/>
    </row>
    <row r="562" spans="1:16" ht="15.75" x14ac:dyDescent="0.25">
      <c r="A562" s="43"/>
      <c r="B562" s="191"/>
      <c r="C562" s="191"/>
      <c r="D562" s="191"/>
      <c r="E562" s="191"/>
      <c r="F562" s="191"/>
      <c r="G562" s="191"/>
      <c r="H562" s="191"/>
      <c r="I562" s="191"/>
      <c r="J562" s="191"/>
      <c r="K562" s="191"/>
      <c r="L562" s="43"/>
      <c r="M562" s="191"/>
      <c r="N562" s="191"/>
      <c r="O562" s="191"/>
      <c r="P562" s="191"/>
    </row>
    <row r="563" spans="1:16" ht="15.75" x14ac:dyDescent="0.25">
      <c r="A563" s="43"/>
      <c r="B563" s="191"/>
      <c r="C563" s="191"/>
      <c r="D563" s="191"/>
      <c r="E563" s="191"/>
      <c r="F563" s="191"/>
      <c r="G563" s="191"/>
      <c r="H563" s="191"/>
      <c r="I563" s="191"/>
      <c r="J563" s="191"/>
      <c r="K563" s="191"/>
      <c r="L563" s="43"/>
      <c r="M563" s="191"/>
      <c r="N563" s="191"/>
      <c r="O563" s="191"/>
      <c r="P563" s="191"/>
    </row>
    <row r="564" spans="1:16" ht="15.75" x14ac:dyDescent="0.25">
      <c r="A564" s="43"/>
      <c r="B564" s="191"/>
      <c r="C564" s="191"/>
      <c r="D564" s="191"/>
      <c r="E564" s="191"/>
      <c r="F564" s="191"/>
      <c r="G564" s="191"/>
      <c r="H564" s="191"/>
      <c r="I564" s="191"/>
      <c r="J564" s="191"/>
      <c r="K564" s="191"/>
      <c r="L564" s="43"/>
      <c r="M564" s="191"/>
      <c r="N564" s="191"/>
      <c r="O564" s="191"/>
      <c r="P564" s="191"/>
    </row>
    <row r="565" spans="1:16" ht="15.75" x14ac:dyDescent="0.25">
      <c r="A565" s="43"/>
      <c r="B565" s="191"/>
      <c r="C565" s="191"/>
      <c r="D565" s="191"/>
      <c r="E565" s="191"/>
      <c r="F565" s="191"/>
      <c r="G565" s="191"/>
      <c r="H565" s="191"/>
      <c r="I565" s="191"/>
      <c r="J565" s="191"/>
      <c r="K565" s="191"/>
      <c r="L565" s="43"/>
      <c r="M565" s="191"/>
      <c r="N565" s="191"/>
      <c r="O565" s="191"/>
      <c r="P565" s="191"/>
    </row>
    <row r="566" spans="1:16" ht="15.75" x14ac:dyDescent="0.25">
      <c r="A566" s="43"/>
      <c r="B566" s="191"/>
      <c r="C566" s="191"/>
      <c r="D566" s="191"/>
      <c r="E566" s="191"/>
      <c r="F566" s="191"/>
      <c r="G566" s="191"/>
      <c r="H566" s="191"/>
      <c r="I566" s="191"/>
      <c r="J566" s="191"/>
      <c r="K566" s="191"/>
      <c r="L566" s="43"/>
      <c r="M566" s="191"/>
      <c r="N566" s="191"/>
      <c r="O566" s="191"/>
      <c r="P566" s="191"/>
    </row>
    <row r="567" spans="1:16" ht="15.75" x14ac:dyDescent="0.25">
      <c r="A567" s="43"/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43"/>
      <c r="M567" s="191"/>
      <c r="N567" s="191"/>
      <c r="O567" s="191"/>
      <c r="P567" s="191"/>
    </row>
    <row r="568" spans="1:16" ht="15.75" x14ac:dyDescent="0.25">
      <c r="A568" s="43"/>
      <c r="B568" s="191"/>
      <c r="C568" s="191"/>
      <c r="D568" s="191"/>
      <c r="E568" s="191"/>
      <c r="F568" s="191"/>
      <c r="G568" s="191"/>
      <c r="H568" s="191"/>
      <c r="I568" s="191"/>
      <c r="J568" s="191"/>
      <c r="K568" s="191"/>
      <c r="L568" s="43"/>
      <c r="M568" s="191"/>
      <c r="N568" s="191"/>
      <c r="O568" s="191"/>
      <c r="P568" s="191"/>
    </row>
    <row r="569" spans="1:16" ht="15.75" x14ac:dyDescent="0.25">
      <c r="A569" s="43"/>
      <c r="B569" s="191"/>
      <c r="C569" s="191"/>
      <c r="D569" s="191"/>
      <c r="E569" s="191"/>
      <c r="F569" s="191"/>
      <c r="G569" s="191"/>
      <c r="H569" s="191"/>
      <c r="I569" s="191"/>
      <c r="J569" s="191"/>
      <c r="K569" s="191"/>
      <c r="L569" s="43"/>
      <c r="M569" s="191"/>
      <c r="N569" s="191"/>
      <c r="O569" s="191"/>
      <c r="P569" s="191"/>
    </row>
    <row r="570" spans="1:16" ht="15.75" x14ac:dyDescent="0.25">
      <c r="A570" s="43"/>
      <c r="B570" s="191"/>
      <c r="C570" s="191"/>
      <c r="D570" s="191"/>
      <c r="E570" s="191"/>
      <c r="F570" s="191"/>
      <c r="G570" s="191"/>
      <c r="H570" s="191"/>
      <c r="I570" s="191"/>
      <c r="J570" s="191"/>
      <c r="K570" s="191"/>
      <c r="L570" s="43"/>
      <c r="M570" s="191"/>
      <c r="N570" s="191"/>
      <c r="O570" s="191"/>
      <c r="P570" s="191"/>
    </row>
    <row r="571" spans="1:16" ht="15.75" x14ac:dyDescent="0.25">
      <c r="A571" s="43"/>
      <c r="B571" s="191"/>
      <c r="C571" s="191"/>
      <c r="D571" s="191"/>
      <c r="E571" s="191"/>
      <c r="F571" s="191"/>
      <c r="G571" s="191"/>
      <c r="H571" s="191"/>
      <c r="I571" s="191"/>
      <c r="J571" s="191"/>
      <c r="K571" s="191"/>
      <c r="L571" s="43"/>
      <c r="M571" s="191"/>
      <c r="N571" s="191"/>
      <c r="O571" s="191"/>
      <c r="P571" s="191"/>
    </row>
    <row r="572" spans="1:16" ht="15.75" x14ac:dyDescent="0.25">
      <c r="A572" s="43"/>
      <c r="B572" s="191"/>
      <c r="C572" s="191"/>
      <c r="D572" s="191"/>
      <c r="E572" s="191"/>
      <c r="F572" s="191"/>
      <c r="G572" s="191"/>
      <c r="H572" s="191"/>
      <c r="I572" s="191"/>
      <c r="J572" s="191"/>
      <c r="K572" s="191"/>
      <c r="L572" s="43"/>
      <c r="M572" s="191"/>
      <c r="N572" s="191"/>
      <c r="O572" s="191"/>
      <c r="P572" s="191"/>
    </row>
    <row r="573" spans="1:16" ht="15.75" x14ac:dyDescent="0.25">
      <c r="A573" s="43"/>
      <c r="B573" s="191"/>
      <c r="C573" s="191"/>
      <c r="D573" s="191"/>
      <c r="E573" s="191"/>
      <c r="F573" s="191"/>
      <c r="G573" s="191"/>
      <c r="H573" s="191"/>
      <c r="I573" s="191"/>
      <c r="J573" s="191"/>
      <c r="K573" s="191"/>
      <c r="L573" s="43"/>
      <c r="M573" s="191"/>
      <c r="N573" s="191"/>
      <c r="O573" s="191"/>
      <c r="P573" s="191"/>
    </row>
    <row r="574" spans="1:16" ht="15.75" x14ac:dyDescent="0.25">
      <c r="A574" s="43"/>
      <c r="B574" s="191"/>
      <c r="C574" s="191"/>
      <c r="D574" s="191"/>
      <c r="E574" s="191"/>
      <c r="F574" s="191"/>
      <c r="G574" s="191"/>
      <c r="H574" s="191"/>
      <c r="I574" s="191"/>
      <c r="J574" s="191"/>
      <c r="K574" s="191"/>
      <c r="L574" s="43"/>
      <c r="M574" s="191"/>
      <c r="N574" s="191"/>
      <c r="O574" s="191"/>
      <c r="P574" s="191"/>
    </row>
    <row r="575" spans="1:16" ht="15.75" x14ac:dyDescent="0.25">
      <c r="A575" s="43"/>
      <c r="B575" s="191"/>
      <c r="C575" s="191"/>
      <c r="D575" s="191"/>
      <c r="E575" s="191"/>
      <c r="F575" s="191"/>
      <c r="G575" s="191"/>
      <c r="H575" s="191"/>
      <c r="I575" s="191"/>
      <c r="J575" s="191"/>
      <c r="K575" s="191"/>
      <c r="L575" s="43"/>
      <c r="M575" s="191"/>
      <c r="N575" s="191"/>
      <c r="O575" s="191"/>
      <c r="P575" s="191"/>
    </row>
    <row r="576" spans="1:16" ht="15.75" x14ac:dyDescent="0.25">
      <c r="A576" s="43"/>
      <c r="B576" s="191"/>
      <c r="C576" s="191"/>
      <c r="D576" s="191"/>
      <c r="E576" s="191"/>
      <c r="F576" s="191"/>
      <c r="G576" s="191"/>
      <c r="H576" s="191"/>
      <c r="I576" s="191"/>
      <c r="J576" s="191"/>
      <c r="K576" s="191"/>
      <c r="L576" s="43"/>
      <c r="M576" s="191"/>
      <c r="N576" s="191"/>
      <c r="O576" s="191"/>
      <c r="P576" s="191"/>
    </row>
    <row r="577" spans="1:16" ht="15.75" x14ac:dyDescent="0.25">
      <c r="A577" s="43"/>
      <c r="B577" s="191"/>
      <c r="C577" s="191"/>
      <c r="D577" s="191"/>
      <c r="E577" s="191"/>
      <c r="F577" s="191"/>
      <c r="G577" s="191"/>
      <c r="H577" s="191"/>
      <c r="I577" s="191"/>
      <c r="J577" s="191"/>
      <c r="K577" s="191"/>
      <c r="L577" s="43"/>
      <c r="M577" s="191"/>
      <c r="N577" s="191"/>
      <c r="O577" s="191"/>
      <c r="P577" s="191"/>
    </row>
    <row r="578" spans="1:16" ht="15.75" x14ac:dyDescent="0.25">
      <c r="A578" s="43"/>
      <c r="B578" s="191"/>
      <c r="C578" s="191"/>
      <c r="D578" s="191"/>
      <c r="E578" s="191"/>
      <c r="F578" s="191"/>
      <c r="G578" s="191"/>
      <c r="H578" s="191"/>
      <c r="I578" s="191"/>
      <c r="J578" s="191"/>
      <c r="K578" s="191"/>
      <c r="L578" s="43"/>
      <c r="M578" s="191"/>
      <c r="N578" s="191"/>
      <c r="O578" s="191"/>
      <c r="P578" s="191"/>
    </row>
    <row r="579" spans="1:16" ht="15.75" x14ac:dyDescent="0.25">
      <c r="A579" s="43"/>
      <c r="B579" s="191"/>
      <c r="C579" s="191"/>
      <c r="D579" s="191"/>
      <c r="E579" s="191"/>
      <c r="F579" s="191"/>
      <c r="G579" s="191"/>
      <c r="H579" s="191"/>
      <c r="I579" s="191"/>
      <c r="J579" s="191"/>
      <c r="K579" s="191"/>
      <c r="L579" s="43"/>
      <c r="M579" s="191"/>
      <c r="N579" s="191"/>
      <c r="O579" s="191"/>
      <c r="P579" s="191"/>
    </row>
    <row r="580" spans="1:16" ht="15.75" x14ac:dyDescent="0.25">
      <c r="A580" s="43"/>
      <c r="B580" s="191"/>
      <c r="C580" s="191"/>
      <c r="D580" s="191"/>
      <c r="E580" s="191"/>
      <c r="F580" s="191"/>
      <c r="G580" s="191"/>
      <c r="H580" s="191"/>
      <c r="I580" s="191"/>
      <c r="J580" s="191"/>
      <c r="K580" s="191"/>
      <c r="L580" s="43"/>
      <c r="M580" s="191"/>
      <c r="N580" s="191"/>
      <c r="O580" s="191"/>
      <c r="P580" s="191"/>
    </row>
    <row r="581" spans="1:16" ht="15.75" x14ac:dyDescent="0.25">
      <c r="A581" s="43"/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43"/>
      <c r="M581" s="191"/>
      <c r="N581" s="191"/>
      <c r="O581" s="191"/>
      <c r="P581" s="191"/>
    </row>
    <row r="582" spans="1:16" ht="15.75" x14ac:dyDescent="0.25">
      <c r="A582" s="43"/>
      <c r="B582" s="191"/>
      <c r="C582" s="191"/>
      <c r="D582" s="191"/>
      <c r="E582" s="191"/>
      <c r="F582" s="191"/>
      <c r="G582" s="191"/>
      <c r="H582" s="191"/>
      <c r="I582" s="191"/>
      <c r="J582" s="191"/>
      <c r="K582" s="191"/>
      <c r="L582" s="43"/>
      <c r="M582" s="191"/>
      <c r="N582" s="191"/>
      <c r="O582" s="191"/>
      <c r="P582" s="191"/>
    </row>
    <row r="583" spans="1:16" ht="15.75" x14ac:dyDescent="0.25">
      <c r="A583" s="43"/>
      <c r="B583" s="191"/>
      <c r="C583" s="191"/>
      <c r="D583" s="191"/>
      <c r="E583" s="191"/>
      <c r="F583" s="191"/>
      <c r="G583" s="191"/>
      <c r="H583" s="191"/>
      <c r="I583" s="191"/>
      <c r="J583" s="191"/>
      <c r="K583" s="191"/>
      <c r="L583" s="43"/>
      <c r="M583" s="191"/>
      <c r="N583" s="191"/>
      <c r="O583" s="191"/>
      <c r="P583" s="191"/>
    </row>
    <row r="584" spans="1:16" ht="15.75" x14ac:dyDescent="0.25">
      <c r="A584" s="43"/>
      <c r="B584" s="191"/>
      <c r="C584" s="191"/>
      <c r="D584" s="191"/>
      <c r="E584" s="191"/>
      <c r="F584" s="191"/>
      <c r="G584" s="191"/>
      <c r="H584" s="191"/>
      <c r="I584" s="191"/>
      <c r="J584" s="191"/>
      <c r="K584" s="191"/>
      <c r="L584" s="43"/>
      <c r="M584" s="191"/>
      <c r="N584" s="191"/>
      <c r="O584" s="191"/>
      <c r="P584" s="191"/>
    </row>
    <row r="585" spans="1:16" ht="15.75" x14ac:dyDescent="0.25">
      <c r="A585" s="43"/>
      <c r="B585" s="191"/>
      <c r="C585" s="191"/>
      <c r="D585" s="191"/>
      <c r="E585" s="191"/>
      <c r="F585" s="191"/>
      <c r="G585" s="191"/>
      <c r="H585" s="191"/>
      <c r="I585" s="191"/>
      <c r="J585" s="191"/>
      <c r="K585" s="191"/>
      <c r="L585" s="43"/>
      <c r="M585" s="191"/>
      <c r="N585" s="191"/>
      <c r="O585" s="191"/>
      <c r="P585" s="191"/>
    </row>
    <row r="586" spans="1:16" ht="15.75" x14ac:dyDescent="0.25">
      <c r="A586" s="43"/>
      <c r="B586" s="191"/>
      <c r="C586" s="191"/>
      <c r="D586" s="191"/>
      <c r="E586" s="191"/>
      <c r="F586" s="191"/>
      <c r="G586" s="191"/>
      <c r="H586" s="191"/>
      <c r="I586" s="191"/>
      <c r="J586" s="191"/>
      <c r="K586" s="191"/>
      <c r="L586" s="43"/>
      <c r="M586" s="191"/>
      <c r="N586" s="191"/>
      <c r="O586" s="191"/>
      <c r="P586" s="191"/>
    </row>
    <row r="587" spans="1:16" ht="15.75" x14ac:dyDescent="0.25">
      <c r="A587" s="43"/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43"/>
      <c r="M587" s="191"/>
      <c r="N587" s="191"/>
      <c r="O587" s="191"/>
      <c r="P587" s="191"/>
    </row>
    <row r="588" spans="1:16" ht="15.75" x14ac:dyDescent="0.25">
      <c r="A588" s="43"/>
      <c r="B588" s="191"/>
      <c r="C588" s="191"/>
      <c r="D588" s="191"/>
      <c r="E588" s="191"/>
      <c r="F588" s="191"/>
      <c r="G588" s="191"/>
      <c r="H588" s="191"/>
      <c r="I588" s="191"/>
      <c r="J588" s="191"/>
      <c r="K588" s="191"/>
      <c r="L588" s="43"/>
      <c r="M588" s="191"/>
      <c r="N588" s="191"/>
      <c r="O588" s="191"/>
      <c r="P588" s="191"/>
    </row>
    <row r="589" spans="1:16" ht="15.75" x14ac:dyDescent="0.25">
      <c r="A589" s="43"/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43"/>
      <c r="M589" s="191"/>
      <c r="N589" s="191"/>
      <c r="O589" s="191"/>
      <c r="P589" s="191"/>
    </row>
    <row r="590" spans="1:16" ht="15.75" x14ac:dyDescent="0.25">
      <c r="A590" s="43"/>
      <c r="B590" s="191"/>
      <c r="C590" s="191"/>
      <c r="D590" s="191"/>
      <c r="E590" s="191"/>
      <c r="F590" s="191"/>
      <c r="G590" s="191"/>
      <c r="H590" s="191"/>
      <c r="I590" s="191"/>
      <c r="J590" s="191"/>
      <c r="K590" s="191"/>
      <c r="L590" s="43"/>
      <c r="M590" s="191"/>
      <c r="N590" s="191"/>
      <c r="O590" s="191"/>
      <c r="P590" s="191"/>
    </row>
    <row r="591" spans="1:16" ht="15.75" x14ac:dyDescent="0.25">
      <c r="A591" s="43"/>
      <c r="B591" s="191"/>
      <c r="C591" s="191"/>
      <c r="D591" s="191"/>
      <c r="E591" s="191"/>
      <c r="F591" s="191"/>
      <c r="G591" s="191"/>
      <c r="H591" s="191"/>
      <c r="I591" s="191"/>
      <c r="J591" s="191"/>
      <c r="K591" s="191"/>
      <c r="L591" s="43"/>
      <c r="M591" s="191"/>
      <c r="N591" s="191"/>
      <c r="O591" s="191"/>
      <c r="P591" s="191"/>
    </row>
    <row r="592" spans="1:16" ht="15.75" x14ac:dyDescent="0.25">
      <c r="A592" s="43"/>
      <c r="B592" s="191"/>
      <c r="C592" s="191"/>
      <c r="D592" s="191"/>
      <c r="E592" s="191"/>
      <c r="F592" s="191"/>
      <c r="G592" s="191"/>
      <c r="H592" s="191"/>
      <c r="I592" s="191"/>
      <c r="J592" s="191"/>
      <c r="K592" s="191"/>
      <c r="L592" s="43"/>
      <c r="M592" s="191"/>
      <c r="N592" s="191"/>
      <c r="O592" s="191"/>
      <c r="P592" s="191"/>
    </row>
    <row r="593" spans="1:16" ht="15.75" x14ac:dyDescent="0.25">
      <c r="A593" s="43"/>
      <c r="B593" s="191"/>
      <c r="C593" s="191"/>
      <c r="D593" s="191"/>
      <c r="E593" s="191"/>
      <c r="F593" s="191"/>
      <c r="G593" s="191"/>
      <c r="H593" s="191"/>
      <c r="I593" s="191"/>
      <c r="J593" s="191"/>
      <c r="K593" s="191"/>
      <c r="L593" s="43"/>
      <c r="M593" s="191"/>
      <c r="N593" s="191"/>
      <c r="O593" s="191"/>
      <c r="P593" s="191"/>
    </row>
    <row r="594" spans="1:16" ht="15.75" x14ac:dyDescent="0.25">
      <c r="A594" s="43"/>
      <c r="B594" s="191"/>
      <c r="C594" s="191"/>
      <c r="D594" s="191"/>
      <c r="E594" s="191"/>
      <c r="F594" s="191"/>
      <c r="G594" s="191"/>
      <c r="H594" s="191"/>
      <c r="I594" s="191"/>
      <c r="J594" s="191"/>
      <c r="K594" s="191"/>
      <c r="L594" s="43"/>
      <c r="M594" s="191"/>
      <c r="N594" s="191"/>
      <c r="O594" s="191"/>
      <c r="P594" s="191"/>
    </row>
    <row r="595" spans="1:16" ht="15.75" x14ac:dyDescent="0.25">
      <c r="A595" s="43"/>
      <c r="B595" s="191"/>
      <c r="C595" s="191"/>
      <c r="D595" s="191"/>
      <c r="E595" s="191"/>
      <c r="F595" s="191"/>
      <c r="G595" s="191"/>
      <c r="H595" s="191"/>
      <c r="I595" s="191"/>
      <c r="J595" s="191"/>
      <c r="K595" s="191"/>
      <c r="L595" s="43"/>
      <c r="M595" s="191"/>
      <c r="N595" s="191"/>
      <c r="O595" s="191"/>
      <c r="P595" s="191"/>
    </row>
    <row r="596" spans="1:16" ht="15.75" x14ac:dyDescent="0.25">
      <c r="A596" s="43"/>
      <c r="B596" s="191"/>
      <c r="C596" s="191"/>
      <c r="D596" s="191"/>
      <c r="E596" s="191"/>
      <c r="F596" s="191"/>
      <c r="G596" s="191"/>
      <c r="H596" s="191"/>
      <c r="I596" s="191"/>
      <c r="J596" s="191"/>
      <c r="K596" s="191"/>
      <c r="L596" s="43"/>
      <c r="M596" s="191"/>
      <c r="N596" s="191"/>
      <c r="O596" s="191"/>
      <c r="P596" s="191"/>
    </row>
    <row r="597" spans="1:16" ht="15.75" x14ac:dyDescent="0.25">
      <c r="A597" s="43"/>
      <c r="B597" s="191"/>
      <c r="C597" s="191"/>
      <c r="D597" s="191"/>
      <c r="E597" s="191"/>
      <c r="F597" s="191"/>
      <c r="G597" s="191"/>
      <c r="H597" s="191"/>
      <c r="I597" s="191"/>
      <c r="J597" s="191"/>
      <c r="K597" s="191"/>
      <c r="L597" s="43"/>
      <c r="M597" s="191"/>
      <c r="N597" s="191"/>
      <c r="O597" s="191"/>
      <c r="P597" s="191"/>
    </row>
    <row r="598" spans="1:16" ht="15.75" x14ac:dyDescent="0.25">
      <c r="A598" s="43"/>
      <c r="B598" s="191"/>
      <c r="C598" s="191"/>
      <c r="D598" s="191"/>
      <c r="E598" s="191"/>
      <c r="F598" s="191"/>
      <c r="G598" s="191"/>
      <c r="H598" s="191"/>
      <c r="I598" s="191"/>
      <c r="J598" s="191"/>
      <c r="K598" s="191"/>
      <c r="L598" s="43"/>
      <c r="M598" s="191"/>
      <c r="N598" s="191"/>
      <c r="O598" s="191"/>
      <c r="P598" s="191"/>
    </row>
    <row r="599" spans="1:16" ht="15.75" x14ac:dyDescent="0.25">
      <c r="A599" s="43"/>
      <c r="B599" s="191"/>
      <c r="C599" s="191"/>
      <c r="D599" s="191"/>
      <c r="E599" s="191"/>
      <c r="F599" s="191"/>
      <c r="G599" s="191"/>
      <c r="H599" s="191"/>
      <c r="I599" s="191"/>
      <c r="J599" s="191"/>
      <c r="K599" s="191"/>
      <c r="L599" s="43"/>
      <c r="M599" s="191"/>
      <c r="N599" s="191"/>
      <c r="O599" s="191"/>
      <c r="P599" s="191"/>
    </row>
    <row r="600" spans="1:16" ht="15.75" x14ac:dyDescent="0.25">
      <c r="A600" s="43"/>
      <c r="B600" s="191"/>
      <c r="C600" s="191"/>
      <c r="D600" s="191"/>
      <c r="E600" s="191"/>
      <c r="F600" s="191"/>
      <c r="G600" s="191"/>
      <c r="H600" s="191"/>
      <c r="I600" s="191"/>
      <c r="J600" s="191"/>
      <c r="K600" s="191"/>
      <c r="L600" s="43"/>
      <c r="M600" s="191"/>
      <c r="N600" s="191"/>
      <c r="O600" s="191"/>
      <c r="P600" s="191"/>
    </row>
    <row r="601" spans="1:16" ht="15.75" x14ac:dyDescent="0.25">
      <c r="A601" s="43"/>
      <c r="B601" s="191"/>
      <c r="C601" s="191"/>
      <c r="D601" s="191"/>
      <c r="E601" s="191"/>
      <c r="F601" s="191"/>
      <c r="G601" s="191"/>
      <c r="H601" s="191"/>
      <c r="I601" s="191"/>
      <c r="J601" s="191"/>
      <c r="K601" s="191"/>
      <c r="L601" s="43"/>
      <c r="M601" s="191"/>
      <c r="N601" s="191"/>
      <c r="O601" s="191"/>
      <c r="P601" s="191"/>
    </row>
    <row r="602" spans="1:16" ht="15.75" x14ac:dyDescent="0.25">
      <c r="A602" s="43"/>
      <c r="B602" s="191"/>
      <c r="C602" s="191"/>
      <c r="D602" s="191"/>
      <c r="E602" s="191"/>
      <c r="F602" s="191"/>
      <c r="G602" s="191"/>
      <c r="H602" s="191"/>
      <c r="I602" s="191"/>
      <c r="J602" s="191"/>
      <c r="K602" s="191"/>
      <c r="L602" s="43"/>
      <c r="M602" s="191"/>
      <c r="N602" s="191"/>
      <c r="O602" s="191"/>
      <c r="P602" s="191"/>
    </row>
    <row r="603" spans="1:16" ht="15.75" x14ac:dyDescent="0.25">
      <c r="A603" s="43"/>
      <c r="B603" s="191"/>
      <c r="C603" s="191"/>
      <c r="D603" s="191"/>
      <c r="E603" s="191"/>
      <c r="F603" s="191"/>
      <c r="G603" s="191"/>
      <c r="H603" s="191"/>
      <c r="I603" s="191"/>
      <c r="J603" s="191"/>
      <c r="K603" s="191"/>
      <c r="L603" s="43"/>
      <c r="M603" s="191"/>
      <c r="N603" s="191"/>
      <c r="O603" s="191"/>
      <c r="P603" s="191"/>
    </row>
    <row r="604" spans="1:16" ht="15.75" x14ac:dyDescent="0.25">
      <c r="A604" s="43"/>
      <c r="B604" s="191"/>
      <c r="C604" s="191"/>
      <c r="D604" s="191"/>
      <c r="E604" s="191"/>
      <c r="F604" s="191"/>
      <c r="G604" s="191"/>
      <c r="H604" s="191"/>
      <c r="I604" s="191"/>
      <c r="J604" s="191"/>
      <c r="K604" s="191"/>
      <c r="L604" s="43"/>
      <c r="M604" s="191"/>
      <c r="N604" s="191"/>
      <c r="O604" s="191"/>
      <c r="P604" s="191"/>
    </row>
    <row r="605" spans="1:16" ht="15.75" x14ac:dyDescent="0.25">
      <c r="A605" s="43"/>
      <c r="B605" s="191"/>
      <c r="C605" s="191"/>
      <c r="D605" s="191"/>
      <c r="E605" s="191"/>
      <c r="F605" s="191"/>
      <c r="G605" s="191"/>
      <c r="H605" s="191"/>
      <c r="I605" s="191"/>
      <c r="J605" s="191"/>
      <c r="K605" s="191"/>
      <c r="L605" s="43"/>
      <c r="M605" s="191"/>
      <c r="N605" s="191"/>
      <c r="O605" s="191"/>
      <c r="P605" s="191"/>
    </row>
    <row r="606" spans="1:16" ht="15.75" x14ac:dyDescent="0.25">
      <c r="A606" s="43"/>
      <c r="B606" s="191"/>
      <c r="C606" s="191"/>
      <c r="D606" s="191"/>
      <c r="E606" s="191"/>
      <c r="F606" s="191"/>
      <c r="G606" s="191"/>
      <c r="H606" s="191"/>
      <c r="I606" s="191"/>
      <c r="J606" s="191"/>
      <c r="K606" s="191"/>
      <c r="L606" s="43"/>
      <c r="M606" s="191"/>
      <c r="N606" s="191"/>
      <c r="O606" s="191"/>
      <c r="P606" s="191"/>
    </row>
    <row r="607" spans="1:16" ht="15.75" x14ac:dyDescent="0.25">
      <c r="A607" s="43"/>
      <c r="B607" s="191"/>
      <c r="C607" s="191"/>
      <c r="D607" s="191"/>
      <c r="E607" s="191"/>
      <c r="F607" s="191"/>
      <c r="G607" s="191"/>
      <c r="H607" s="191"/>
      <c r="I607" s="191"/>
      <c r="J607" s="191"/>
      <c r="K607" s="191"/>
      <c r="L607" s="43"/>
      <c r="M607" s="191"/>
      <c r="N607" s="191"/>
      <c r="O607" s="191"/>
      <c r="P607" s="191"/>
    </row>
    <row r="608" spans="1:16" ht="15.75" x14ac:dyDescent="0.25">
      <c r="A608" s="43"/>
      <c r="B608" s="191"/>
      <c r="C608" s="191"/>
      <c r="D608" s="191"/>
      <c r="E608" s="191"/>
      <c r="F608" s="191"/>
      <c r="G608" s="191"/>
      <c r="H608" s="191"/>
      <c r="I608" s="191"/>
      <c r="J608" s="191"/>
      <c r="K608" s="191"/>
      <c r="L608" s="43"/>
      <c r="M608" s="191"/>
      <c r="N608" s="191"/>
      <c r="O608" s="191"/>
      <c r="P608" s="191"/>
    </row>
    <row r="609" spans="1:12" ht="15.75" x14ac:dyDescent="0.25">
      <c r="A609" s="43"/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43"/>
    </row>
    <row r="610" spans="1:12" ht="15.75" x14ac:dyDescent="0.25">
      <c r="A610" s="43"/>
      <c r="B610" s="191"/>
      <c r="C610" s="191"/>
      <c r="D610" s="191"/>
      <c r="E610" s="191"/>
      <c r="F610" s="191"/>
      <c r="G610" s="191"/>
      <c r="H610" s="191"/>
      <c r="I610" s="191"/>
      <c r="J610" s="191"/>
      <c r="K610" s="191"/>
      <c r="L610" s="43"/>
    </row>
    <row r="611" spans="1:12" ht="15.75" x14ac:dyDescent="0.25">
      <c r="B611" s="191"/>
      <c r="C611" s="191"/>
      <c r="D611" s="191"/>
      <c r="E611" s="191"/>
      <c r="F611" s="191"/>
      <c r="G611" s="191"/>
      <c r="H611" s="191"/>
      <c r="I611" s="191"/>
      <c r="J611" s="191"/>
      <c r="K611" s="191"/>
    </row>
    <row r="612" spans="1:12" ht="15.75" x14ac:dyDescent="0.25">
      <c r="B612" s="191"/>
      <c r="C612" s="191"/>
      <c r="D612" s="191"/>
      <c r="E612" s="191"/>
      <c r="F612" s="191"/>
      <c r="G612" s="191"/>
      <c r="H612" s="191"/>
      <c r="I612" s="191"/>
      <c r="J612" s="191"/>
      <c r="K612" s="191"/>
    </row>
    <row r="613" spans="1:12" ht="15.75" x14ac:dyDescent="0.25">
      <c r="B613" s="191"/>
      <c r="C613" s="191"/>
      <c r="D613" s="191"/>
      <c r="E613" s="191"/>
      <c r="F613" s="191"/>
      <c r="G613" s="191"/>
      <c r="H613" s="191"/>
      <c r="I613" s="191"/>
      <c r="J613" s="191"/>
      <c r="K613" s="191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38</vt:i4>
      </vt:variant>
      <vt:variant>
        <vt:lpstr>Imenovani rasponi</vt:lpstr>
      </vt:variant>
      <vt:variant>
        <vt:i4>4</vt:i4>
      </vt:variant>
    </vt:vector>
  </HeadingPairs>
  <TitlesOfParts>
    <vt:vector size="42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 1. liga</vt:lpstr>
      <vt:lpstr>Lov šarana 2. liga istok</vt:lpstr>
      <vt:lpstr>Lov šarana 2. liga centar</vt:lpstr>
      <vt:lpstr>Lov šarana 2. liga sjever</vt:lpstr>
      <vt:lpstr>Lov šarana 2. liga zapad</vt:lpstr>
      <vt:lpstr>Pastrve pr. mamci brze vode</vt:lpstr>
      <vt:lpstr>Pastrve prirodni mamci jezero</vt:lpstr>
      <vt:lpstr>Troat area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2024-11-28T09:25:48Z</cp:lastPrinted>
  <dcterms:created xsi:type="dcterms:W3CDTF">2013-04-24T09:15:26Z</dcterms:created>
  <dcterms:modified xsi:type="dcterms:W3CDTF">2024-12-17T12:04:15Z</dcterms:modified>
  <dc:language>hr-HR</dc:language>
</cp:coreProperties>
</file>