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11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e 2024 sve discipline\"/>
    </mc:Choice>
  </mc:AlternateContent>
  <xr:revisionPtr revIDLastSave="0" documentId="13_ncr:1_{1253E674-E724-4620-95A9-AB46B3734AE7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 istok" sheetId="65" r:id="rId24"/>
    <sheet name="Lov šarana 2. liga centar" sheetId="66" r:id="rId25"/>
    <sheet name="Lov šarana 2. liga sjever" sheetId="67" r:id="rId26"/>
    <sheet name="Lov šarana 2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T21" i="61" l="1"/>
  <c r="U21" i="61"/>
  <c r="T20" i="61"/>
  <c r="U20" i="61"/>
  <c r="T23" i="61"/>
  <c r="U23" i="61"/>
  <c r="T27" i="61"/>
  <c r="U27" i="61"/>
  <c r="T22" i="61"/>
  <c r="U22" i="61"/>
  <c r="T24" i="61"/>
  <c r="U24" i="61"/>
  <c r="T26" i="61"/>
  <c r="U26" i="61"/>
  <c r="T25" i="61"/>
  <c r="U25" i="61"/>
  <c r="T28" i="61"/>
  <c r="U28" i="61"/>
  <c r="U19" i="61"/>
  <c r="T19" i="61"/>
  <c r="T53" i="56"/>
  <c r="U53" i="56"/>
  <c r="N9" i="63"/>
  <c r="L9" i="63"/>
  <c r="J9" i="63"/>
  <c r="H9" i="63"/>
  <c r="F9" i="63"/>
  <c r="D9" i="63"/>
  <c r="N8" i="63"/>
  <c r="L8" i="63"/>
  <c r="J8" i="63"/>
  <c r="H8" i="63"/>
  <c r="F8" i="63"/>
  <c r="D8" i="63"/>
  <c r="L15" i="68"/>
  <c r="M15" i="68"/>
  <c r="T14" i="56"/>
  <c r="U14" i="56"/>
  <c r="T15" i="56"/>
  <c r="U15" i="56"/>
  <c r="T16" i="56"/>
  <c r="U16" i="56"/>
  <c r="T17" i="56"/>
  <c r="U17" i="56"/>
  <c r="T18" i="56"/>
  <c r="U18" i="56"/>
  <c r="T19" i="56"/>
  <c r="U19" i="56"/>
  <c r="T20" i="56"/>
  <c r="U20" i="56"/>
  <c r="T21" i="56"/>
  <c r="U21" i="56"/>
  <c r="T22" i="56"/>
  <c r="U22" i="56"/>
  <c r="T23" i="56"/>
  <c r="U23" i="56"/>
  <c r="T24" i="56"/>
  <c r="U24" i="56"/>
  <c r="T25" i="56"/>
  <c r="U25" i="56"/>
  <c r="T26" i="56"/>
  <c r="U26" i="56"/>
  <c r="T27" i="56"/>
  <c r="U27" i="56"/>
  <c r="T28" i="56"/>
  <c r="U28" i="56"/>
  <c r="T29" i="56"/>
  <c r="U29" i="56"/>
  <c r="T31" i="56"/>
  <c r="U31" i="56"/>
  <c r="T30" i="56"/>
  <c r="U30" i="56"/>
  <c r="T32" i="56"/>
  <c r="U32" i="56"/>
  <c r="T33" i="56"/>
  <c r="U33" i="56"/>
  <c r="T36" i="56"/>
  <c r="U36" i="56"/>
  <c r="T37" i="56"/>
  <c r="U37" i="56"/>
  <c r="T38" i="56"/>
  <c r="U38" i="56"/>
  <c r="T39" i="56"/>
  <c r="U39" i="56"/>
  <c r="T41" i="56"/>
  <c r="U41" i="56"/>
  <c r="T42" i="56"/>
  <c r="U42" i="56"/>
  <c r="T43" i="56"/>
  <c r="U43" i="56"/>
  <c r="T44" i="56"/>
  <c r="U44" i="56"/>
  <c r="T45" i="56"/>
  <c r="U45" i="56"/>
  <c r="T47" i="56"/>
  <c r="U47" i="56"/>
  <c r="T35" i="56"/>
  <c r="U35" i="56"/>
  <c r="T34" i="56"/>
  <c r="U34" i="56"/>
  <c r="T48" i="56"/>
  <c r="U48" i="56"/>
  <c r="T49" i="56"/>
  <c r="U49" i="56"/>
  <c r="T50" i="56"/>
  <c r="U50" i="56"/>
  <c r="T40" i="56"/>
  <c r="U40" i="56"/>
  <c r="T51" i="56"/>
  <c r="U51" i="56"/>
  <c r="T52" i="56"/>
  <c r="U52" i="56"/>
  <c r="T46" i="56"/>
  <c r="U46" i="56"/>
  <c r="S13" i="55"/>
  <c r="T13" i="55"/>
  <c r="S15" i="55"/>
  <c r="T15" i="55"/>
  <c r="S16" i="55"/>
  <c r="T16" i="55"/>
  <c r="S17" i="55"/>
  <c r="T17" i="55"/>
  <c r="S14" i="55"/>
  <c r="T14" i="55"/>
  <c r="S18" i="55"/>
  <c r="T18" i="55"/>
  <c r="S19" i="55"/>
  <c r="T19" i="55"/>
  <c r="S20" i="55"/>
  <c r="T20" i="55"/>
  <c r="T12" i="55"/>
  <c r="S12" i="55"/>
  <c r="T11" i="55"/>
  <c r="S11" i="55"/>
  <c r="T30" i="8" l="1"/>
  <c r="U30" i="8"/>
  <c r="T28" i="8"/>
  <c r="U28" i="8"/>
  <c r="T39" i="8"/>
  <c r="U39" i="8"/>
  <c r="T46" i="8"/>
  <c r="U46" i="8"/>
  <c r="T10" i="8"/>
  <c r="U10" i="8"/>
  <c r="T15" i="8"/>
  <c r="U15" i="8"/>
  <c r="T16" i="8"/>
  <c r="U16" i="8"/>
  <c r="T18" i="8"/>
  <c r="U18" i="8"/>
  <c r="T11" i="8"/>
  <c r="U11" i="8"/>
  <c r="T17" i="8"/>
  <c r="U17" i="8"/>
  <c r="T27" i="8"/>
  <c r="U27" i="8"/>
  <c r="T29" i="8"/>
  <c r="U29" i="8"/>
  <c r="T13" i="8"/>
  <c r="U13" i="8"/>
  <c r="T24" i="8"/>
  <c r="U24" i="8"/>
  <c r="T20" i="8"/>
  <c r="U20" i="8"/>
  <c r="T26" i="8"/>
  <c r="U26" i="8"/>
  <c r="T36" i="8"/>
  <c r="U36" i="8"/>
  <c r="T41" i="8"/>
  <c r="U41" i="8"/>
  <c r="T38" i="8"/>
  <c r="U38" i="8"/>
  <c r="T45" i="8"/>
  <c r="U45" i="8"/>
  <c r="T43" i="8"/>
  <c r="U43" i="8"/>
  <c r="T12" i="8"/>
  <c r="U12" i="8"/>
  <c r="T19" i="8"/>
  <c r="U19" i="8"/>
  <c r="T35" i="8"/>
  <c r="U35" i="8"/>
  <c r="T40" i="8"/>
  <c r="U40" i="8"/>
  <c r="T37" i="8"/>
  <c r="U37" i="8"/>
  <c r="T31" i="8"/>
  <c r="U31" i="8"/>
  <c r="T32" i="8"/>
  <c r="U32" i="8"/>
  <c r="T42" i="8"/>
  <c r="U42" i="8"/>
  <c r="T44" i="8"/>
  <c r="U44" i="8"/>
  <c r="T14" i="8"/>
  <c r="U14" i="8"/>
  <c r="T33" i="8"/>
  <c r="U33" i="8"/>
  <c r="T21" i="8"/>
  <c r="U21" i="8"/>
  <c r="T23" i="8"/>
  <c r="U23" i="8"/>
  <c r="T34" i="8"/>
  <c r="U34" i="8"/>
  <c r="T47" i="8"/>
  <c r="U47" i="8"/>
  <c r="T48" i="8"/>
  <c r="U48" i="8"/>
  <c r="U25" i="8"/>
  <c r="T25" i="8"/>
  <c r="U22" i="8"/>
  <c r="T22" i="8"/>
  <c r="S16" i="7"/>
  <c r="T16" i="7"/>
  <c r="S17" i="7"/>
  <c r="T17" i="7"/>
  <c r="S18" i="7"/>
  <c r="T18" i="7"/>
  <c r="S15" i="7"/>
  <c r="T15" i="7"/>
  <c r="S19" i="7"/>
  <c r="T19" i="7"/>
  <c r="S20" i="7"/>
  <c r="T20" i="7"/>
  <c r="T14" i="7"/>
  <c r="S14" i="7"/>
  <c r="T13" i="7"/>
  <c r="S13" i="7"/>
  <c r="T13" i="56"/>
  <c r="U13" i="56"/>
  <c r="U12" i="56"/>
  <c r="T12" i="56"/>
  <c r="U35" i="59"/>
  <c r="T17" i="59"/>
  <c r="U17" i="59"/>
  <c r="T15" i="59"/>
  <c r="U15" i="59"/>
  <c r="T25" i="59"/>
  <c r="U25" i="59"/>
  <c r="T18" i="59"/>
  <c r="U18" i="59"/>
  <c r="T14" i="59"/>
  <c r="U14" i="59"/>
  <c r="T19" i="59"/>
  <c r="U19" i="59"/>
  <c r="T23" i="59"/>
  <c r="U23" i="59"/>
  <c r="T24" i="59"/>
  <c r="U24" i="59"/>
  <c r="T22" i="59"/>
  <c r="U22" i="59"/>
  <c r="T16" i="59"/>
  <c r="U16" i="59"/>
  <c r="T20" i="59"/>
  <c r="U20" i="59"/>
  <c r="T21" i="59"/>
  <c r="U21" i="59"/>
  <c r="T27" i="59"/>
  <c r="U27" i="59"/>
  <c r="T26" i="59"/>
  <c r="U26" i="59"/>
  <c r="T29" i="59"/>
  <c r="U29" i="59"/>
  <c r="T28" i="59"/>
  <c r="U28" i="59"/>
  <c r="T31" i="59"/>
  <c r="U31" i="59"/>
  <c r="T30" i="59"/>
  <c r="U30" i="59"/>
  <c r="T32" i="59"/>
  <c r="U32" i="59"/>
  <c r="T33" i="59"/>
  <c r="U33" i="59"/>
  <c r="T35" i="59"/>
  <c r="T34" i="59"/>
  <c r="U34" i="59"/>
  <c r="T36" i="59"/>
  <c r="U36" i="59"/>
  <c r="U13" i="59"/>
  <c r="T13" i="59"/>
  <c r="U12" i="59"/>
  <c r="T12" i="59"/>
  <c r="T23" i="10"/>
  <c r="U23" i="10"/>
  <c r="T33" i="10"/>
  <c r="U33" i="10"/>
  <c r="T24" i="10"/>
  <c r="U24" i="10"/>
  <c r="T18" i="10"/>
  <c r="U18" i="10"/>
  <c r="T28" i="10"/>
  <c r="U28" i="10"/>
  <c r="T22" i="10"/>
  <c r="U22" i="10"/>
  <c r="T12" i="10"/>
  <c r="U12" i="10"/>
  <c r="T17" i="10"/>
  <c r="U17" i="10"/>
  <c r="T16" i="10"/>
  <c r="U16" i="10"/>
  <c r="T26" i="10"/>
  <c r="U26" i="10"/>
  <c r="T10" i="10"/>
  <c r="U10" i="10"/>
  <c r="T11" i="10"/>
  <c r="U11" i="10"/>
  <c r="T25" i="10"/>
  <c r="U25" i="10"/>
  <c r="T19" i="10"/>
  <c r="U19" i="10"/>
  <c r="T15" i="10"/>
  <c r="U15" i="10"/>
  <c r="T20" i="10"/>
  <c r="U20" i="10"/>
  <c r="T30" i="10"/>
  <c r="U30" i="10"/>
  <c r="T27" i="10"/>
  <c r="U27" i="10"/>
  <c r="T32" i="10"/>
  <c r="U32" i="10"/>
  <c r="T21" i="10"/>
  <c r="U21" i="10"/>
  <c r="T29" i="10"/>
  <c r="U29" i="10"/>
  <c r="T31" i="10"/>
  <c r="U31" i="10"/>
  <c r="T34" i="10"/>
  <c r="U34" i="10"/>
  <c r="U14" i="10"/>
  <c r="T14" i="10"/>
  <c r="U13" i="10"/>
  <c r="T13" i="10"/>
  <c r="T52" i="52"/>
  <c r="U52" i="52"/>
  <c r="T50" i="52"/>
  <c r="U50" i="52"/>
  <c r="S13" i="58" l="1"/>
  <c r="T13" i="58"/>
  <c r="S14" i="58"/>
  <c r="T14" i="58"/>
  <c r="S15" i="58"/>
  <c r="T15" i="58"/>
  <c r="S12" i="58"/>
  <c r="T12" i="58"/>
  <c r="S16" i="58"/>
  <c r="T16" i="58"/>
  <c r="S17" i="58"/>
  <c r="T17" i="58"/>
  <c r="S18" i="58"/>
  <c r="T18" i="58"/>
  <c r="T11" i="58"/>
  <c r="S11" i="58"/>
  <c r="V29" i="61"/>
  <c r="U29" i="61"/>
  <c r="T29" i="61"/>
  <c r="Q23" i="60" l="1"/>
  <c r="P23" i="60"/>
  <c r="O23" i="60"/>
  <c r="V29" i="42"/>
  <c r="U29" i="42"/>
  <c r="T29" i="42"/>
  <c r="V28" i="42"/>
  <c r="U28" i="42"/>
  <c r="T28" i="42"/>
  <c r="K34" i="41"/>
  <c r="J34" i="41"/>
  <c r="K33" i="41"/>
  <c r="J33" i="41"/>
  <c r="K32" i="41"/>
  <c r="J32" i="41"/>
  <c r="K31" i="41"/>
  <c r="J31" i="41"/>
  <c r="K30" i="41"/>
  <c r="J30" i="41"/>
  <c r="K29" i="41"/>
  <c r="J29" i="41"/>
  <c r="Z45" i="31"/>
  <c r="Y45" i="31"/>
  <c r="X45" i="31"/>
  <c r="AD26" i="64"/>
  <c r="AC26" i="64"/>
  <c r="AB26" i="64"/>
  <c r="AE24" i="64"/>
  <c r="AD24" i="64"/>
  <c r="AC24" i="64"/>
  <c r="AB24" i="64"/>
  <c r="AE23" i="64"/>
  <c r="AD23" i="64"/>
  <c r="AC23" i="64"/>
  <c r="AB23" i="64"/>
  <c r="AE22" i="64"/>
  <c r="AD22" i="64"/>
  <c r="AC22" i="64"/>
  <c r="AB22" i="64"/>
  <c r="AE21" i="64"/>
  <c r="AD21" i="64"/>
  <c r="AC21" i="64"/>
  <c r="AB21" i="64"/>
  <c r="AE20" i="64"/>
  <c r="AD20" i="64"/>
  <c r="AC20" i="64"/>
  <c r="AB20" i="64"/>
  <c r="AE19" i="64"/>
  <c r="AD19" i="64"/>
  <c r="AC19" i="64"/>
  <c r="AB19" i="64"/>
  <c r="AE18" i="64"/>
  <c r="AD18" i="64"/>
  <c r="AC18" i="64"/>
  <c r="AB18" i="64"/>
  <c r="AE17" i="64"/>
  <c r="AD17" i="64"/>
  <c r="AC17" i="64"/>
  <c r="AB17" i="64"/>
  <c r="AE16" i="64"/>
  <c r="AD16" i="64"/>
  <c r="AC16" i="64"/>
  <c r="AB16" i="64"/>
  <c r="AE15" i="64"/>
  <c r="AD15" i="64"/>
  <c r="AC15" i="64"/>
  <c r="AB15" i="64"/>
  <c r="AE14" i="64"/>
  <c r="AD14" i="64"/>
  <c r="AC14" i="64"/>
  <c r="AB14" i="64"/>
  <c r="AE13" i="64"/>
  <c r="AD13" i="64"/>
  <c r="AC13" i="64"/>
  <c r="AB13" i="64"/>
  <c r="V19" i="49"/>
  <c r="U19" i="49"/>
  <c r="T19" i="49"/>
  <c r="T37" i="59"/>
  <c r="T57" i="52"/>
  <c r="T56" i="52"/>
  <c r="U51" i="52"/>
  <c r="T51" i="52"/>
  <c r="U55" i="52"/>
  <c r="T55" i="52"/>
  <c r="U54" i="52"/>
  <c r="T54" i="52"/>
  <c r="U53" i="52"/>
  <c r="T53" i="52"/>
  <c r="U32" i="52"/>
  <c r="T32" i="52"/>
  <c r="U49" i="52"/>
  <c r="T49" i="52"/>
  <c r="U43" i="52"/>
  <c r="T43" i="52"/>
  <c r="U42" i="52"/>
  <c r="T42" i="52"/>
  <c r="U48" i="52"/>
  <c r="T48" i="52"/>
  <c r="U41" i="52"/>
  <c r="T41" i="52"/>
  <c r="U28" i="52"/>
  <c r="T28" i="52"/>
  <c r="U39" i="52"/>
  <c r="T39" i="52"/>
  <c r="U37" i="52"/>
  <c r="T37" i="52"/>
  <c r="U36" i="52"/>
  <c r="T36" i="52"/>
  <c r="U25" i="52"/>
  <c r="T25" i="52"/>
  <c r="U18" i="52"/>
  <c r="T18" i="52"/>
  <c r="U46" i="52"/>
  <c r="T46" i="52"/>
  <c r="U47" i="52"/>
  <c r="T47" i="52"/>
  <c r="U45" i="52"/>
  <c r="T45" i="52"/>
  <c r="U22" i="52"/>
  <c r="T22" i="52"/>
  <c r="U35" i="52"/>
  <c r="T35" i="52"/>
  <c r="U33" i="52"/>
  <c r="T33" i="52"/>
  <c r="U15" i="52"/>
  <c r="T15" i="52"/>
  <c r="U31" i="52"/>
  <c r="T31" i="52"/>
  <c r="U16" i="52"/>
  <c r="T16" i="52"/>
  <c r="U26" i="52"/>
  <c r="T26" i="52"/>
  <c r="U38" i="52"/>
  <c r="T38" i="52"/>
  <c r="U21" i="52"/>
  <c r="T21" i="52"/>
  <c r="U44" i="52"/>
  <c r="T44" i="52"/>
  <c r="U17" i="52"/>
  <c r="T17" i="52"/>
  <c r="U30" i="52"/>
  <c r="T30" i="52"/>
  <c r="U27" i="52"/>
  <c r="T27" i="52"/>
  <c r="U19" i="52"/>
  <c r="T19" i="52"/>
  <c r="U34" i="52"/>
  <c r="T34" i="52"/>
  <c r="U40" i="52"/>
  <c r="T40" i="52"/>
  <c r="U29" i="52"/>
  <c r="T29" i="52"/>
  <c r="U20" i="52"/>
  <c r="T20" i="52"/>
  <c r="U14" i="52"/>
  <c r="T14" i="52"/>
  <c r="U24" i="52"/>
  <c r="T24" i="52"/>
  <c r="U23" i="52"/>
  <c r="T23" i="52"/>
  <c r="T19" i="51"/>
  <c r="S19" i="51"/>
  <c r="T20" i="51"/>
  <c r="S20" i="51"/>
  <c r="T21" i="51"/>
  <c r="S21" i="51"/>
  <c r="T22" i="51"/>
  <c r="S22" i="51"/>
  <c r="T17" i="51"/>
  <c r="S17" i="51"/>
  <c r="T15" i="51"/>
  <c r="S15" i="51"/>
  <c r="T18" i="51"/>
  <c r="S18" i="51"/>
  <c r="T16" i="51"/>
  <c r="S16" i="51"/>
  <c r="V52" i="6"/>
  <c r="U52" i="6"/>
  <c r="T52" i="6"/>
  <c r="AA14" i="6"/>
  <c r="AB14" i="6" s="1"/>
  <c r="Z14" i="6"/>
  <c r="Y14" i="6"/>
  <c r="X14" i="6"/>
  <c r="W14" i="6"/>
  <c r="AA13" i="6"/>
  <c r="AB13" i="6" s="1"/>
  <c r="Z13" i="6"/>
  <c r="Y13" i="6"/>
  <c r="X13" i="6"/>
  <c r="W13" i="6"/>
  <c r="AA12" i="6"/>
  <c r="AB12" i="6" s="1"/>
  <c r="Z12" i="6"/>
  <c r="Y12" i="6"/>
  <c r="X12" i="6"/>
  <c r="W12" i="6"/>
  <c r="AA11" i="6"/>
  <c r="AB11" i="6" s="1"/>
  <c r="Z11" i="6"/>
  <c r="Y11" i="6"/>
  <c r="X11" i="6"/>
  <c r="W11" i="6"/>
  <c r="AA10" i="6"/>
  <c r="AB10" i="6" s="1"/>
  <c r="Z10" i="6"/>
  <c r="Y10" i="6"/>
  <c r="X10" i="6"/>
  <c r="W10" i="6"/>
  <c r="AA9" i="6"/>
  <c r="AB9" i="6" s="1"/>
  <c r="Z9" i="6"/>
  <c r="Y9" i="6"/>
  <c r="X9" i="6"/>
  <c r="W9" i="6"/>
  <c r="AA8" i="6"/>
  <c r="AB8" i="6" s="1"/>
  <c r="Z8" i="6"/>
  <c r="Y8" i="6"/>
  <c r="X8" i="6"/>
  <c r="W8" i="6"/>
  <c r="AA7" i="6"/>
  <c r="AB7" i="6" s="1"/>
  <c r="Z7" i="6"/>
  <c r="Y7" i="6"/>
  <c r="X7" i="6"/>
  <c r="W7" i="6"/>
  <c r="AA6" i="6"/>
  <c r="AB6" i="6" s="1"/>
  <c r="Z6" i="6"/>
  <c r="Y6" i="6"/>
  <c r="X6" i="6"/>
  <c r="W6" i="6"/>
  <c r="AA5" i="6"/>
  <c r="AB5" i="6" s="1"/>
  <c r="Z5" i="6"/>
  <c r="Y5" i="6"/>
  <c r="X5" i="6"/>
  <c r="W5" i="6"/>
  <c r="AA4" i="6"/>
  <c r="AB4" i="6" s="1"/>
  <c r="Z4" i="6"/>
  <c r="Y4" i="6"/>
  <c r="X4" i="6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<sst xmlns="http://schemas.openxmlformats.org/spreadsheetml/2006/main" count="3234" uniqueCount="1176">
  <si>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</si>
  <si>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</si>
  <si>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</si>
  <si>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</si>
  <si>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</si>
  <si>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</si>
  <si>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</si>
  <si>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</si>
  <si>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</si>
  <si>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</si>
  <si>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</si>
  <si>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</si>
  <si>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</si>
  <si>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</si>
  <si>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</si>
  <si>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</si>
  <si>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</si>
  <si>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</si>
  <si>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</si>
  <si>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</si>
  <si>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</si>
  <si>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</si>
  <si>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Željko Kljajić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</si>
  <si>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</si>
  <si>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</si>
  <si>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</si>
  <si>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</si>
  <si>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</si>
  <si>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</si>
  <si>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</si>
  <si>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</si>
  <si>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</si>
  <si>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</si>
  <si>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</si>
  <si>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</si>
  <si>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</si>
  <si>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</si>
  <si>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</si>
  <si>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</si>
  <si>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</si>
  <si>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</si>
  <si>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</si>
  <si>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</si>
  <si>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</si>
  <si>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</si>
  <si>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</si>
  <si>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</si>
  <si>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</si>
  <si>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</si>
  <si>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</si>
  <si>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</si>
  <si>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</si>
  <si>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</si>
  <si>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</si>
  <si>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</si>
  <si>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</si>
  <si>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</si>
  <si>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</si>
  <si>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</si>
  <si>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</si>
  <si>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</si>
  <si>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</si>
  <si>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</si>
  <si>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</si>
  <si>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</si>
  <si>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</si>
  <si>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</si>
  <si>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</si>
  <si>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</si>
  <si>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</si>
  <si>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</si>
  <si>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</si>
  <si>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</si>
  <si>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</si>
  <si>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</si>
  <si>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</si>
  <si>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</si>
  <si>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>Piškor Zagreb</t>
  </si>
  <si>
    <t>PRVENSTVO HRVATSKE  2023 - MLADEŽ U 15</t>
  </si>
  <si>
    <t>Matijašić Petar</t>
  </si>
  <si>
    <t>Varga Gabrijel</t>
  </si>
  <si>
    <t>Jug Leon</t>
  </si>
  <si>
    <t>Šipek Laura</t>
  </si>
  <si>
    <t>Lončar Vinko</t>
  </si>
  <si>
    <t>Klen Sveta Marija</t>
  </si>
  <si>
    <t>Horvat Hana</t>
  </si>
  <si>
    <t>Komorski Lana</t>
  </si>
  <si>
    <t>Jalšovec Gabrijel</t>
  </si>
  <si>
    <t>Paveli Jan</t>
  </si>
  <si>
    <t>Varga Jan</t>
  </si>
  <si>
    <t>Tančak Tomislav</t>
  </si>
  <si>
    <t>Ištvanek Fabricio</t>
  </si>
  <si>
    <t>Pozderec Luka</t>
  </si>
  <si>
    <t>Žili Franko</t>
  </si>
  <si>
    <t>Slavonac Lipik</t>
  </si>
  <si>
    <t>Orehovečki Patrik</t>
  </si>
  <si>
    <t>Grubić Nataša</t>
  </si>
  <si>
    <t>Slaviček Dino</t>
  </si>
  <si>
    <t>Rodek Lovro</t>
  </si>
  <si>
    <t>Klasnić Lucija</t>
  </si>
  <si>
    <t>Čatak David</t>
  </si>
  <si>
    <t>Šipek Fran</t>
  </si>
  <si>
    <t>Kovač Patrik</t>
  </si>
  <si>
    <t>Kolmanić Dora</t>
  </si>
  <si>
    <t>Puklin Luka</t>
  </si>
  <si>
    <t>Betlehem Iva</t>
  </si>
  <si>
    <t>Picer Lana</t>
  </si>
  <si>
    <t>Strbad Sara</t>
  </si>
  <si>
    <t>Komar Kristijan</t>
  </si>
  <si>
    <t>Horvat Marko</t>
  </si>
  <si>
    <t>Frinčić Vito</t>
  </si>
  <si>
    <t>Strbad Karlo</t>
  </si>
  <si>
    <t>Nagy Josip</t>
  </si>
  <si>
    <t>Kristić Luka</t>
  </si>
  <si>
    <t>Bjelka GME GARBOLINO Sunja</t>
  </si>
  <si>
    <t>Dražić Matko</t>
  </si>
  <si>
    <t>Šalković Matej</t>
  </si>
  <si>
    <t>Tomić Petra</t>
  </si>
  <si>
    <t>Vinković Marko</t>
  </si>
  <si>
    <t>Gredičak Oliver</t>
  </si>
  <si>
    <t>Bašić Petar</t>
  </si>
  <si>
    <t>SLOGA-OREŠJE</t>
  </si>
  <si>
    <t>ODRA-VELIKA GORICA</t>
  </si>
  <si>
    <t>JEZERA-BEDEKOVČINA</t>
  </si>
  <si>
    <t>RAK-RAKITJE</t>
  </si>
  <si>
    <t>PETNJA-SIBINJ</t>
  </si>
  <si>
    <t>HES-SISAK</t>
  </si>
  <si>
    <t>DUGO SELO-RUGVICA</t>
  </si>
  <si>
    <t>ŠARAN-ZAPREŠIĆ</t>
  </si>
  <si>
    <t xml:space="preserve">           RIBOLOV GRABEŽLJIVCA IZ ČAMCA</t>
  </si>
  <si>
    <t>PRVENSTVO HRVATSKE - I. LIGA 2024.  SENIORI</t>
  </si>
  <si>
    <t>PRVENSTVO HRVATSKE - II. LIGA 2024. - SJEVER - SENIORI</t>
  </si>
  <si>
    <t>PRVENSTVO HRVATSKE - II. LIGA - SJEVER 2024. - SENIORI</t>
  </si>
  <si>
    <t>PRVENSTVO HRVATSKE - II. LIGA 2024. - ISTOK - SENIORI</t>
  </si>
  <si>
    <t>PRVENSTVO HRVATSKE - II. LIGA - ISTOK 2024. - SENIORI</t>
  </si>
  <si>
    <t>PRVENSTVO HRVATSKE - II. LIGA 2024. - ZAPAD - SENIORI</t>
  </si>
  <si>
    <t>PRVENSTVO HRVATSKE - III. LIGA 2024. - SJEVER - SENIORI</t>
  </si>
  <si>
    <t xml:space="preserve">                  PRVENSTVO HRVATSKE - III. LIGA 2024. - ISTOK - SENIORI</t>
  </si>
  <si>
    <t xml:space="preserve">    PRVENSTVO HRVATSKE - III. LIGA - ISTOK 2024. - SENIORI</t>
  </si>
  <si>
    <t>PRVENSTVO HRVATSKE - III. LIGA 2024. - ZAPAD - SENIORI</t>
  </si>
  <si>
    <t>Garešnica 13.04.2024.</t>
  </si>
  <si>
    <t>Garešnica 14.04.2024.</t>
  </si>
  <si>
    <t>ŠRK TSH  Sensas Som.si Čakovec</t>
  </si>
  <si>
    <t xml:space="preserve">Fundak Fran </t>
  </si>
  <si>
    <t>Klen Sv. Marija</t>
  </si>
  <si>
    <t>Vuković Jan</t>
  </si>
  <si>
    <t>Šaran  Petar šport Zaprešić</t>
  </si>
  <si>
    <t>Orelj Filip</t>
  </si>
  <si>
    <t>Klen N. Gradiška</t>
  </si>
  <si>
    <t>TSH  Sensas Som.si Čakovec</t>
  </si>
  <si>
    <t>Gašpir Josip</t>
  </si>
  <si>
    <t>Dokuzović Fran</t>
  </si>
  <si>
    <t>Lisec Matej</t>
  </si>
  <si>
    <t>PRVENSTVO HRVATSKE  2024 - MLADEŽ U 20</t>
  </si>
  <si>
    <t>Sensas Som.si Čakovec</t>
  </si>
  <si>
    <t>Dukarić Mateo</t>
  </si>
  <si>
    <t>Ribič Rovišće</t>
  </si>
  <si>
    <t>Šaran Petar Šport Zaprešić</t>
  </si>
  <si>
    <t>TSH Sensas Som.si Čakovec</t>
  </si>
  <si>
    <t>Som  Kotoriba</t>
  </si>
  <si>
    <t>Štimac Karlo</t>
  </si>
  <si>
    <t>Tauković Lukas</t>
  </si>
  <si>
    <t>PRVENSTVO HRVATSKE  2024 - MLADEŽ U 25</t>
  </si>
  <si>
    <t xml:space="preserve">Komorski Adriana </t>
  </si>
  <si>
    <t>Mihalić Antonio</t>
  </si>
  <si>
    <t>Mrežnica Duga Resa</t>
  </si>
  <si>
    <t xml:space="preserve">Vlašić Simona </t>
  </si>
  <si>
    <t xml:space="preserve">               PRVENSTVO HRVATSKE 2024. - SENIORKE</t>
  </si>
  <si>
    <t>PRVENSTVO HRVATSKE 2024. - SENIORKE</t>
  </si>
  <si>
    <t xml:space="preserve">      LIGA VETERANA 2024.</t>
  </si>
  <si>
    <t xml:space="preserve">                  LIGA MASTERA 2024.</t>
  </si>
  <si>
    <t xml:space="preserve">    LIGA OSOBA SA INVALIDITETOM 2024.</t>
  </si>
  <si>
    <t xml:space="preserve">Ivanec       13.04.2024.   </t>
  </si>
  <si>
    <t xml:space="preserve">Ivanec       14.04.2024.    </t>
  </si>
  <si>
    <t>Karas Peklenica</t>
  </si>
  <si>
    <t>Dražen Filipović</t>
  </si>
  <si>
    <t>Lov pastrve prirodnim mamcima na brzim vodama 2024.</t>
  </si>
  <si>
    <t>LOV PASTRVA PRIRODNIM MAMCIMA NA JEZERU 2024.</t>
  </si>
  <si>
    <t>PRVENSTVO HRVATSKE 2024. - SENIORI</t>
  </si>
  <si>
    <t>POJEDINAČNI PLASMAN 2024.</t>
  </si>
  <si>
    <t>PRVENSTVO HRVATSKE ZA 2024. GODINU</t>
  </si>
  <si>
    <t>HRVATSKE 2024. U CASTINGU</t>
  </si>
  <si>
    <t>IX. kolo</t>
  </si>
  <si>
    <t>X. kolo</t>
  </si>
  <si>
    <t>Rak Rakitje</t>
  </si>
  <si>
    <t>Klen Colmic Sv.Marija</t>
  </si>
  <si>
    <t>Deverika Draž</t>
  </si>
  <si>
    <t>Šaran Petar šport Zaprešić</t>
  </si>
  <si>
    <t>Jastrebarsko Jastrebarsko</t>
  </si>
  <si>
    <t>Smuđ Draškovec</t>
  </si>
  <si>
    <t>Mura Mursko Središće</t>
  </si>
  <si>
    <t>Čakovec Interland Čakovec</t>
  </si>
  <si>
    <t>Varaždin Interland VDE Varaždin</t>
  </si>
  <si>
    <t>Linjak Palovec</t>
  </si>
  <si>
    <t>Patrik Škrbec</t>
  </si>
  <si>
    <t>Dario Janus</t>
  </si>
  <si>
    <t>Tomislav Klarić</t>
  </si>
  <si>
    <t>Renato Brković</t>
  </si>
  <si>
    <t>Šandor Anđal</t>
  </si>
  <si>
    <t>Hrvoje Toplek</t>
  </si>
  <si>
    <t>Denis Bogdan</t>
  </si>
  <si>
    <t>Igor Bošnjak</t>
  </si>
  <si>
    <t>Vladimir Vražić</t>
  </si>
  <si>
    <t>Mihael Pongrac</t>
  </si>
  <si>
    <t>Marko Sraga</t>
  </si>
  <si>
    <t>Marin Sraga</t>
  </si>
  <si>
    <t>Mario Pokupec</t>
  </si>
  <si>
    <t>Goran Novosel</t>
  </si>
  <si>
    <t>Davor Kolmanić</t>
  </si>
  <si>
    <t>Davor Florijanić</t>
  </si>
  <si>
    <t>Željko Rob</t>
  </si>
  <si>
    <t>Luka Florijanić</t>
  </si>
  <si>
    <t>Dražen Čokrlić</t>
  </si>
  <si>
    <t>Goran Cvetanović</t>
  </si>
  <si>
    <t>Antonio Horvatić</t>
  </si>
  <si>
    <t>Akoš Pinkert</t>
  </si>
  <si>
    <t>Peter Selinger</t>
  </si>
  <si>
    <t>Igor Habek</t>
  </si>
  <si>
    <t>Petar Novosel</t>
  </si>
  <si>
    <t>Boris Pintar</t>
  </si>
  <si>
    <t>Dalibor Markotić</t>
  </si>
  <si>
    <t>Mario Radiković</t>
  </si>
  <si>
    <t>Ivan Blažon</t>
  </si>
  <si>
    <t>Filip Halić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</si>
  <si>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</si>
  <si>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</si>
  <si>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</si>
  <si>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</si>
  <si>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</si>
  <si>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</si>
  <si>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</si>
  <si>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</si>
  <si>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</si>
  <si>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</si>
  <si>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</si>
  <si>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</si>
  <si>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</si>
  <si>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</si>
  <si>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</si>
  <si>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</si>
  <si>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ŠRD Cetina - Sinj 2</t>
  </si>
  <si>
    <t>Rino Žuro</t>
  </si>
  <si>
    <t>ŠRD Matica - Korenica</t>
  </si>
  <si>
    <t>Oliver Komšo</t>
  </si>
  <si>
    <t>ŠRD Slunjčica - Slunj</t>
  </si>
  <si>
    <t xml:space="preserve">Željko Jareb </t>
  </si>
  <si>
    <t xml:space="preserve">Daniel Anušić </t>
  </si>
  <si>
    <t>ŠRD Cetina - Sinj 1</t>
  </si>
  <si>
    <t>Stipe Librenjak</t>
  </si>
  <si>
    <t>Siniša Šabić</t>
  </si>
  <si>
    <t>Josip Jenjić</t>
  </si>
  <si>
    <t>Nenad Marković</t>
  </si>
  <si>
    <t>Marko Jakelić</t>
  </si>
  <si>
    <t>ŠRD Ogulin - Ogulin</t>
  </si>
  <si>
    <t>Marko Puškarić</t>
  </si>
  <si>
    <t>Ante Poljak</t>
  </si>
  <si>
    <t>Marinko Puškarić</t>
  </si>
  <si>
    <t>Darko Vuković</t>
  </si>
  <si>
    <t>Davor Relić</t>
  </si>
  <si>
    <t xml:space="preserve">Nikola Turković </t>
  </si>
  <si>
    <t>ŠRD Pastrva – L. Lešće</t>
  </si>
  <si>
    <t>Mateo Dujmović</t>
  </si>
  <si>
    <t>Josip Orešković</t>
  </si>
  <si>
    <t>Damir Božićević</t>
  </si>
  <si>
    <t>ŠRD Jadro</t>
  </si>
  <si>
    <t>Pavič Zoran</t>
  </si>
  <si>
    <t>Luka Majetić</t>
  </si>
  <si>
    <t>Marijan Orešković</t>
  </si>
  <si>
    <t>Predrag Badanjak</t>
  </si>
  <si>
    <t>EKIPNO</t>
  </si>
  <si>
    <t>Plasman 6.Kolo</t>
  </si>
  <si>
    <t>Plasman 8.Kolo</t>
  </si>
  <si>
    <t>13.04.2024 Jezero jošava</t>
  </si>
  <si>
    <t>14.04.2024 Jezero jošava</t>
  </si>
  <si>
    <t>Matijević Branko</t>
  </si>
  <si>
    <t>Magdić Božidar</t>
  </si>
  <si>
    <t>Lisjak Marijan</t>
  </si>
  <si>
    <t>Krešić Tvrtko</t>
  </si>
  <si>
    <t>Petek Ivan</t>
  </si>
  <si>
    <t>Hartek Vladimir</t>
  </si>
  <si>
    <t>Minanov Mišo</t>
  </si>
  <si>
    <t>Kutlić Marko</t>
  </si>
  <si>
    <t>Haršić Pero</t>
  </si>
  <si>
    <t>Ivčević Zdravko</t>
  </si>
  <si>
    <t>Filipašić Drago</t>
  </si>
  <si>
    <t>Dolenec Željko</t>
  </si>
  <si>
    <t>Hunjak Tihomir</t>
  </si>
  <si>
    <t>Međimorec Ivan</t>
  </si>
  <si>
    <t>Meseš Stjepan</t>
  </si>
  <si>
    <t>Orač Anđelo</t>
  </si>
  <si>
    <t>Petreković Ivica</t>
  </si>
  <si>
    <t>Štajduhar Dražen</t>
  </si>
  <si>
    <t>Pokrivač Rajmond</t>
  </si>
  <si>
    <t>Mutak Marijan</t>
  </si>
  <si>
    <t>Dugorepec Renato</t>
  </si>
  <si>
    <t>Jurić Marijan</t>
  </si>
  <si>
    <t>Ruklin Dubravko</t>
  </si>
  <si>
    <t>Guliš Željko</t>
  </si>
  <si>
    <t>Vrabec Ivica</t>
  </si>
  <si>
    <t>Karlović Branko</t>
  </si>
  <si>
    <t>Žganec Vladimir</t>
  </si>
  <si>
    <t>Dević Damir</t>
  </si>
  <si>
    <t>Sedlar Darko</t>
  </si>
  <si>
    <t>Glavaš Siniša</t>
  </si>
  <si>
    <t>Horvat Damir</t>
  </si>
  <si>
    <t>Peter Dragutin</t>
  </si>
  <si>
    <t>Slaviček Željko</t>
  </si>
  <si>
    <t>Filep Ivan</t>
  </si>
  <si>
    <t>Prpoš Branko</t>
  </si>
  <si>
    <t>Šimunek Franjo</t>
  </si>
  <si>
    <t>Žuljić Ljubomir</t>
  </si>
  <si>
    <t>Trčak Željko</t>
  </si>
  <si>
    <t>Horvat Srećko</t>
  </si>
  <si>
    <t>Szabo Damir</t>
  </si>
  <si>
    <t>XI. kolo</t>
  </si>
  <si>
    <t>XII. kolo</t>
  </si>
  <si>
    <t>Garešnica       27.04.2024</t>
  </si>
  <si>
    <t>Garešnica       28.04.2024</t>
  </si>
  <si>
    <t>Vinkovci              25.05.2024</t>
  </si>
  <si>
    <t>Vinkovci              26.05.2024</t>
  </si>
  <si>
    <t>Donja Dubrava   29.06.2024</t>
  </si>
  <si>
    <t>Donja Dubrava   30.06.2024</t>
  </si>
  <si>
    <t>Sveta Marija   31.08.2024</t>
  </si>
  <si>
    <t>Sveta Marija   01.09.2024</t>
  </si>
  <si>
    <t>Bilje         28.09.2024</t>
  </si>
  <si>
    <t>Bilje         29.09.2024</t>
  </si>
  <si>
    <t>Banova Jaruga  12.10.2024.</t>
  </si>
  <si>
    <t>Banova Jaruga  13.10.2024.</t>
  </si>
  <si>
    <t>Ilova Garešnica</t>
  </si>
  <si>
    <t>Bjelka GME Garbolino Sunja</t>
  </si>
  <si>
    <t>Sava Županja</t>
  </si>
  <si>
    <t>Klen Colmic Sveta Marija</t>
  </si>
  <si>
    <t>Bistra Repaš</t>
  </si>
  <si>
    <t>Udica Donji Miholjac</t>
  </si>
  <si>
    <t>Mario Pejaković</t>
  </si>
  <si>
    <t>Matija Lončar</t>
  </si>
  <si>
    <t>Renato Hynek</t>
  </si>
  <si>
    <t>Željko Baltić</t>
  </si>
  <si>
    <t>Željko Raženj</t>
  </si>
  <si>
    <t>Matija Kraševac</t>
  </si>
  <si>
    <t>Ante Klanac</t>
  </si>
  <si>
    <t>Ivica Bonino Hasan</t>
  </si>
  <si>
    <t>Domagoj Ceković</t>
  </si>
  <si>
    <t>Dejan Vondrak</t>
  </si>
  <si>
    <t>Darko Kolarić</t>
  </si>
  <si>
    <t>Goran Lipić</t>
  </si>
  <si>
    <t>Alan Perko</t>
  </si>
  <si>
    <t>Alan Petrušanec</t>
  </si>
  <si>
    <t>Luka Puklin</t>
  </si>
  <si>
    <t>Dalibor Agbaba</t>
  </si>
  <si>
    <t>Dražen Štajduhar</t>
  </si>
  <si>
    <t>Aleksandar Jug</t>
  </si>
  <si>
    <t>Danijel Picer</t>
  </si>
  <si>
    <t>Mario Matić</t>
  </si>
  <si>
    <t>Dejan Lukavečki</t>
  </si>
  <si>
    <t>Josip Kutlić</t>
  </si>
  <si>
    <t>Željko Vrankić</t>
  </si>
  <si>
    <t>Velimir Medvedec</t>
  </si>
  <si>
    <t>Luka Pozderec</t>
  </si>
  <si>
    <t>Dalibor Novoselac</t>
  </si>
  <si>
    <t>Mario Lončar</t>
  </si>
  <si>
    <t>Dražen Bengez</t>
  </si>
  <si>
    <t>Miroslav Molnar</t>
  </si>
  <si>
    <t>Kristijan Komar</t>
  </si>
  <si>
    <t>Martin Vrčković</t>
  </si>
  <si>
    <t>Darijan Patačko</t>
  </si>
  <si>
    <t>Igor Kovačević</t>
  </si>
  <si>
    <t>Tomislav Šorman</t>
  </si>
  <si>
    <t>Miro Mesarić</t>
  </si>
  <si>
    <t>Dragan Gužvić</t>
  </si>
  <si>
    <t>Goran Štargl</t>
  </si>
  <si>
    <t>Kristijan Kosmačin</t>
  </si>
  <si>
    <t>Kristijan Dubravac</t>
  </si>
  <si>
    <t>Igor Mihalac</t>
  </si>
  <si>
    <t>Matija Lisjak</t>
  </si>
  <si>
    <t>Josip Pregiban</t>
  </si>
  <si>
    <t>Krunoslav Lešić</t>
  </si>
  <si>
    <t>Vito Frinčić</t>
  </si>
  <si>
    <t>Dragutin Vadlja</t>
  </si>
  <si>
    <t>Marijan Jurić</t>
  </si>
  <si>
    <t>Goran Matijašić</t>
  </si>
  <si>
    <t>Dino Hrenar</t>
  </si>
  <si>
    <t>Mario Sabolić</t>
  </si>
  <si>
    <t>Rakitje Juš 27.08.2023.</t>
  </si>
  <si>
    <t>Odra Velika Gorica</t>
  </si>
  <si>
    <t>Sveti Petar</t>
  </si>
  <si>
    <t>Đurmanec</t>
  </si>
  <si>
    <t>Smuđ Sisak</t>
  </si>
  <si>
    <t>Jezero Šumbar 27.04.2024.</t>
  </si>
  <si>
    <t>Jezero Šumbar 28.04.2024.</t>
  </si>
  <si>
    <t>Rakitje Juš 25.05.2024.</t>
  </si>
  <si>
    <t>Kanal Veleševac 29.06.2024.</t>
  </si>
  <si>
    <t>Rakitje Juš 26.05.2024.</t>
  </si>
  <si>
    <t>Jarun – regatna staza A  28.09.2024.</t>
  </si>
  <si>
    <t>Jarun – regatna staza A  29.09.2024.</t>
  </si>
  <si>
    <t>Rak RakitjeTopfishing Garbolino</t>
  </si>
  <si>
    <t>Ozalj</t>
  </si>
  <si>
    <t>Jadranko Ceković</t>
  </si>
  <si>
    <t>Matej Šalković</t>
  </si>
  <si>
    <t>Vladimir Hartek</t>
  </si>
  <si>
    <t>Željko Puljar</t>
  </si>
  <si>
    <t>Goran Žgela</t>
  </si>
  <si>
    <t>Boris Grubić</t>
  </si>
  <si>
    <t>Alan Mojiško</t>
  </si>
  <si>
    <t>Marko Minanov</t>
  </si>
  <si>
    <t>Saša Majić</t>
  </si>
  <si>
    <t>Božidar Magdić</t>
  </si>
  <si>
    <t>Anđelko Suša</t>
  </si>
  <si>
    <t>Martin Prajdić</t>
  </si>
  <si>
    <t>Boris Pospiš</t>
  </si>
  <si>
    <t>Ivica Čumpek</t>
  </si>
  <si>
    <t>Nikola Španić</t>
  </si>
  <si>
    <t>Davor Opačić</t>
  </si>
  <si>
    <t>Karlo Trčak</t>
  </si>
  <si>
    <t>Mirko Gostović</t>
  </si>
  <si>
    <t>Anđelo Orač</t>
  </si>
  <si>
    <t>Božidar Sambol</t>
  </si>
  <si>
    <t>Željko Trčak</t>
  </si>
  <si>
    <t>Nikolina Pregiban</t>
  </si>
  <si>
    <t>Matej Imprić</t>
  </si>
  <si>
    <t>Rak Rakitje Topfishing Garbolino</t>
  </si>
  <si>
    <t>Darko Sedlar</t>
  </si>
  <si>
    <t>Manrico Papanti</t>
  </si>
  <si>
    <t>Antun Vrčković</t>
  </si>
  <si>
    <t>Alen Grabušić</t>
  </si>
  <si>
    <t>Drago Korenić</t>
  </si>
  <si>
    <t>Vjekoslav Putak Ivić</t>
  </si>
  <si>
    <t>Davor Radović</t>
  </si>
  <si>
    <t>Šaran Bicko Selo</t>
  </si>
  <si>
    <t>Smuđ Križnica</t>
  </si>
  <si>
    <t>Klen Nova Gradiška</t>
  </si>
  <si>
    <t>Mrena Nova Gradiška</t>
  </si>
  <si>
    <t>Karas Rokovci Andrijaševci</t>
  </si>
  <si>
    <t>Šodrana Pitomača 27.04.2024.</t>
  </si>
  <si>
    <t>Šodrana Pitomača 28.04.2024.</t>
  </si>
  <si>
    <t>Topoljski dunavac  25.05.2024.</t>
  </si>
  <si>
    <t>Topoljski dunavac  26.05.2024.</t>
  </si>
  <si>
    <t>Sava Mačkovac 31.08.2024.</t>
  </si>
  <si>
    <t>Sava Mačkovac 01.09.2024.</t>
  </si>
  <si>
    <t>Bosut Rokovci - Andrijaševci 28.09.2024.</t>
  </si>
  <si>
    <t>Bosut Rokovci - Andrijaševci 29.09.2024.</t>
  </si>
  <si>
    <t>Goran Kuzmić</t>
  </si>
  <si>
    <t>Tomislav Božić</t>
  </si>
  <si>
    <t>Branko Karlović</t>
  </si>
  <si>
    <t>Luka Crlenjak</t>
  </si>
  <si>
    <t>Alen Begović</t>
  </si>
  <si>
    <t>Stjepan Štadler</t>
  </si>
  <si>
    <t>Marko Jug</t>
  </si>
  <si>
    <t>Damir Dević</t>
  </si>
  <si>
    <t>Sandi Matijašević</t>
  </si>
  <si>
    <t>Leon Funes</t>
  </si>
  <si>
    <t>Stjepan Meseš</t>
  </si>
  <si>
    <t>Mario Tančak</t>
  </si>
  <si>
    <t>Tomislav Tančak</t>
  </si>
  <si>
    <t>Ivica Bičanić</t>
  </si>
  <si>
    <t>Dražen Osrečki</t>
  </si>
  <si>
    <t>Leon Župarić</t>
  </si>
  <si>
    <t>Pero Haršić</t>
  </si>
  <si>
    <t>Varaždin Interland Van Den Eynde Varaždin</t>
  </si>
  <si>
    <t>Ivanec Ivanec</t>
  </si>
  <si>
    <t>Smuđ  Legrad</t>
  </si>
  <si>
    <t>Karas Kuzminec</t>
  </si>
  <si>
    <t>Ostriž Novakovec</t>
  </si>
  <si>
    <t>Ivanec 26.05.2024.</t>
  </si>
  <si>
    <t>Ivanec 25.05.2024.</t>
  </si>
  <si>
    <t>Selnica  29.06.2024.</t>
  </si>
  <si>
    <t>Selnica  30.06.2024.</t>
  </si>
  <si>
    <t>Kanal Orehovica 31.08.2024.</t>
  </si>
  <si>
    <t>Kanal Sveta Marija 28.09.2024.</t>
  </si>
  <si>
    <t>Kanal Sveta Marija 29.09.2024.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</si>
  <si>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</si>
  <si>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</si>
  <si>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</si>
  <si>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</si>
  <si>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</si>
  <si>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</si>
  <si>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Stara Drava Repnjak 29.06.2024.</t>
  </si>
  <si>
    <t>Stara Drava Repnjak 30.06.2024.</t>
  </si>
  <si>
    <t>Drava Osijek   31.08.2024.</t>
  </si>
  <si>
    <t>Drava Osijek   01.09.2024.</t>
  </si>
  <si>
    <t>Pakra II Banova Jaruga 28.09.2024.</t>
  </si>
  <si>
    <t>Pakra II Banova Jaruga 29.09.2024.</t>
  </si>
  <si>
    <t>Ribica Turčišće</t>
  </si>
  <si>
    <t>Diver Ljubeščica</t>
  </si>
  <si>
    <t>Novi Marof</t>
  </si>
  <si>
    <t>Peski Đurđevac</t>
  </si>
  <si>
    <t>Linjak Veliki Bukovec</t>
  </si>
  <si>
    <t>Ludbreg</t>
  </si>
  <si>
    <t>Vidovec</t>
  </si>
  <si>
    <t>SRC Novakovec    25.05.2024.</t>
  </si>
  <si>
    <t>SRC Novakovec    26.05.2024.</t>
  </si>
  <si>
    <t>Repaški kanal        29.06.2024.</t>
  </si>
  <si>
    <t>Podturen nova staza        30.06.2024.</t>
  </si>
  <si>
    <t>Stara Bednja     Novi Marof     31.08.2024.</t>
  </si>
  <si>
    <t>Bednja            Kalnička Kapela     01.09.2024.</t>
  </si>
  <si>
    <t>Kanal HE Dubrava - staza 2   28.09.2024.</t>
  </si>
  <si>
    <t>Kanal HE Dubrava - staza 2   29.09.2024.</t>
  </si>
  <si>
    <t>PLASM</t>
  </si>
  <si>
    <t>Stubaki Stubičke Toplice</t>
  </si>
  <si>
    <t>Istra Buje</t>
  </si>
  <si>
    <t>Štuka Čazma</t>
  </si>
  <si>
    <t>Štuka Poljanski Lug</t>
  </si>
  <si>
    <t>UŠRIDRRH</t>
  </si>
  <si>
    <t>Pešćenica Zagreb</t>
  </si>
  <si>
    <t>Trnje Zagreb</t>
  </si>
  <si>
    <t>Ciglana Vustje 25.05.2024.</t>
  </si>
  <si>
    <t>Ciglana Vustje 26.05.2024.</t>
  </si>
  <si>
    <t>Poljanski Lug        29.06.2024.</t>
  </si>
  <si>
    <t>Poljanski Lug        30.06.2024.</t>
  </si>
  <si>
    <t>Pakra II Banova Jaruga 31.08.2024.</t>
  </si>
  <si>
    <t>Pakra II Banova Jaruga 01.09.2024.</t>
  </si>
  <si>
    <t>Jarun Regatna staza A 12.10.2024.</t>
  </si>
  <si>
    <t>Jarun Regatna staza A 13.10.2024.</t>
  </si>
  <si>
    <t>Drava Donji Mihaljevec</t>
  </si>
  <si>
    <t>Koprivnica Koprivnica</t>
  </si>
  <si>
    <t>Stara Mura Žabnik 11.05.2024.</t>
  </si>
  <si>
    <t>Stara Mura Žabnik 12.05.2024.</t>
  </si>
  <si>
    <t>Barutana Ivanec 22.06.2024.</t>
  </si>
  <si>
    <t>Barutana Ivanec 23.06.2024.</t>
  </si>
  <si>
    <t>Rakitje Juš  14.09.2024.</t>
  </si>
  <si>
    <t>Rakitje Juš  15.09.2024.</t>
  </si>
  <si>
    <t>Jezero 4 Poljanski Lug      05.10.2024.</t>
  </si>
  <si>
    <t>Jezero 4     Poljanski Lug       06.10.2024.</t>
  </si>
  <si>
    <t>Selnica     01.06.2024.</t>
  </si>
  <si>
    <t>Selnica     02.06.2024.</t>
  </si>
  <si>
    <t>Jošava   13.07.2024.</t>
  </si>
  <si>
    <t>Jošava   14.07.2024.</t>
  </si>
  <si>
    <t>Pakra II Banova Jaruga 07.09.2024.</t>
  </si>
  <si>
    <t>Pakra II Banova Jaruga 08.09.2024.</t>
  </si>
  <si>
    <t>Pakra II Banova Jaruga 01.06.2024.</t>
  </si>
  <si>
    <t>Pakra II Banova Jaruga 02.06.2024.</t>
  </si>
  <si>
    <t>Stara Mura Žabnik 13.07.2024.</t>
  </si>
  <si>
    <t>Stara Mura Žabnik 14.07.2024.</t>
  </si>
  <si>
    <t>Skresovi Garešnica 07.09.2024.</t>
  </si>
  <si>
    <t>Skresovi Garešnica 08.09.2024.</t>
  </si>
  <si>
    <t xml:space="preserve">Ivanec       01.06.2024.    </t>
  </si>
  <si>
    <t xml:space="preserve">Ivanec       02.06.2024.    </t>
  </si>
  <si>
    <t>Selnica 13.07.2024.</t>
  </si>
  <si>
    <t>Selnica 14.07.2024.</t>
  </si>
  <si>
    <t>Garešnica     06.04.2024.</t>
  </si>
  <si>
    <t>Garešnica     07.04.2024.</t>
  </si>
  <si>
    <t>Pakra II Banova Jaruga  22.06.2024.</t>
  </si>
  <si>
    <t>Pakra II Banova Jaruga  23.06.2024.</t>
  </si>
  <si>
    <t>Selnica 10.08.2024.</t>
  </si>
  <si>
    <t>Selnica 11.08.2024.</t>
  </si>
  <si>
    <t>Finzula Rakitje 05.10.2024.</t>
  </si>
  <si>
    <t>Finzula Rakitje 06.10.2024.</t>
  </si>
  <si>
    <t>Pakra II Banova Jaruga  19.10.2024.</t>
  </si>
  <si>
    <t>Pakra II Banova Jaruga  20.10.2024.</t>
  </si>
  <si>
    <t>PIŠKOR</t>
  </si>
  <si>
    <t>MREŽNICA-DUGA RESA</t>
  </si>
  <si>
    <t>KRIŽEVCI</t>
  </si>
  <si>
    <t>MALANERETVA, 06.04.2024.</t>
  </si>
  <si>
    <t>MALA NERETVA, 01.06.2024.</t>
  </si>
  <si>
    <t>CRKVENI BOK, 21.09.2024.</t>
  </si>
  <si>
    <t>CRKVENI BOK, 22.09.2024.</t>
  </si>
  <si>
    <t>MALA NERETVA,  02.06.2024.</t>
  </si>
  <si>
    <t>MALA NERETVA, 07.04.2024.</t>
  </si>
  <si>
    <t xml:space="preserve">POJEDINAČNO PRVENSTVO HŠRS 2024. GODINE </t>
  </si>
  <si>
    <t>HRVATSKA LIGA "TROUT AREA"</t>
  </si>
  <si>
    <t xml:space="preserve">    UKUPNI PLASMAN LIGE  ZA 2024. GODINU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</si>
  <si>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</si>
  <si>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</si>
  <si>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</si>
  <si>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</si>
  <si>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</si>
  <si>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</si>
  <si>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</si>
  <si>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</si>
  <si>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03.02.2024.</t>
  </si>
  <si>
    <t>04.02.2024.</t>
  </si>
  <si>
    <t>10.02.2024.</t>
  </si>
  <si>
    <t>11.02.2024.</t>
  </si>
  <si>
    <t>17.02.2024.</t>
  </si>
  <si>
    <t>18.02.2024.</t>
  </si>
  <si>
    <t>Br.pobje.</t>
  </si>
  <si>
    <t>Sum.riba</t>
  </si>
  <si>
    <t>Naj.Br.ri.</t>
  </si>
  <si>
    <t>Tomislav Lončarić</t>
  </si>
  <si>
    <t>Som, Kotoriba</t>
  </si>
  <si>
    <t>Tomislav Žvan</t>
  </si>
  <si>
    <t>TPK; Zagreb</t>
  </si>
  <si>
    <t>Karlo Rostaš</t>
  </si>
  <si>
    <t>Piškor, Zagreb</t>
  </si>
  <si>
    <t>Kristijan Skoko</t>
  </si>
  <si>
    <t>Slunjčica, Slunj</t>
  </si>
  <si>
    <t>Martin Kuhar</t>
  </si>
  <si>
    <t>Jastrebarsko, Jastrebarsko</t>
  </si>
  <si>
    <t>Željko Lepen</t>
  </si>
  <si>
    <t>Šaran, Zaprešić</t>
  </si>
  <si>
    <t>Mario Telišman</t>
  </si>
  <si>
    <t>Mirko Hanžeković</t>
  </si>
  <si>
    <t>Šoderica, Koprivnica</t>
  </si>
  <si>
    <t xml:space="preserve">Miroslav Vodopija </t>
  </si>
  <si>
    <t>Sloga, Orešje</t>
  </si>
  <si>
    <t>Hrvoje Števinović</t>
  </si>
  <si>
    <t>Dugo Selo, Rugvica</t>
  </si>
  <si>
    <t>Davor Sečenj</t>
  </si>
  <si>
    <t>Robert Čalopek</t>
  </si>
  <si>
    <t>Sutla</t>
  </si>
  <si>
    <t>03.03.2024.</t>
  </si>
  <si>
    <t>09.03.2024.</t>
  </si>
  <si>
    <t>10.03.2024.</t>
  </si>
  <si>
    <t>16.03.2024.</t>
  </si>
  <si>
    <t>17.03.2024.</t>
  </si>
  <si>
    <t>23.03.2024.</t>
  </si>
  <si>
    <t xml:space="preserve"> TPK Zagreb</t>
  </si>
  <si>
    <t>Saša Borošić</t>
  </si>
  <si>
    <t>Darko Pažulić</t>
  </si>
  <si>
    <t>Siniša Slavinić</t>
  </si>
  <si>
    <t>ŠRD Česma Bjelovar</t>
  </si>
  <si>
    <t>Darko Jurešić</t>
  </si>
  <si>
    <t>Anđelko Pregiban</t>
  </si>
  <si>
    <t>ŠRD Žabec, Pavlovec Zabočki</t>
  </si>
  <si>
    <t>Damir Habunek</t>
  </si>
  <si>
    <t>Kanal Sv.Marija</t>
  </si>
  <si>
    <t>Dobra Ogulin</t>
  </si>
  <si>
    <t>Ruda Sinj</t>
  </si>
  <si>
    <t>27.04.2024.</t>
  </si>
  <si>
    <t>28.04.2024.</t>
  </si>
  <si>
    <t>08.06.2024.</t>
  </si>
  <si>
    <t>09.06.2024.</t>
  </si>
  <si>
    <t>22.06.2024.</t>
  </si>
  <si>
    <t>23.06.2024.</t>
  </si>
  <si>
    <t>Kuzmić Hrvoje</t>
  </si>
  <si>
    <t>Šoderica Koprivnica</t>
  </si>
  <si>
    <t>Špoljar Nikola</t>
  </si>
  <si>
    <t>Piškor N.Zagreb</t>
  </si>
  <si>
    <t>Hanžeković Mirko</t>
  </si>
  <si>
    <t>Rostaš Karlo</t>
  </si>
  <si>
    <t>Šestak Hrvoje</t>
  </si>
  <si>
    <t>Udica D.Miholjac</t>
  </si>
  <si>
    <t>Šiljeg Boris</t>
  </si>
  <si>
    <t>Krka Knin</t>
  </si>
  <si>
    <t>Subašić Jasmin</t>
  </si>
  <si>
    <t>Pastrva Sirač</t>
  </si>
  <si>
    <t>Rasol Nikola</t>
  </si>
  <si>
    <t>Interland Varaždin</t>
  </si>
  <si>
    <t>Heđa Benjamin</t>
  </si>
  <si>
    <t>Matijašić Mario</t>
  </si>
  <si>
    <t>Ogulin Ogulin</t>
  </si>
  <si>
    <t>Caganić Luka</t>
  </si>
  <si>
    <t>D.Selo Rugvica</t>
  </si>
  <si>
    <t>Jaković Dominik</t>
  </si>
  <si>
    <t>Špansko Susedgrad</t>
  </si>
  <si>
    <t>Boras Mijo</t>
  </si>
  <si>
    <t xml:space="preserve">Horvat Juraj </t>
  </si>
  <si>
    <t>Slunjčica Slunj</t>
  </si>
  <si>
    <t>Sanja Macanić</t>
  </si>
  <si>
    <t>Ivona Majsec</t>
  </si>
  <si>
    <t>Antonija Stančin</t>
  </si>
  <si>
    <t>Sara Strbad</t>
  </si>
  <si>
    <t>Marijana Mutak</t>
  </si>
  <si>
    <t>Natalija Maglov</t>
  </si>
  <si>
    <t>Sanja Oreški</t>
  </si>
  <si>
    <t>Vesna Radanović</t>
  </si>
  <si>
    <t>Tatjana Štajduhar</t>
  </si>
  <si>
    <t>Dunja Uranić</t>
  </si>
  <si>
    <t>Lana Picer</t>
  </si>
  <si>
    <t>Ljiljana Kolarić</t>
  </si>
  <si>
    <t>Petra Tomić</t>
  </si>
  <si>
    <t>Lucija Klasnić</t>
  </si>
  <si>
    <t>Renata Ivezić</t>
  </si>
  <si>
    <t>Slavica Futivić</t>
  </si>
  <si>
    <t>Danijela Krčmar</t>
  </si>
  <si>
    <t>Martina Pregiban</t>
  </si>
  <si>
    <t>Ivanec</t>
  </si>
  <si>
    <t>Lea Kramar</t>
  </si>
  <si>
    <t>Marija Remenarić</t>
  </si>
  <si>
    <t>Zrinka Kračun</t>
  </si>
  <si>
    <t>Diver Ljubešćica</t>
  </si>
  <si>
    <t>Nataša Ivanušec</t>
  </si>
  <si>
    <t>Mirjana Jakunić</t>
  </si>
  <si>
    <t>Redni broj</t>
  </si>
  <si>
    <t>Težina</t>
  </si>
  <si>
    <t>Najteža riba</t>
  </si>
  <si>
    <t>Dominik Grgac i Igor Hren</t>
  </si>
  <si>
    <t>Rak Rakitje Prowess</t>
  </si>
  <si>
    <t>Dalibor Banaj i Hrvoje Jakopčević</t>
  </si>
  <si>
    <t>UŠRIDRRH Korda Hrvatska</t>
  </si>
  <si>
    <t>Zaprešić FOX CRO</t>
  </si>
  <si>
    <t>Slavija Severin C&amp;R</t>
  </si>
  <si>
    <t>Matija Gočin i Dominik Poljak</t>
  </si>
  <si>
    <t>Vlado Rajković i Bojan Jarić</t>
  </si>
  <si>
    <t>Branimir Vidić i Luka Brkanić</t>
  </si>
  <si>
    <t>BIRU Šaran</t>
  </si>
  <si>
    <t>Šandor 10. - 12.05.2024.</t>
  </si>
  <si>
    <t>Šandor 24. - 26.05.2024.</t>
  </si>
  <si>
    <t>Lapovac 07. - 09.06.2024.</t>
  </si>
  <si>
    <t>Lapovac 28. - 30.06.2024.</t>
  </si>
  <si>
    <t>Klub</t>
  </si>
  <si>
    <t>Šaran Tribalj</t>
  </si>
  <si>
    <t>Piškor 1 Zagreb</t>
  </si>
  <si>
    <t>Šaran Našice CCB</t>
  </si>
  <si>
    <t>Lendava Špišić Bukovica</t>
  </si>
  <si>
    <t>Karas Novska - Mini Bites</t>
  </si>
  <si>
    <t>Piškor 3 Zagreb</t>
  </si>
  <si>
    <t>Piškor 2 Zagreb</t>
  </si>
  <si>
    <t>Mislav Belančić i Denis Novosel</t>
  </si>
  <si>
    <t>Ivan Milković i Dino Mandić</t>
  </si>
  <si>
    <t>Renato Palčić i Josip Blagušević</t>
  </si>
  <si>
    <t>Ivan Medić i Toni Tomas</t>
  </si>
  <si>
    <t>Sebastijan Bartoš i Zoran Kolbaba</t>
  </si>
  <si>
    <t>Hrvoje Mihalinec i Matija Puškarić</t>
  </si>
  <si>
    <t>Ivan Škofić i Mario Barišić</t>
  </si>
  <si>
    <t>Darko Župan i Hrvoje Lisjak</t>
  </si>
  <si>
    <t>Igor Mihaljević i Tihomir Čapalija</t>
  </si>
  <si>
    <t>Tihomir Ronta</t>
  </si>
  <si>
    <t>Željko Kljaić</t>
  </si>
  <si>
    <t>Patrik Orehovački</t>
  </si>
  <si>
    <t>Kruno Milić</t>
  </si>
  <si>
    <t>Zoran Picer</t>
  </si>
  <si>
    <t>Tihomir Triplat</t>
  </si>
  <si>
    <t>Kristijan Matas</t>
  </si>
  <si>
    <t>Leo Begović</t>
  </si>
  <si>
    <t>Sani Zelenić</t>
  </si>
  <si>
    <t>Želimir Pavlic</t>
  </si>
  <si>
    <t>Renato Mučić</t>
  </si>
  <si>
    <t>Jurica Tot</t>
  </si>
  <si>
    <t>Krunoslav Marić</t>
  </si>
  <si>
    <t>Saša Vrabec</t>
  </si>
  <si>
    <t>Tvrtko Krešić</t>
  </si>
  <si>
    <t>Dino Jeftimov</t>
  </si>
  <si>
    <t>Stjepan Mavrić</t>
  </si>
  <si>
    <t>Mario Češi</t>
  </si>
  <si>
    <t>Tihomir Trubelja</t>
  </si>
  <si>
    <t>Robert Ivanušec</t>
  </si>
  <si>
    <t>Marko Kračun</t>
  </si>
  <si>
    <t>Martin Kračun</t>
  </si>
  <si>
    <t>Đuro Jančić</t>
  </si>
  <si>
    <t>Damir Zrinski</t>
  </si>
  <si>
    <t>Andrija Uranić</t>
  </si>
  <si>
    <t>Antonio Težak</t>
  </si>
  <si>
    <t>Mladen Svačko</t>
  </si>
  <si>
    <t>Colapis Ozalj</t>
  </si>
  <si>
    <t>Peščenica Zagreb</t>
  </si>
  <si>
    <t>UŠRIDRRH Zagreb</t>
  </si>
  <si>
    <t>Kristijan Stolnik</t>
  </si>
  <si>
    <t>Mateo Cvitković</t>
  </si>
  <si>
    <t>Ivan Petek</t>
  </si>
  <si>
    <t>Matko Dražić</t>
  </si>
  <si>
    <t>Nevenko Munjić</t>
  </si>
  <si>
    <t>Bernard Horvatić</t>
  </si>
  <si>
    <t>Tihomir Vukić</t>
  </si>
  <si>
    <t>Dean Opačić</t>
  </si>
  <si>
    <t>Zdenko Fabric</t>
  </si>
  <si>
    <t>David Čatak</t>
  </si>
  <si>
    <t>Vanja Ugrinović</t>
  </si>
  <si>
    <t>Kruno Katulić</t>
  </si>
  <si>
    <t>Renato Dugorepec</t>
  </si>
  <si>
    <t>Zoran Štefanić</t>
  </si>
  <si>
    <t>Kristijan Lušetić</t>
  </si>
  <si>
    <t>Milan Kišanić</t>
  </si>
  <si>
    <t>Damir Jaušovec</t>
  </si>
  <si>
    <t>Slavko Fuček</t>
  </si>
  <si>
    <t>Vanja Čale</t>
  </si>
  <si>
    <t>Darko Tuček</t>
  </si>
  <si>
    <t>Antal Kovacs</t>
  </si>
  <si>
    <t>Vladimir Vukić</t>
  </si>
  <si>
    <t>Marijo Sabolić</t>
  </si>
  <si>
    <t>Mladen Blažeković</t>
  </si>
  <si>
    <t>Josip Matko</t>
  </si>
  <si>
    <t>Miljenko Mihaljević</t>
  </si>
  <si>
    <t>Davor Bosnić</t>
  </si>
  <si>
    <t>Vlastimir Vežnaver</t>
  </si>
  <si>
    <t>Varaždin Interland VDE</t>
  </si>
  <si>
    <t>Amur Vrbovec</t>
  </si>
  <si>
    <t>UZPŠR Ulovi i Pusti Zellner</t>
  </si>
  <si>
    <t>Glavatica Futtura Sensas Prelog</t>
  </si>
  <si>
    <t>Reberski Filip</t>
  </si>
  <si>
    <t>Geček Nikola</t>
  </si>
  <si>
    <t>Terzić Igor</t>
  </si>
  <si>
    <t>Rošić Mensur</t>
  </si>
  <si>
    <t xml:space="preserve">Poparić Zlatko </t>
  </si>
  <si>
    <t>Hasan Ivica Bonino</t>
  </si>
  <si>
    <t>Oreški Darko</t>
  </si>
  <si>
    <t>Filipović Dražen</t>
  </si>
  <si>
    <t>Ludbreg Ludbreg</t>
  </si>
  <si>
    <t>HRVATSKE 2024 U CASTINGU</t>
  </si>
  <si>
    <t>petoboj juniori - pojedinačno</t>
  </si>
  <si>
    <t>Čabar</t>
  </si>
  <si>
    <t>Donji Miholjac</t>
  </si>
  <si>
    <t>Ogulin</t>
  </si>
  <si>
    <t>KUP Ogulin</t>
  </si>
  <si>
    <t xml:space="preserve">JUNIORI </t>
  </si>
  <si>
    <t>Liga</t>
  </si>
  <si>
    <t>Bodova</t>
  </si>
  <si>
    <t>Plas</t>
  </si>
  <si>
    <t>Plas.</t>
  </si>
  <si>
    <t xml:space="preserve">Bodova </t>
  </si>
  <si>
    <t>BODOVA</t>
  </si>
  <si>
    <t>Ivan Kinjerovac</t>
  </si>
  <si>
    <t>Marko Argus Draganić</t>
  </si>
  <si>
    <t>petoboj juniorke - pojedinačno</t>
  </si>
  <si>
    <t>JUNIORKE</t>
  </si>
  <si>
    <t xml:space="preserve">  EKIPA</t>
  </si>
  <si>
    <t>Ena Guba</t>
  </si>
  <si>
    <t>Čabranka - Čabar</t>
  </si>
  <si>
    <t>Nina Sudarić</t>
  </si>
  <si>
    <t>Mia Sudarić</t>
  </si>
  <si>
    <t>petoboj seniori - pojedinačno</t>
  </si>
  <si>
    <t>SENIORI</t>
  </si>
  <si>
    <t>Marko Popović</t>
  </si>
  <si>
    <t>Goran Ožbolt</t>
  </si>
  <si>
    <t>Sandi Zbašnik</t>
  </si>
  <si>
    <t>Grgur Lutz</t>
  </si>
  <si>
    <t>Ogulin - Ogulin</t>
  </si>
  <si>
    <t>Marino Turk</t>
  </si>
  <si>
    <t>Srećko Lutz</t>
  </si>
  <si>
    <t>petoboj seniorke - pojedinačno</t>
  </si>
  <si>
    <t>SENIORKE</t>
  </si>
  <si>
    <t>Diver, Ljubeščica</t>
  </si>
  <si>
    <t>troboj kadetkinje - pojedinačno</t>
  </si>
  <si>
    <t>KADETKINJE</t>
  </si>
  <si>
    <t>Ena Sudarić</t>
  </si>
  <si>
    <t>troboj kadeti - pojedinačno</t>
  </si>
  <si>
    <t>KADETI</t>
  </si>
  <si>
    <t>Patrik Drašković</t>
  </si>
  <si>
    <t>Jakov Kračun</t>
  </si>
  <si>
    <t>25.05.2024.</t>
  </si>
  <si>
    <t>26.05.2024.</t>
  </si>
  <si>
    <t>PRVENSTVO HRVATSKE - II. LIGA ISTOK2024.  SENIORI</t>
  </si>
  <si>
    <t>Štuka Donji Andrijevci</t>
  </si>
  <si>
    <t>Šandor 31.05. - 02.06.2024.</t>
  </si>
  <si>
    <t xml:space="preserve">Bizovac 20. - 22.09.2024. </t>
  </si>
  <si>
    <t xml:space="preserve">Pjeskara Lipik 04. - 06.10.2024.  </t>
  </si>
  <si>
    <t>Šaran Našice 2</t>
  </si>
  <si>
    <t>Šaran Našice 3</t>
  </si>
  <si>
    <t>Šaran Našice 4</t>
  </si>
  <si>
    <t>Šaran Našice 5</t>
  </si>
  <si>
    <t>Zlatna Ribica Laslovo</t>
  </si>
  <si>
    <t>UZPŠR Ulovi i pusti Petnja</t>
  </si>
  <si>
    <t>Slavonac Jakšić</t>
  </si>
  <si>
    <t>Goran Čonkaš</t>
  </si>
  <si>
    <t>Željko Potarić</t>
  </si>
  <si>
    <t>Jan Varga</t>
  </si>
  <si>
    <t>Mladen Kovač</t>
  </si>
  <si>
    <t>Luka Hrupek</t>
  </si>
  <si>
    <t>Sebastijan Uranić</t>
  </si>
  <si>
    <t>Nikola Geček</t>
  </si>
  <si>
    <t>Petar Pregiban</t>
  </si>
  <si>
    <t>Leon Međimurec</t>
  </si>
  <si>
    <t>Damir Lazar</t>
  </si>
  <si>
    <t>Miroslav Kramar</t>
  </si>
  <si>
    <t>Goran Gašpir</t>
  </si>
  <si>
    <t>Mensur Rošić</t>
  </si>
  <si>
    <t>Nenad Jurinić</t>
  </si>
  <si>
    <t>Marijan Mutak</t>
  </si>
  <si>
    <t>Rajmond Pokrivač</t>
  </si>
  <si>
    <t>Marjan Furdi</t>
  </si>
  <si>
    <t>Zvjezdan Mađarić</t>
  </si>
  <si>
    <t>Mladen Mesarek</t>
  </si>
  <si>
    <t>Ranko Kovač</t>
  </si>
  <si>
    <t>Mladen Gres</t>
  </si>
  <si>
    <t>Smuđ Legrad</t>
  </si>
  <si>
    <t>Miroslav Galešić</t>
  </si>
  <si>
    <t>Marko Jagec</t>
  </si>
  <si>
    <t>Tihomir Blatarić</t>
  </si>
  <si>
    <t>Zoran Lipić</t>
  </si>
  <si>
    <t>Vanja Radmanić</t>
  </si>
  <si>
    <t>Ivica Jakupak</t>
  </si>
  <si>
    <t>Marko Horvat</t>
  </si>
  <si>
    <t>Zoran Posavec</t>
  </si>
  <si>
    <t>Goran Bukal</t>
  </si>
  <si>
    <t>Miljenko Brezovec</t>
  </si>
  <si>
    <t>Nikola Banić</t>
  </si>
  <si>
    <t>Damir Basar</t>
  </si>
  <si>
    <t>Oliver Gredičak</t>
  </si>
  <si>
    <t>Boris Vuksan</t>
  </si>
  <si>
    <t>Tomica Šipek</t>
  </si>
  <si>
    <t>Željko Bročilović</t>
  </si>
  <si>
    <t>Mario Celižić</t>
  </si>
  <si>
    <t>Zvonko Antolić</t>
  </si>
  <si>
    <t>Mario Pučko</t>
  </si>
  <si>
    <t>PRVENSTVO HRVATSKE - II. LIGA CENTAR 2024.  SENIORI</t>
  </si>
  <si>
    <t>Severin 07.06. - 09.06.2024.</t>
  </si>
  <si>
    <t xml:space="preserve">Ilovsko jezero 20. - 22.09.2024. </t>
  </si>
  <si>
    <t xml:space="preserve">Bročice 04. - 06.10.2024.  </t>
  </si>
  <si>
    <t>Karas Novska</t>
  </si>
  <si>
    <t>Amur Narta</t>
  </si>
  <si>
    <t>Toplica Daruvar</t>
  </si>
  <si>
    <t>Amur Petrokemija Kutina</t>
  </si>
  <si>
    <t>Goran Funes</t>
  </si>
  <si>
    <t>Antun Šimon</t>
  </si>
  <si>
    <t>Mladen Rakarić</t>
  </si>
  <si>
    <t>Križevci</t>
  </si>
  <si>
    <t>Carp Podravina</t>
  </si>
  <si>
    <t>Štuka Ferdinandovac</t>
  </si>
  <si>
    <t>Smuđ Goričan</t>
  </si>
  <si>
    <t>Gornji Vukšinac</t>
  </si>
  <si>
    <t>Kečiga Podravske Sesvete</t>
  </si>
  <si>
    <t>Križevci 21. - 23.06.2024. godine</t>
  </si>
  <si>
    <t>Ludbreg, jezero Otok 09. - 11.08.2024.</t>
  </si>
  <si>
    <t>Podravske Sesvete, Pjeskara 11. - 13.10.2024.</t>
  </si>
  <si>
    <t>Kristijan Fresl</t>
  </si>
  <si>
    <t>Darko Orehovec</t>
  </si>
  <si>
    <t>Vladimir Gašpir</t>
  </si>
  <si>
    <t>Franjo Krištofić</t>
  </si>
  <si>
    <t>Nikola Uranić</t>
  </si>
  <si>
    <t>Adrijana Komorski</t>
  </si>
  <si>
    <t>Martina Kucljak</t>
  </si>
  <si>
    <t>Natjecatelji</t>
  </si>
  <si>
    <t>Glavatica Futtura Sensas</t>
  </si>
  <si>
    <t>Linjak V. Bukovec</t>
  </si>
  <si>
    <t>Mrena N. Gradiška</t>
  </si>
  <si>
    <t>Klen  Sv. Marija</t>
  </si>
  <si>
    <t xml:space="preserve"> Bjelka  Sunja</t>
  </si>
  <si>
    <t>Drava D. Mihaljevec</t>
  </si>
  <si>
    <t>Bosut Vinkovci 29.06.2024.</t>
  </si>
  <si>
    <t>Stara Drava Repnjak 12.10.2024.</t>
  </si>
  <si>
    <t>Bosut Vinkovci 30.06.2024.</t>
  </si>
  <si>
    <t>Stara Drava Repnjak 13.10.2024.</t>
  </si>
  <si>
    <t>Kristijan Vašarević</t>
  </si>
  <si>
    <t>Atila Nađ</t>
  </si>
  <si>
    <t>Josip Nagy</t>
  </si>
  <si>
    <t>Luka Šuker</t>
  </si>
  <si>
    <t>Dinko Herkov</t>
  </si>
  <si>
    <t>Tomislav Studen</t>
  </si>
  <si>
    <t>Marijan Vujčić</t>
  </si>
  <si>
    <t>Siniša Vereš</t>
  </si>
  <si>
    <t>Daniel Perković</t>
  </si>
  <si>
    <t>Dubravko Špoljarić</t>
  </si>
  <si>
    <t>Antun Butorac</t>
  </si>
  <si>
    <t>Franjo Balentović</t>
  </si>
  <si>
    <t>Marko Cenić</t>
  </si>
  <si>
    <t>Ivan Cenić</t>
  </si>
  <si>
    <t>Željko Krpan</t>
  </si>
  <si>
    <t>Zoran Pepić</t>
  </si>
  <si>
    <t>Nikola Antolović</t>
  </si>
  <si>
    <t>Matija Vidaković</t>
  </si>
  <si>
    <t>Antun Šestanj</t>
  </si>
  <si>
    <t>Dino Babok</t>
  </si>
  <si>
    <t>Igor Terzić</t>
  </si>
  <si>
    <t>Vladimir Šovagović</t>
  </si>
  <si>
    <t>Željko Vilk</t>
  </si>
  <si>
    <t>Tihomir Ištvanović</t>
  </si>
  <si>
    <t>Jovica Beneš</t>
  </si>
  <si>
    <t>Tibor Živić</t>
  </si>
  <si>
    <t>Zlatko Stanimirović</t>
  </si>
  <si>
    <t>Marko Topalov</t>
  </si>
  <si>
    <t>Zoltan Bognar</t>
  </si>
  <si>
    <t>Dominik Žužić</t>
  </si>
  <si>
    <t>Zlatko Papišta</t>
  </si>
  <si>
    <t>Atila Živić</t>
  </si>
  <si>
    <t>Kanal Veleševac 30.06.2024.</t>
  </si>
  <si>
    <t>Šrd Mura Mursko Središće</t>
  </si>
  <si>
    <t>Šrd Ilova Garešnica</t>
  </si>
  <si>
    <t>Šrk Klen Sv. Marija</t>
  </si>
  <si>
    <t>Šrd Rak Rakitje</t>
  </si>
  <si>
    <t>Šru Bjelka GME Grabolino-Sunja</t>
  </si>
  <si>
    <t>Šrd Smuđ Draškovec</t>
  </si>
  <si>
    <t>Šrd Štuka Poljanski Lug</t>
  </si>
  <si>
    <t>Šrd Zlatna Udica Krištanovec</t>
  </si>
  <si>
    <t>Srk Klen Sv. Marija</t>
  </si>
  <si>
    <t>Srd Linjak Palovec</t>
  </si>
  <si>
    <t>Šru Klen Nova Gradiška</t>
  </si>
  <si>
    <t>Šrd Odra V.Gorica</t>
  </si>
  <si>
    <t>Šrk Peski Đurđevac</t>
  </si>
  <si>
    <t>Šrd amur Vrbovec</t>
  </si>
  <si>
    <t>Šrd Stubaki Stubičke Toplice</t>
  </si>
  <si>
    <t>Šru Smuđ Sisak</t>
  </si>
  <si>
    <t>Šru Šaran Bicko Selo</t>
  </si>
  <si>
    <t>Šrk Varaždin Interland VDE</t>
  </si>
  <si>
    <t>Srk TPK Zagreb</t>
  </si>
  <si>
    <t>Šrk Sveti Petar Zagreb</t>
  </si>
  <si>
    <t>Tsh Sensas Som.si Čakovec</t>
  </si>
  <si>
    <t>Šrd Ivanec</t>
  </si>
  <si>
    <t>Šrd Stubaki-Stubičke Toplice</t>
  </si>
  <si>
    <t>Šru Som Kotoriba</t>
  </si>
  <si>
    <t>Šrk TPK Zagreb</t>
  </si>
  <si>
    <t>Šru Mrena Nova Gradiška</t>
  </si>
  <si>
    <t>Šrd Piškor</t>
  </si>
  <si>
    <t>Mura - M Srediišće</t>
  </si>
  <si>
    <t>Kljaić Željko</t>
  </si>
  <si>
    <t>Varaždin Interland</t>
  </si>
  <si>
    <t>Goroslav Grabarić</t>
  </si>
  <si>
    <t>Ivica Vrabec</t>
  </si>
  <si>
    <t>UDRUGA</t>
  </si>
  <si>
    <t>NATJECATELJSKI PAR</t>
  </si>
  <si>
    <t>bodova</t>
  </si>
  <si>
    <t>UDICA DONJI MIHOLJAC 2</t>
  </si>
  <si>
    <t>UDICA DONJI MIHOLJAC 1</t>
  </si>
  <si>
    <t>DUGO SELO RUGVICA</t>
  </si>
  <si>
    <t>HES SISAK</t>
  </si>
  <si>
    <t>CARP PODRAVINA</t>
  </si>
  <si>
    <t>PODRAVKA KOPRIVNICA</t>
  </si>
  <si>
    <t>ŠODERICA, 14.09.2024.</t>
  </si>
  <si>
    <t>ŠODERICA, 15.09.2024.</t>
  </si>
  <si>
    <t>DUBRAVSKO JEZERO, 19.10.2024.</t>
  </si>
  <si>
    <t>DUBRAVSKO JEZERO, 20.10.2024.</t>
  </si>
  <si>
    <t>Saša Mudrić, Josip Mrzlečki, Marin Stipetić</t>
  </si>
  <si>
    <t>OGULIN 2</t>
  </si>
  <si>
    <t>Branimir Kalinić, Marijo Kalinić,  Ivan Lončarić</t>
  </si>
  <si>
    <t>Mario Matijašić, Hrvoje Kuzmić, Marko Badanjak</t>
  </si>
  <si>
    <t>OGULIN 1</t>
  </si>
  <si>
    <t>Tomislav Šimunović. Danijel Puljić, Darko Romšić</t>
  </si>
  <si>
    <t>Hrvoje Šestak, Nikolina Šestak, Robert Ptiček</t>
  </si>
  <si>
    <t>OGULIN 3</t>
  </si>
  <si>
    <t>Vedran Brozović,Danijel Cindrić, Luka Gračanin</t>
  </si>
  <si>
    <t>Hrvoje Števinović, Mario Ptičar, Miroslav Melić</t>
  </si>
  <si>
    <t>Dražen Muža, Dominik Muža</t>
  </si>
  <si>
    <t>Željko Česi, Željko Šestak, Tomislav Hegedušić</t>
  </si>
  <si>
    <t>Saša Senčar, Benjamin Heđa, Vedran Gavez</t>
  </si>
  <si>
    <t>LINJAK PALOVEC</t>
  </si>
  <si>
    <t>KRUŠČICA, 29.06.2024.</t>
  </si>
  <si>
    <t>KRUŠČICA, 30.06.2024.</t>
  </si>
  <si>
    <t>Ljubomir Žuljić</t>
  </si>
  <si>
    <t>Hrvoje Drašković</t>
  </si>
  <si>
    <t>Pogorelec Oliver</t>
  </si>
  <si>
    <t>Bermanec Franjo</t>
  </si>
  <si>
    <t>Stubičar Vlado</t>
  </si>
  <si>
    <t>Dolenec Branimir</t>
  </si>
  <si>
    <t>Drvoderić Francek</t>
  </si>
  <si>
    <t>Krešimie Vedriš</t>
  </si>
  <si>
    <t>Karlo Štimac</t>
  </si>
  <si>
    <t>Nino Grudić</t>
  </si>
  <si>
    <t>Dubravko Ruklin</t>
  </si>
  <si>
    <t>Antun Derniković</t>
  </si>
  <si>
    <t>Antonio Mihalić</t>
  </si>
  <si>
    <t>Hrvoje Sastić</t>
  </si>
  <si>
    <t>Kanal Orehovica 01.09.2024.</t>
  </si>
  <si>
    <t>PRVENSTVO HRVATSKE - II. LIGA ZAPAD 2024.  SENIORI</t>
  </si>
  <si>
    <t>Ozalj, 21.-23.04.2024.</t>
  </si>
  <si>
    <t>Ozalj 1</t>
  </si>
  <si>
    <t>Ozalj 2</t>
  </si>
  <si>
    <t>Jastrebarsko 1</t>
  </si>
  <si>
    <t>Rak Rakitje Mirror Baits</t>
  </si>
  <si>
    <t>Dugo Selo Rugvica</t>
  </si>
  <si>
    <t>Jastrebarsko 4</t>
  </si>
  <si>
    <t>Jastrebarsko 2</t>
  </si>
  <si>
    <t>Jastrebarsko 3</t>
  </si>
  <si>
    <t>Ozalj, 23.-25.08.2024.</t>
  </si>
  <si>
    <t>Novica Hostić</t>
  </si>
  <si>
    <t>Muris Đug</t>
  </si>
  <si>
    <t>Amir Ahmetašević</t>
  </si>
  <si>
    <t>Danijel Balent</t>
  </si>
  <si>
    <t>Željko Slaviček</t>
  </si>
  <si>
    <t>Ivan Vever</t>
  </si>
  <si>
    <t>Krunoslav Kovačić</t>
  </si>
  <si>
    <t>Velimir Jelić</t>
  </si>
  <si>
    <t>Nikola Majher</t>
  </si>
  <si>
    <t>Šrd Šaran zaprešić PETAR ŠPORT</t>
  </si>
  <si>
    <t>Šrd rak Topfishing Garbolino rakitje</t>
  </si>
  <si>
    <t>Domagoj Ronta</t>
  </si>
  <si>
    <t>Siniša Patačko</t>
  </si>
  <si>
    <t>Pero Kerhač</t>
  </si>
  <si>
    <t>Krisrijan Komorski</t>
  </si>
  <si>
    <t>Antonio Trubelja</t>
  </si>
  <si>
    <t>Josip Vrčković</t>
  </si>
  <si>
    <t>Josip Lukšić</t>
  </si>
  <si>
    <t>Marijan Sraga</t>
  </si>
  <si>
    <t>Robert Novosel</t>
  </si>
  <si>
    <t>Belišće Belišće</t>
  </si>
  <si>
    <t>Oršk Osijek</t>
  </si>
  <si>
    <t>Aleksandar Glamoć</t>
  </si>
  <si>
    <t>Adrijano Idek</t>
  </si>
  <si>
    <t>Miroslav Gagro</t>
  </si>
  <si>
    <t>U PRVU LIGU ULAZI: SOM KOTORIBA</t>
  </si>
  <si>
    <t>IZ LIGE ISPADA: KARAS KUZMINEC</t>
  </si>
  <si>
    <t>U DRUGU LIGU ULAZI - LINJAK VELIKI BUKOVEC</t>
  </si>
  <si>
    <t>U PRVU LIGU ULAZI - KORANA KARLOVAC</t>
  </si>
  <si>
    <t>IZ LIGE ISPADA - ĐURMANEC</t>
  </si>
  <si>
    <t>Zdravko Kovač</t>
  </si>
  <si>
    <t>U DRUGU LIGU ULAZI - KLEN NOVA GRADIŠKA</t>
  </si>
  <si>
    <t>IZ PRVE LIGE ISPADA - BISTRA REPAŠ</t>
  </si>
  <si>
    <t xml:space="preserve">                                       - LINJAK PALOVEC</t>
  </si>
  <si>
    <t xml:space="preserve">                                       - ŠTUKA COLMIC TORČEC</t>
  </si>
  <si>
    <t>U PRVU LIGU ULAZI - SOM KOTORIBA</t>
  </si>
  <si>
    <t xml:space="preserve">                                    - KORANA KARLOVAC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</si>
  <si>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ORŠK OSIJEK</t>
    </r>
  </si>
  <si>
    <t>Siniša Francić</t>
  </si>
  <si>
    <t>Stjepan Pintarić</t>
  </si>
  <si>
    <t>Vedran Dianić</t>
  </si>
  <si>
    <t>Marijan Dianić</t>
  </si>
  <si>
    <t>U DRUGU LIGU ULAZI : BJELKA GME GARBOLINO SUNJA</t>
  </si>
  <si>
    <t>U PRVU LIGU ULAZI: ORŠK OSIJEK</t>
  </si>
  <si>
    <t>Stara Drava Bilje 12.10.2024.</t>
  </si>
  <si>
    <t>Stara Drava Bilje 13.10.2024.</t>
  </si>
  <si>
    <t>IZ DRUGE LIGE ISPADA: GAKOVAC NOVI BEZDAN</t>
  </si>
  <si>
    <t>Mario Đurakić</t>
  </si>
  <si>
    <t>Dario Toplek</t>
  </si>
  <si>
    <t>Karas - Rokovci Andrijaševci</t>
  </si>
  <si>
    <t xml:space="preserve">    Reprezentacija je zauzela 4. mjesto (od 4). U pojedinačnoj konkurenciji natjecatelji</t>
  </si>
  <si>
    <t xml:space="preserve">    Reprezentacija je zauzela 11. mjesto (od 12). U pojedinačnoj konkurenciji natjecateljke</t>
  </si>
  <si>
    <t xml:space="preserve">    su izborile sljedeće plasmane: 29. Sara Strbad, 38. Ivona Masec, 47. Sanja Oreški, </t>
  </si>
  <si>
    <t xml:space="preserve">    49. Natalija Maglov, 63. Tatjana Štajduhar, 66. Lea Kramar</t>
  </si>
  <si>
    <t xml:space="preserve">    Kapetan 1. - Damir Škorić, Kapetan 2. - Martin Vrčković</t>
  </si>
  <si>
    <t xml:space="preserve">   Team Menager - Darko Glumac</t>
  </si>
  <si>
    <t xml:space="preserve">     Reprezentacija je zauzela 16. mjesto (od 16). U pojedinačnoj konkurenciji parovi</t>
  </si>
  <si>
    <t xml:space="preserve">    su izborili slijedeće plasmane: 26. Hrvoje Kuzmić i Mario Matijašić, 30. Nikolina Šestak i Hrvoje Šestak</t>
  </si>
  <si>
    <t xml:space="preserve">    Kapetan - Mirko Hanžeković</t>
  </si>
  <si>
    <t xml:space="preserve">    Reprezentacija je zauzela 17. mjesto (od 19). U pojedinačnoj konkurenciji parovi</t>
  </si>
  <si>
    <t xml:space="preserve">    59. Siniša Josip Pavlinić i Daniel Vignjević</t>
  </si>
  <si>
    <t xml:space="preserve">   Kapetan Daniel Vignjević</t>
  </si>
  <si>
    <t>a) Svjetsko prvenstvo u lovu ribe hranilicom na dnu- Feeder za klubove Barragem de Odivelas-Alentejo Portugal od 27.05.-02.06.2024.</t>
  </si>
  <si>
    <t xml:space="preserve">    </t>
  </si>
  <si>
    <t xml:space="preserve">    Ekipa SRD Čakovec Interland zauzela je 23. mjesto Nastupili su: Dario Toplek, Mario Radiković, Peter Selinger, Hrvoje Toplek, Željko Rob i Dinko Vidović</t>
  </si>
  <si>
    <t>Kapetani: Ivica Šajnović i Hrvoje Toplek</t>
  </si>
  <si>
    <t xml:space="preserve">n) Svjetsko prvenstvo u lovu pastrvskog grgeča - Lake Bolsena – Italija od 07.10.-20.10.2024. </t>
  </si>
  <si>
    <t>b) Svjetsko prvenstvo u lovu grabežljivca umjetnim mamcem s obale BIH (Kiseljak - Busovača) – od 14.05. - 19.05.2024.</t>
  </si>
  <si>
    <t xml:space="preserve">    Reprezentacija je zauzela 11. mjesto (od 17). U pojedinačnoj konkurenciji natjecatelji</t>
  </si>
  <si>
    <t xml:space="preserve">    su izborili sljedeće plasmane: 31. Boris Šiljeg, 41. Hrvoje Kuzmić, 44. Karlo Rostaš,61. Jasmin Subašić</t>
  </si>
  <si>
    <t xml:space="preserve">    62. Nikola Špoljar</t>
  </si>
  <si>
    <t xml:space="preserve">    Kapetan 1. - Mario Matijašević, Kapetan 2. - Mirko Hanžeković</t>
  </si>
  <si>
    <t xml:space="preserve">    Delegat: Benjamin Heđa</t>
  </si>
  <si>
    <t xml:space="preserve">c) Svjetsko prvenstvo u lovu pastve živim mamcima na brzim vodama Castel San Niccolo (Italija) od 03.04.-08.04.2024. </t>
  </si>
  <si>
    <t xml:space="preserve">    su izborili slijedeće plasmane: 39. Boris Grubić, 33. Anđelo Orač, 42. Zlatko Poparić,</t>
  </si>
  <si>
    <t xml:space="preserve">    52. Saša Borošić, 53. Marko Minanov</t>
  </si>
  <si>
    <t xml:space="preserve">    Kapetan 1. - Dušan Petković, Kapetan 2. - Siniša Slavinić</t>
  </si>
  <si>
    <t xml:space="preserve">    Delegat: Darko Jurešić</t>
  </si>
  <si>
    <t xml:space="preserve">d) Svjetsko prvenstvo za veterane - Plovdiv (Bugarska) od 09.06.-17.06.2024. </t>
  </si>
  <si>
    <t xml:space="preserve">    Reprezentacija je zauzela 5. mjesto (od 12). U pojedinačnoj konkurenciji natjecatelji</t>
  </si>
  <si>
    <t xml:space="preserve">    su izborili sljedeće plasmane: 2. Božidar Magdić, 21. Branko Matijević</t>
  </si>
  <si>
    <t xml:space="preserve">    28. Mišo Minanov, 45. Tvrtko Krešić, 51. Pero Haršić</t>
  </si>
  <si>
    <t xml:space="preserve">    Kapetan 1.- Vladimir Hartek , Kapetan 2. Stjepan Kutica  Delegat Tomica Šipek</t>
  </si>
  <si>
    <t>e) Svjetsko prvenstvo za masterse - Plovdiv (Bugarska) od 09.06.-17.06.2024.</t>
  </si>
  <si>
    <t xml:space="preserve">    Reprezentacija je zauzela 7. mjesto (od 19). U pojedinačnoj konkurenciji natjecatelji</t>
  </si>
  <si>
    <t xml:space="preserve">    su izborili sljedeće plasmane: 5. Marijan Mutak, 21. Darko Sedlar</t>
  </si>
  <si>
    <t xml:space="preserve">    Kapetan 1. – Dragutin Peter, Kapetan 2. Dražen Bengez</t>
  </si>
  <si>
    <t xml:space="preserve">    31. Dražen Štajduhar, 58. Ivica Vrabec,  rez Damir Horvat</t>
  </si>
  <si>
    <t>f) Svjetsko prvenstvo za osobe s invaliditetom - Plovdiv (Bugarska) od 09.06.-17.06.2024.</t>
  </si>
  <si>
    <t xml:space="preserve">    Reprezentacija je zauzela 6. mjesto (od 9). U pojedinačnoj konkurenciji natjecatelji</t>
  </si>
  <si>
    <t xml:space="preserve">    su izborili sljedeće plasmane: 37. Zlatko Poparić, 25. Mensur Rošić</t>
  </si>
  <si>
    <t xml:space="preserve">    14. Ivica Bonino Hasan,  6. Nikola Geček, 39. Željko Kljajić</t>
  </si>
  <si>
    <t xml:space="preserve">    Kapetan 1. - Dražen Filipović, kapetan 2. – Kristijan Kosmačin</t>
  </si>
  <si>
    <t>f) Svjetsko prvenstvo u lovu ribe udicom na plovak za klubove Brežive (Slovenija) od 22.-28.07.2024.</t>
  </si>
  <si>
    <t xml:space="preserve">    Ekipa SRD TSH Sensas Matchfishing iz Čakovca zauzela je 11. mjesto (od 39 ekipe) </t>
  </si>
  <si>
    <t>Vodstvo ekipe: Zdravko Vrbanek, Dario Hrenar, Zvonko Pejaković i Luka Kristić</t>
  </si>
  <si>
    <t>Vodstvo ekipe: Miljenko Perko, Robert Kovač, Iva Betlehem i Mitja Kmetec</t>
  </si>
  <si>
    <t>Članovi ekipe : Dejan Vondrak, Dino Hrenar, Mario Pejaković, Domagoj Ceković, Martin Vrčković,</t>
  </si>
  <si>
    <t xml:space="preserve">g) Svjetsko prvenstvo u lovu ribe udicom na plovak U15 - Bela Crkva kanal DTD Kajtasovo (Srbija) od 04.08.-11.08.2024. </t>
  </si>
  <si>
    <t xml:space="preserve">    Reprezentacija je zauzela 9. mjesto (od 10). U pojedinačnoj konkurenciji natjecatelji</t>
  </si>
  <si>
    <t xml:space="preserve">    su izborili sljedeće plasmane: 21. Leon Jug, 32. Vinko Lončar, 37. Hana Horvat</t>
  </si>
  <si>
    <t xml:space="preserve">    39. Petar Matijašić  Rezerva: Gabrijel Varga</t>
  </si>
  <si>
    <t xml:space="preserve">    Kapetan 1. -  Darijo Horvat 2. - Aleksandar Jug</t>
  </si>
  <si>
    <t xml:space="preserve">h) Svjetsko prvenstvo u lovu ribe udicom na plovak U20 - Bela Crkva kanal DTD Kajtasovo (Srbija) od 04.08.-11.08.2024. </t>
  </si>
  <si>
    <t xml:space="preserve">    Reprezentacija je zauzela 6. mjesto (od 14). U pojedinačnoj konkurenciji natjecatelji</t>
  </si>
  <si>
    <t xml:space="preserve">    su izborili sljedeće plasmane: 11. Patrik Orehovački, 14. Patrik Kovač,</t>
  </si>
  <si>
    <t xml:space="preserve">    35. Luka Pozderec, 43. Tomislav Tančak, Rezerva. Fabricio Ištvanek</t>
  </si>
  <si>
    <t xml:space="preserve">    Kapetan 1. -  Marijo Ištvanek, Kapetan 2. - Mario Tančak</t>
  </si>
  <si>
    <t xml:space="preserve">i)  Svjetsko prvenstvo u lovu ribe udicom na plovak U25 - Bela Crkva kanal DTD Kajtasovo (Srbija) od 04.08.-11.08.2024. </t>
  </si>
  <si>
    <t xml:space="preserve">    Reprezentacija je zauzela . mjesto (od 14). U pojedinačnoj konkurenciji natjecatelji</t>
  </si>
  <si>
    <t xml:space="preserve">    su izborili sljedeće plasmane: 26. Kristijan Komar, 27. Vito Frinčić</t>
  </si>
  <si>
    <t xml:space="preserve">    43. Luka Kristić, 50. Mario Matić, 65. Sara Strbad</t>
  </si>
  <si>
    <t xml:space="preserve">    Kapetan 1. - Miroslav Molnar, Kapetan 2. - Leon Međimurec</t>
  </si>
  <si>
    <t xml:space="preserve">k) Svjetsko prvenstvo u lovu ribe udicom na plovak seniori - Bethune (Francuska) od 15.09. - 23.09.2024.  </t>
  </si>
  <si>
    <t xml:space="preserve">    Reprezentacija je zauzela . mjesto (od 27). U pojedinačnoj konkurenciji natjecatelji</t>
  </si>
  <si>
    <t xml:space="preserve">    su izborili sljedeće plasmane: 3. Matija Kraševac, 7. Alan Perko, 12. Mihael Pongrac</t>
  </si>
  <si>
    <t xml:space="preserve">    28. Željko Raženj, 35. Mario Pejaković</t>
  </si>
  <si>
    <t>Delegat: Dražen Štajduhar</t>
  </si>
  <si>
    <t xml:space="preserve">l) Svjetsko prvenstvo u lovu šarana Lapovac i Šandor u Našicama od 02.-07.09.2024. </t>
  </si>
  <si>
    <t xml:space="preserve">   Reprezentacija je zauzela 1. mjesto (od 30). U pojedinačnoj konkurenciji parovi </t>
  </si>
  <si>
    <t xml:space="preserve">   su izborilii slijedeće plasmane: 2. Dalibor Banaj i Hrvoje Jakopčević, 4. Mislav Belančić i Denis Novosel,</t>
  </si>
  <si>
    <t xml:space="preserve">   Kapetan 1. Davor Jandroković, Kapetan 2. Ivica Brnjić</t>
  </si>
  <si>
    <t xml:space="preserve">   53. Ivan Milković i Dino Mandić     Rez: Ivan Medić i Josip Brkljačić</t>
  </si>
  <si>
    <t xml:space="preserve">m) Svjetsko prvenstvo u lovu predatora umjetnim mamcem iz čamca </t>
  </si>
  <si>
    <t>j) Svjetsko prvenstvo u lovu ribe udicom na plovak seniorke - Agosto (Portugal) od 18.08.-26.08.2024.</t>
  </si>
  <si>
    <t xml:space="preserve">    Kapetan 1. - Marijan Mutak, Kapetan 2. - Anđelko Pregiban</t>
  </si>
  <si>
    <t>Delegat. Dražen Štajduhar</t>
  </si>
  <si>
    <t>Reprezentacija je zauzela 17. mjesto (od 19). U pojedinačnoj konkurencij natjecatelji</t>
  </si>
  <si>
    <t>su izborili slijedeće plasmane:</t>
  </si>
  <si>
    <t>o) Svjetsko prvenstvo u Castingu za juniori koje se održava u Malmu (Švedska) od 10.07. - 14.07.2024.</t>
  </si>
  <si>
    <t>p)  Svjetsko prvenstvo u Castingu za seniore koje se održava u Castellon (Španjolska) od 03.09. – 08.09.2024.</t>
  </si>
  <si>
    <t xml:space="preserve">    su izborili slijedeće plasmane: 41. Marijan Bojčuk i Predrag Maslić, 43. Filip Pecigoš i Josip Pecigoš</t>
  </si>
  <si>
    <t xml:space="preserve"> Bjelka  GME Sunja</t>
  </si>
  <si>
    <t>Piškor 4</t>
  </si>
  <si>
    <t>Peščenica 3 Zagreb</t>
  </si>
  <si>
    <t>Peščenica 2 Zagreb</t>
  </si>
  <si>
    <t>Peščenica 1 Zagreb</t>
  </si>
  <si>
    <t>Česma Bjelovar</t>
  </si>
  <si>
    <t>Ekipa ŠRU Bjelka GME Garbolino Sunja osvojila je 8. mjesto (od 39 ekipa)</t>
  </si>
  <si>
    <t>Članovi ekipe: Alan Perko, Željko Raženj, Mario Matić, Aleksandar Jug, Kristijan Komar</t>
  </si>
  <si>
    <t>Luka Kristić</t>
  </si>
  <si>
    <t>ABESINIJA, 02.11.2024.</t>
  </si>
  <si>
    <t>ABESINIJA, 03.11.2024.</t>
  </si>
  <si>
    <t>Viktor Turk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</si>
</sst>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d/m/;@"/>
    <numFmt numFmtId="165" formatCode="d\.m\.yyyy\.;@"/>
  </numFmts>
  <fonts count="96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9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4"/>
      <name val="Arial"/>
      <family val="2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</font>
    <font>
      <sz val="12"/>
      <name val="Arial"/>
    </font>
    <font>
      <sz val="10"/>
      <color rgb="FFFF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2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</cellStyleXfs>
  <cellXfs count="1564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left" vertical="center" shrinkToFit="1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3" fontId="9" fillId="0" borderId="38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7" xfId="0" applyFill="1" applyBorder="1"/>
    <xf numFmtId="0" fontId="51" fillId="8" borderId="0" xfId="0" applyFont="1" applyFill="1" applyAlignment="1">
      <alignment vertical="center"/>
    </xf>
    <xf numFmtId="0" fontId="51" fillId="8" borderId="98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0" borderId="20" xfId="0" applyBorder="1" applyAlignment="1" applyProtection="1">
      <alignment horizontal="center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34" xfId="0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55" fillId="0" borderId="25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51" fillId="8" borderId="0" xfId="0" applyFont="1" applyFill="1" applyAlignment="1">
      <alignment horizontal="right" vertical="center"/>
    </xf>
    <xf numFmtId="0" fontId="9" fillId="6" borderId="24" xfId="0" applyFont="1" applyFill="1" applyBorder="1" applyAlignment="1" applyProtection="1">
      <alignment horizontal="left" vertical="center" shrinkToFit="1"/>
      <protection hidden="1"/>
    </xf>
    <xf numFmtId="0" fontId="9" fillId="6" borderId="20" xfId="0" applyFont="1" applyFill="1" applyBorder="1" applyAlignment="1" applyProtection="1">
      <alignment horizontal="center" vertical="center" shrinkToFit="1"/>
      <protection hidden="1"/>
    </xf>
    <xf numFmtId="3" fontId="9" fillId="6" borderId="51" xfId="0" applyNumberFormat="1" applyFont="1" applyFill="1" applyBorder="1" applyAlignment="1" applyProtection="1">
      <alignment horizontal="right" vertical="center" shrinkToFit="1"/>
      <protection hidden="1"/>
    </xf>
    <xf numFmtId="0" fontId="9" fillId="6" borderId="19" xfId="0" applyFont="1" applyFill="1" applyBorder="1" applyAlignment="1" applyProtection="1">
      <alignment horizontal="center" vertical="center" shrinkToFit="1"/>
      <protection hidden="1"/>
    </xf>
    <xf numFmtId="3" fontId="9" fillId="6" borderId="23" xfId="0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0" applyFont="1" applyFill="1" applyBorder="1" applyAlignment="1" applyProtection="1">
      <alignment horizontal="center" vertical="center" shrinkToFit="1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0" fontId="49" fillId="5" borderId="31" xfId="0" applyFont="1" applyFill="1" applyBorder="1" applyAlignment="1">
      <alignment horizontal="center" vertical="center" wrapText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0" fillId="6" borderId="20" xfId="0" applyFill="1" applyBorder="1" applyAlignment="1" applyProtection="1">
      <alignment horizontal="center" vertical="center" shrinkToFit="1"/>
      <protection hidden="1"/>
    </xf>
    <xf numFmtId="3" fontId="0" fillId="6" borderId="51" xfId="0" applyNumberFormat="1" applyFill="1" applyBorder="1" applyAlignment="1" applyProtection="1">
      <alignment horizontal="right" vertical="center" shrinkToFit="1"/>
      <protection hidden="1"/>
    </xf>
    <xf numFmtId="0" fontId="0" fillId="6" borderId="19" xfId="0" applyFill="1" applyBorder="1" applyAlignment="1" applyProtection="1">
      <alignment horizontal="center" vertical="center" shrinkToFit="1"/>
      <protection hidden="1"/>
    </xf>
    <xf numFmtId="3" fontId="0" fillId="6" borderId="23" xfId="0" applyNumberFormat="1" applyFill="1" applyBorder="1" applyAlignment="1" applyProtection="1">
      <alignment horizontal="right" vertical="center" shrinkToFit="1"/>
      <protection hidden="1"/>
    </xf>
    <xf numFmtId="0" fontId="0" fillId="6" borderId="34" xfId="0" applyFill="1" applyBorder="1" applyAlignment="1" applyProtection="1">
      <alignment horizontal="center" vertical="center" shrinkToFit="1"/>
      <protection hidden="1"/>
    </xf>
    <xf numFmtId="3" fontId="0" fillId="6" borderId="35" xfId="0" applyNumberFormat="1" applyFill="1" applyBorder="1" applyAlignment="1" applyProtection="1">
      <alignment horizontal="right" vertical="center" shrinkToFit="1"/>
      <protection hidden="1"/>
    </xf>
    <xf numFmtId="0" fontId="0" fillId="6" borderId="17" xfId="0" applyFill="1" applyBorder="1" applyAlignment="1" applyProtection="1">
      <alignment horizontal="center" vertical="center" shrinkToFit="1"/>
      <protection hidden="1"/>
    </xf>
    <xf numFmtId="3" fontId="0" fillId="6" borderId="14" xfId="0" applyNumberFormat="1" applyFill="1" applyBorder="1" applyAlignment="1" applyProtection="1">
      <alignment horizontal="right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9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21" xfId="0" applyNumberFormat="1" applyFont="1" applyFill="1" applyBorder="1" applyAlignment="1" applyProtection="1">
      <alignment horizontal="right" vertical="center" shrinkToFit="1"/>
      <protection hidden="1"/>
    </xf>
    <xf numFmtId="0" fontId="57" fillId="5" borderId="41" xfId="0" applyFont="1" applyFill="1" applyBorder="1" applyAlignment="1">
      <alignment horizontal="center" vertical="center"/>
    </xf>
    <xf numFmtId="0" fontId="57" fillId="5" borderId="42" xfId="0" applyFont="1" applyFill="1" applyBorder="1" applyAlignment="1">
      <alignment horizontal="center" vertical="center"/>
    </xf>
    <xf numFmtId="0" fontId="57" fillId="5" borderId="10" xfId="0" applyFont="1" applyFill="1" applyBorder="1" applyAlignment="1">
      <alignment horizontal="center" vertical="center"/>
    </xf>
    <xf numFmtId="0" fontId="57" fillId="5" borderId="43" xfId="0" applyFont="1" applyFill="1" applyBorder="1" applyAlignment="1">
      <alignment horizontal="center" vertical="center"/>
    </xf>
    <xf numFmtId="0" fontId="57" fillId="5" borderId="44" xfId="0" applyFont="1" applyFill="1" applyBorder="1" applyAlignment="1">
      <alignment horizontal="center" vertical="center"/>
    </xf>
    <xf numFmtId="0" fontId="57" fillId="5" borderId="12" xfId="0" applyFont="1" applyFill="1" applyBorder="1" applyAlignment="1">
      <alignment horizontal="center" vertical="center"/>
    </xf>
    <xf numFmtId="0" fontId="57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7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7" fillId="5" borderId="46" xfId="0" applyFont="1" applyFill="1" applyBorder="1" applyAlignment="1">
      <alignment horizontal="center" vertical="center"/>
    </xf>
    <xf numFmtId="0" fontId="57" fillId="5" borderId="47" xfId="0" applyFont="1" applyFill="1" applyBorder="1" applyAlignment="1">
      <alignment horizontal="center" vertical="center"/>
    </xf>
    <xf numFmtId="0" fontId="57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7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57" fillId="5" borderId="26" xfId="0" applyFont="1" applyFill="1" applyBorder="1" applyAlignment="1">
      <alignment horizontal="center" vertical="center"/>
    </xf>
    <xf numFmtId="0" fontId="57" fillId="5" borderId="29" xfId="0" applyFont="1" applyFill="1" applyBorder="1" applyAlignment="1">
      <alignment horizontal="center" vertical="center"/>
    </xf>
    <xf numFmtId="0" fontId="57" fillId="5" borderId="50" xfId="0" applyFont="1" applyFill="1" applyBorder="1" applyAlignment="1">
      <alignment horizontal="center" vertical="center"/>
    </xf>
    <xf numFmtId="0" fontId="57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7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7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7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7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7" fillId="0" borderId="51" xfId="0" applyNumberFormat="1" applyFont="1" applyBorder="1" applyAlignment="1" applyProtection="1">
      <alignment horizontal="right" vertical="center" shrinkToFit="1"/>
      <protection hidden="1"/>
    </xf>
    <xf numFmtId="0" fontId="9" fillId="0" borderId="99" xfId="0" applyFont="1" applyBorder="1" applyAlignment="1" applyProtection="1">
      <alignment horizontal="center" vertical="center"/>
      <protection hidden="1"/>
    </xf>
    <xf numFmtId="0" fontId="3" fillId="0" borderId="100" xfId="0" applyFont="1" applyBorder="1" applyAlignment="1" applyProtection="1">
      <alignment horizontal="center" vertical="center" shrinkToFit="1"/>
      <protection hidden="1"/>
    </xf>
    <xf numFmtId="3" fontId="9" fillId="0" borderId="101" xfId="0" applyNumberFormat="1" applyFont="1" applyBorder="1" applyAlignment="1" applyProtection="1">
      <alignment horizontal="right" vertical="center" shrinkToFit="1"/>
      <protection hidden="1"/>
    </xf>
    <xf numFmtId="0" fontId="3" fillId="0" borderId="102" xfId="0" applyFont="1" applyBorder="1" applyAlignment="1" applyProtection="1">
      <alignment horizontal="center" vertical="center" shrinkToFit="1"/>
      <protection hidden="1"/>
    </xf>
    <xf numFmtId="3" fontId="9" fillId="0" borderId="103" xfId="0" applyNumberFormat="1" applyFont="1" applyBorder="1" applyAlignment="1" applyProtection="1">
      <alignment horizontal="right" vertical="center" shrinkToFit="1"/>
      <protection hidden="1"/>
    </xf>
    <xf numFmtId="0" fontId="58" fillId="5" borderId="86" xfId="0" applyFont="1" applyFill="1" applyBorder="1" applyAlignment="1">
      <alignment horizontal="center" vertical="center" wrapText="1"/>
    </xf>
    <xf numFmtId="0" fontId="58" fillId="5" borderId="47" xfId="0" applyFont="1" applyFill="1" applyBorder="1" applyAlignment="1">
      <alignment horizontal="center" vertical="center"/>
    </xf>
    <xf numFmtId="0" fontId="59" fillId="5" borderId="47" xfId="0" applyFont="1" applyFill="1" applyBorder="1" applyAlignment="1">
      <alignment horizontal="center" vertical="center" wrapText="1"/>
    </xf>
    <xf numFmtId="0" fontId="59" fillId="5" borderId="104" xfId="0" applyFont="1" applyFill="1" applyBorder="1" applyAlignment="1">
      <alignment horizontal="center" vertical="center" wrapText="1" shrinkToFit="1"/>
    </xf>
    <xf numFmtId="0" fontId="59" fillId="5" borderId="0" xfId="0" applyFont="1" applyFill="1" applyAlignment="1">
      <alignment horizontal="center" vertical="center" wrapText="1"/>
    </xf>
    <xf numFmtId="0" fontId="60" fillId="0" borderId="105" xfId="0" applyFont="1" applyBorder="1" applyAlignment="1">
      <alignment horizontal="center" vertical="center"/>
    </xf>
    <xf numFmtId="0" fontId="60" fillId="0" borderId="64" xfId="0" applyFont="1" applyBorder="1" applyAlignment="1">
      <alignment vertical="center"/>
    </xf>
    <xf numFmtId="0" fontId="60" fillId="0" borderId="106" xfId="0" applyFont="1" applyBorder="1" applyAlignment="1">
      <alignment vertical="center"/>
    </xf>
    <xf numFmtId="0" fontId="60" fillId="9" borderId="106" xfId="0" applyFont="1" applyFill="1" applyBorder="1" applyAlignment="1">
      <alignment horizontal="center" vertical="center"/>
    </xf>
    <xf numFmtId="0" fontId="61" fillId="10" borderId="106" xfId="0" applyFont="1" applyFill="1" applyBorder="1" applyAlignment="1">
      <alignment horizontal="center" vertical="center" wrapText="1"/>
    </xf>
    <xf numFmtId="0" fontId="62" fillId="11" borderId="10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0" fillId="0" borderId="64" xfId="0" applyFont="1" applyBorder="1" applyAlignment="1">
      <alignment horizontal="center" vertical="center"/>
    </xf>
    <xf numFmtId="0" fontId="60" fillId="0" borderId="11" xfId="0" applyFont="1" applyBorder="1" applyAlignment="1">
      <alignment vertical="center"/>
    </xf>
    <xf numFmtId="0" fontId="60" fillId="0" borderId="64" xfId="0" applyFont="1" applyBorder="1" applyAlignment="1">
      <alignment vertical="center" wrapText="1"/>
    </xf>
    <xf numFmtId="44" fontId="64" fillId="5" borderId="108" xfId="0" applyNumberFormat="1" applyFont="1" applyFill="1" applyBorder="1" applyAlignment="1">
      <alignment horizontal="center" vertical="center" wrapText="1"/>
    </xf>
    <xf numFmtId="0" fontId="64" fillId="5" borderId="109" xfId="0" applyFont="1" applyFill="1" applyBorder="1" applyAlignment="1">
      <alignment horizontal="right" vertical="center" wrapText="1"/>
    </xf>
    <xf numFmtId="0" fontId="64" fillId="5" borderId="110" xfId="0" applyFont="1" applyFill="1" applyBorder="1" applyAlignment="1">
      <alignment horizontal="right" vertical="center" wrapText="1"/>
    </xf>
    <xf numFmtId="0" fontId="59" fillId="5" borderId="104" xfId="0" applyFont="1" applyFill="1" applyBorder="1" applyAlignment="1">
      <alignment horizontal="center" vertical="center" wrapText="1"/>
    </xf>
    <xf numFmtId="0" fontId="60" fillId="0" borderId="111" xfId="0" applyFont="1" applyBorder="1" applyAlignment="1">
      <alignment horizontal="center"/>
    </xf>
    <xf numFmtId="0" fontId="60" fillId="12" borderId="64" xfId="0" applyFont="1" applyFill="1" applyBorder="1" applyAlignment="1">
      <alignment horizontal="center" vertical="center"/>
    </xf>
    <xf numFmtId="0" fontId="61" fillId="10" borderId="64" xfId="0" applyFont="1" applyFill="1" applyBorder="1" applyAlignment="1">
      <alignment horizontal="center" vertical="center"/>
    </xf>
    <xf numFmtId="0" fontId="62" fillId="11" borderId="112" xfId="0" applyFont="1" applyFill="1" applyBorder="1" applyAlignment="1">
      <alignment horizontal="center" vertical="center"/>
    </xf>
    <xf numFmtId="0" fontId="60" fillId="0" borderId="113" xfId="0" applyFont="1" applyBorder="1" applyAlignment="1">
      <alignment horizontal="center"/>
    </xf>
    <xf numFmtId="0" fontId="62" fillId="11" borderId="114" xfId="0" applyFont="1" applyFill="1" applyBorder="1" applyAlignment="1">
      <alignment horizontal="center" vertical="center"/>
    </xf>
    <xf numFmtId="0" fontId="60" fillId="0" borderId="115" xfId="0" applyFont="1" applyBorder="1" applyAlignment="1">
      <alignment horizontal="center"/>
    </xf>
    <xf numFmtId="0" fontId="60" fillId="12" borderId="118" xfId="0" applyFont="1" applyFill="1" applyBorder="1" applyAlignment="1">
      <alignment horizontal="center" vertical="center"/>
    </xf>
    <xf numFmtId="0" fontId="60" fillId="12" borderId="116" xfId="0" applyFont="1" applyFill="1" applyBorder="1" applyAlignment="1">
      <alignment horizontal="center" vertical="center"/>
    </xf>
    <xf numFmtId="0" fontId="65" fillId="10" borderId="118" xfId="0" applyFont="1" applyFill="1" applyBorder="1" applyAlignment="1">
      <alignment horizontal="center" vertical="center"/>
    </xf>
    <xf numFmtId="0" fontId="62" fillId="11" borderId="119" xfId="0" applyFont="1" applyFill="1" applyBorder="1" applyAlignment="1">
      <alignment horizontal="center" vertical="center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8" fillId="13" borderId="120" xfId="0" applyFont="1" applyFill="1" applyBorder="1" applyAlignment="1" applyProtection="1">
      <alignment horizontal="center" shrinkToFit="1"/>
      <protection hidden="1"/>
    </xf>
    <xf numFmtId="1" fontId="20" fillId="13" borderId="120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0" fontId="8" fillId="13" borderId="52" xfId="0" applyFont="1" applyFill="1" applyBorder="1" applyAlignment="1" applyProtection="1">
      <alignment horizont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21" xfId="0" applyFont="1" applyFill="1" applyBorder="1" applyAlignment="1" applyProtection="1">
      <alignment horizontal="center" shrinkToFit="1"/>
      <protection hidden="1"/>
    </xf>
    <xf numFmtId="0" fontId="8" fillId="13" borderId="122" xfId="0" applyFont="1" applyFill="1" applyBorder="1" applyAlignment="1" applyProtection="1">
      <alignment horizontal="center" shrinkToFit="1"/>
      <protection hidden="1"/>
    </xf>
    <xf numFmtId="0" fontId="8" fillId="13" borderId="123" xfId="0" applyFont="1" applyFill="1" applyBorder="1" applyAlignment="1" applyProtection="1">
      <alignment horizontal="center" shrinkToFit="1"/>
      <protection hidden="1"/>
    </xf>
    <xf numFmtId="1" fontId="20" fillId="13" borderId="123" xfId="0" applyNumberFormat="1" applyFont="1" applyFill="1" applyBorder="1" applyAlignment="1" applyProtection="1">
      <alignment horizontal="right" shrinkToFit="1"/>
      <protection hidden="1"/>
    </xf>
    <xf numFmtId="0" fontId="8" fillId="0" borderId="102" xfId="0" applyFont="1" applyBorder="1" applyAlignment="1" applyProtection="1">
      <alignment horizontal="center" vertical="center" shrinkToFit="1"/>
      <protection hidden="1"/>
    </xf>
    <xf numFmtId="3" fontId="20" fillId="0" borderId="103" xfId="0" applyNumberFormat="1" applyFont="1" applyBorder="1" applyAlignment="1" applyProtection="1">
      <alignment horizontal="right" vertical="center" shrinkToFit="1"/>
      <protection hidden="1"/>
    </xf>
    <xf numFmtId="0" fontId="3" fillId="0" borderId="99" xfId="0" applyFont="1" applyBorder="1" applyAlignment="1" applyProtection="1">
      <alignment horizontal="center" vertic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9" fillId="2" borderId="100" xfId="0" applyFont="1" applyFill="1" applyBorder="1" applyAlignment="1" applyProtection="1">
      <alignment horizontal="center" vertical="center" shrinkToFit="1"/>
      <protection hidden="1"/>
    </xf>
    <xf numFmtId="0" fontId="8" fillId="13" borderId="124" xfId="0" applyFont="1" applyFill="1" applyBorder="1" applyAlignment="1" applyProtection="1">
      <alignment horizontal="center" shrinkToFit="1"/>
      <protection hidden="1"/>
    </xf>
    <xf numFmtId="3" fontId="9" fillId="2" borderId="100" xfId="0" applyNumberFormat="1" applyFont="1" applyFill="1" applyBorder="1" applyAlignment="1" applyProtection="1">
      <alignment horizontal="right" vertical="center" shrinkToFit="1"/>
      <protection hidden="1"/>
    </xf>
    <xf numFmtId="0" fontId="20" fillId="0" borderId="120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20" fillId="0" borderId="123" xfId="0" applyFont="1" applyBorder="1" applyAlignment="1" applyProtection="1">
      <alignment shrinkToFit="1"/>
      <protection hidden="1"/>
    </xf>
    <xf numFmtId="0" fontId="8" fillId="3" borderId="120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0" fontId="8" fillId="3" borderId="123" xfId="0" applyFont="1" applyFill="1" applyBorder="1" applyAlignment="1" applyProtection="1">
      <alignment shrinkToFit="1"/>
      <protection hidden="1"/>
    </xf>
    <xf numFmtId="0" fontId="10" fillId="3" borderId="103" xfId="0" applyFont="1" applyFill="1" applyBorder="1" applyAlignment="1" applyProtection="1">
      <alignment horizontal="center" vertical="center"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3" fillId="3" borderId="0" xfId="0" applyFont="1" applyFill="1" applyAlignment="1">
      <alignment shrinkToFit="1"/>
    </xf>
    <xf numFmtId="0" fontId="3" fillId="3" borderId="22" xfId="0" applyFont="1" applyFill="1" applyBorder="1" applyAlignment="1">
      <alignment shrinkToFit="1"/>
    </xf>
    <xf numFmtId="0" fontId="3" fillId="3" borderId="36" xfId="0" applyFont="1" applyFill="1" applyBorder="1" applyAlignment="1">
      <alignment shrinkToFit="1"/>
    </xf>
    <xf numFmtId="0" fontId="3" fillId="3" borderId="88" xfId="0" applyFont="1" applyFill="1" applyBorder="1" applyAlignment="1">
      <alignment shrinkToFit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7" fillId="0" borderId="99" xfId="0" applyFont="1" applyBorder="1" applyAlignment="1" applyProtection="1">
      <alignment horizontal="center" vertical="center"/>
      <protection hidden="1"/>
    </xf>
    <xf numFmtId="0" fontId="45" fillId="0" borderId="102" xfId="0" applyFont="1" applyBorder="1" applyAlignment="1" applyProtection="1">
      <alignment horizontal="center" vertical="center" shrinkToFit="1"/>
      <protection hidden="1"/>
    </xf>
    <xf numFmtId="3" fontId="57" fillId="0" borderId="103" xfId="0" applyNumberFormat="1" applyFont="1" applyBorder="1" applyAlignment="1" applyProtection="1">
      <alignment horizontal="right" vertical="center" shrinkToFit="1"/>
      <protection hidden="1"/>
    </xf>
    <xf numFmtId="0" fontId="45" fillId="0" borderId="100" xfId="0" applyFont="1" applyBorder="1" applyAlignment="1" applyProtection="1">
      <alignment horizontal="center" vertical="center" shrinkToFit="1"/>
      <protection hidden="1"/>
    </xf>
    <xf numFmtId="3" fontId="57" fillId="0" borderId="101" xfId="0" applyNumberFormat="1" applyFont="1" applyBorder="1" applyAlignment="1" applyProtection="1">
      <alignment horizontal="right" vertical="center" shrinkToFit="1"/>
      <protection hidden="1"/>
    </xf>
    <xf numFmtId="0" fontId="45" fillId="0" borderId="103" xfId="0" applyFont="1" applyBorder="1" applyAlignment="1" applyProtection="1">
      <alignment horizontal="center" vertical="center" shrinkToFit="1"/>
      <protection hidden="1"/>
    </xf>
    <xf numFmtId="0" fontId="66" fillId="3" borderId="14" xfId="0" applyFont="1" applyFill="1" applyBorder="1" applyAlignment="1" applyProtection="1">
      <alignment horizontal="center" vertical="center" wrapText="1"/>
      <protection hidden="1"/>
    </xf>
    <xf numFmtId="0" fontId="66" fillId="3" borderId="18" xfId="0" applyFont="1" applyFill="1" applyBorder="1" applyAlignment="1" applyProtection="1">
      <alignment horizontal="center" vertical="center" wrapText="1"/>
      <protection hidden="1"/>
    </xf>
    <xf numFmtId="0" fontId="66" fillId="3" borderId="125" xfId="0" applyFont="1" applyFill="1" applyBorder="1" applyAlignment="1" applyProtection="1">
      <alignment horizontal="center" vertical="center" wrapText="1"/>
      <protection hidden="1"/>
    </xf>
    <xf numFmtId="0" fontId="67" fillId="2" borderId="17" xfId="0" applyFont="1" applyFill="1" applyBorder="1" applyAlignment="1" applyProtection="1">
      <alignment horizontal="center" vertical="center" shrinkToFit="1"/>
      <protection hidden="1"/>
    </xf>
    <xf numFmtId="3" fontId="67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67" fillId="2" borderId="102" xfId="0" applyFont="1" applyFill="1" applyBorder="1" applyAlignment="1" applyProtection="1">
      <alignment horizontal="center" vertical="center" shrinkToFit="1"/>
      <protection hidden="1"/>
    </xf>
    <xf numFmtId="3" fontId="67" fillId="2" borderId="100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26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20" fillId="5" borderId="10" xfId="13" applyFill="1" applyBorder="1" applyAlignment="1">
      <alignment horizontal="center" vertical="center"/>
    </xf>
    <xf numFmtId="0" fontId="20" fillId="5" borderId="11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4" xfId="13" applyFont="1" applyBorder="1" applyAlignment="1" applyProtection="1">
      <alignment horizontal="center" vertical="center" wrapText="1"/>
      <protection hidden="1"/>
    </xf>
    <xf numFmtId="0" fontId="3" fillId="0" borderId="127" xfId="13" applyFont="1" applyBorder="1" applyAlignment="1" applyProtection="1">
      <alignment horizontal="center" vertical="center" shrinkToFit="1"/>
      <protection hidden="1"/>
    </xf>
    <xf numFmtId="3" fontId="9" fillId="0" borderId="128" xfId="13" applyNumberFormat="1" applyFont="1" applyBorder="1" applyAlignment="1" applyProtection="1">
      <alignment horizontal="center" vertical="center" shrinkToFit="1"/>
      <protection hidden="1"/>
    </xf>
    <xf numFmtId="0" fontId="9" fillId="0" borderId="127" xfId="13" applyFont="1" applyBorder="1" applyAlignment="1" applyProtection="1">
      <alignment horizontal="center" vertical="center" shrinkToFit="1"/>
      <protection hidden="1"/>
    </xf>
    <xf numFmtId="3" fontId="9" fillId="0" borderId="129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9" fillId="0" borderId="17" xfId="13" applyFont="1" applyBorder="1" applyAlignment="1" applyProtection="1">
      <alignment horizontal="center" vertical="center" shrinkToFit="1"/>
      <protection hidden="1"/>
    </xf>
    <xf numFmtId="3" fontId="9" fillId="0" borderId="52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3" fillId="0" borderId="26" xfId="13" applyFont="1" applyBorder="1" applyAlignment="1" applyProtection="1">
      <alignment horizontal="center" vertical="center" wrapText="1"/>
      <protection hidden="1"/>
    </xf>
    <xf numFmtId="0" fontId="3" fillId="0" borderId="130" xfId="13" applyFont="1" applyBorder="1" applyAlignment="1" applyProtection="1">
      <alignment horizontal="center" vertical="center" shrinkToFit="1"/>
      <protection hidden="1"/>
    </xf>
    <xf numFmtId="3" fontId="9" fillId="0" borderId="26" xfId="13" applyNumberFormat="1" applyFont="1" applyBorder="1" applyAlignment="1" applyProtection="1">
      <alignment horizontal="center" vertical="center" shrinkToFit="1"/>
      <protection hidden="1"/>
    </xf>
    <xf numFmtId="0" fontId="9" fillId="0" borderId="130" xfId="13" applyFont="1" applyBorder="1" applyAlignment="1" applyProtection="1">
      <alignment horizontal="center" vertical="center" shrinkToFit="1"/>
      <protection hidden="1"/>
    </xf>
    <xf numFmtId="3" fontId="9" fillId="0" borderId="131" xfId="13" applyNumberFormat="1" applyFont="1" applyBorder="1" applyAlignment="1" applyProtection="1">
      <alignment horizontal="center" vertical="center" shrinkToFit="1"/>
      <protection hidden="1"/>
    </xf>
    <xf numFmtId="0" fontId="6" fillId="0" borderId="132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3" fontId="9" fillId="0" borderId="23" xfId="13" applyNumberFormat="1" applyFont="1" applyBorder="1" applyAlignment="1" applyProtection="1">
      <alignment horizontal="right" vertical="center" shrinkToFit="1"/>
      <protection hidden="1"/>
    </xf>
    <xf numFmtId="0" fontId="3" fillId="0" borderId="24" xfId="13" applyFont="1" applyBorder="1" applyAlignment="1" applyProtection="1">
      <alignment horizontal="left" vertical="center" shrinkToFit="1"/>
      <protection hidden="1"/>
    </xf>
    <xf numFmtId="0" fontId="9" fillId="0" borderId="24" xfId="13" applyFont="1" applyBorder="1" applyAlignment="1" applyProtection="1">
      <alignment horizontal="left" vertical="center" shrinkToFit="1"/>
      <protection hidden="1"/>
    </xf>
    <xf numFmtId="0" fontId="3" fillId="0" borderId="19" xfId="13" applyFont="1" applyBorder="1" applyAlignment="1" applyProtection="1">
      <alignment horizontal="center" vertical="center" shrinkToFit="1"/>
      <protection hidden="1"/>
    </xf>
    <xf numFmtId="0" fontId="3" fillId="0" borderId="20" xfId="13" applyFont="1" applyBorder="1" applyAlignment="1" applyProtection="1">
      <alignment horizontal="center" vertical="center" shrinkToFit="1"/>
      <protection hidden="1"/>
    </xf>
    <xf numFmtId="0" fontId="9" fillId="0" borderId="20" xfId="13" applyFont="1" applyBorder="1" applyAlignment="1" applyProtection="1">
      <alignment horizontal="center" vertical="center" shrinkToFit="1"/>
      <protection hidden="1"/>
    </xf>
    <xf numFmtId="3" fontId="9" fillId="0" borderId="52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9" fillId="0" borderId="71" xfId="13" applyFont="1" applyBorder="1" applyAlignment="1" applyProtection="1">
      <alignment horizontal="center" vertical="center"/>
      <protection hidden="1"/>
    </xf>
    <xf numFmtId="0" fontId="3" fillId="0" borderId="88" xfId="13" applyFont="1" applyBorder="1" applyAlignment="1" applyProtection="1">
      <alignment horizontal="left" vertical="center" shrinkToFit="1"/>
      <protection hidden="1"/>
    </xf>
    <xf numFmtId="0" fontId="9" fillId="0" borderId="71" xfId="13" applyFont="1" applyBorder="1" applyAlignment="1" applyProtection="1">
      <alignment horizontal="left" vertical="center" shrinkToFit="1"/>
      <protection hidden="1"/>
    </xf>
    <xf numFmtId="0" fontId="3" fillId="0" borderId="74" xfId="13" applyFont="1" applyBorder="1" applyAlignment="1" applyProtection="1">
      <alignment horizontal="center" vertical="center" shrinkToFit="1"/>
      <protection hidden="1"/>
    </xf>
    <xf numFmtId="3" fontId="9" fillId="0" borderId="73" xfId="13" applyNumberFormat="1" applyFont="1" applyBorder="1" applyAlignment="1" applyProtection="1">
      <alignment horizontal="right" vertical="center" shrinkToFit="1"/>
      <protection hidden="1"/>
    </xf>
    <xf numFmtId="0" fontId="9" fillId="0" borderId="74" xfId="13" applyFont="1" applyBorder="1" applyAlignment="1" applyProtection="1">
      <alignment horizontal="center" vertical="center" shrinkToFit="1"/>
      <protection hidden="1"/>
    </xf>
    <xf numFmtId="3" fontId="9" fillId="0" borderId="96" xfId="13" applyNumberFormat="1" applyFont="1" applyBorder="1" applyAlignment="1" applyProtection="1">
      <alignment horizontal="right" vertical="center" shrinkToFit="1"/>
      <protection hidden="1"/>
    </xf>
    <xf numFmtId="0" fontId="10" fillId="0" borderId="7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4" xfId="1" applyFont="1" applyFill="1" applyBorder="1" applyAlignment="1">
      <alignment horizontal="center" vertical="center"/>
    </xf>
    <xf numFmtId="0" fontId="5" fillId="14" borderId="142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4" xfId="1" applyFont="1" applyFill="1" applyBorder="1" applyAlignment="1">
      <alignment horizontal="center" vertical="center"/>
    </xf>
    <xf numFmtId="0" fontId="5" fillId="14" borderId="143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44" xfId="1" applyFont="1" applyFill="1" applyBorder="1" applyAlignment="1">
      <alignment horizontal="center" vertical="center"/>
    </xf>
    <xf numFmtId="0" fontId="9" fillId="0" borderId="145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6" xfId="1" applyFont="1" applyFill="1" applyBorder="1" applyAlignment="1" applyProtection="1">
      <alignment horizontal="center" vertical="center"/>
      <protection hidden="1"/>
    </xf>
    <xf numFmtId="0" fontId="9" fillId="0" borderId="147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8" xfId="1" applyFont="1" applyFill="1" applyBorder="1" applyAlignment="1" applyProtection="1">
      <alignment horizontal="center" vertical="center"/>
      <protection hidden="1"/>
    </xf>
    <xf numFmtId="0" fontId="9" fillId="0" borderId="149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50" xfId="1" applyFont="1" applyFill="1" applyBorder="1" applyAlignment="1" applyProtection="1">
      <alignment horizontal="center" vertical="center"/>
      <protection hidden="1"/>
    </xf>
    <xf numFmtId="0" fontId="69" fillId="3" borderId="18" xfId="1" applyFont="1" applyFill="1" applyBorder="1" applyAlignment="1" applyProtection="1">
      <alignment horizontal="center" vertical="center" wrapText="1"/>
      <protection hidden="1"/>
    </xf>
    <xf numFmtId="0" fontId="69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4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70" fillId="14" borderId="104" xfId="1" applyFont="1" applyFill="1" applyBorder="1" applyAlignment="1">
      <alignment horizontal="center"/>
    </xf>
    <xf numFmtId="0" fontId="5" fillId="14" borderId="153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54" xfId="1" applyFont="1" applyFill="1" applyBorder="1" applyAlignment="1">
      <alignment horizontal="center" vertical="center"/>
    </xf>
    <xf numFmtId="0" fontId="20" fillId="14" borderId="155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56" xfId="1" applyNumberFormat="1" applyFont="1" applyFill="1" applyBorder="1" applyAlignment="1">
      <alignment horizontal="center"/>
    </xf>
    <xf numFmtId="0" fontId="20" fillId="14" borderId="157" xfId="1" applyFont="1" applyFill="1" applyBorder="1" applyAlignment="1">
      <alignment horizontal="center"/>
    </xf>
    <xf numFmtId="3" fontId="20" fillId="14" borderId="158" xfId="1" applyNumberFormat="1" applyFont="1" applyFill="1" applyBorder="1" applyAlignment="1">
      <alignment horizontal="center"/>
    </xf>
    <xf numFmtId="0" fontId="8" fillId="14" borderId="159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9" fillId="6" borderId="24" xfId="1" applyFont="1" applyFill="1" applyBorder="1" applyAlignment="1" applyProtection="1">
      <alignment horizontal="center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54" xfId="1" applyFont="1" applyFill="1" applyBorder="1" applyAlignment="1">
      <alignment horizontal="center" vertical="center" wrapText="1"/>
    </xf>
    <xf numFmtId="0" fontId="0" fillId="14" borderId="155" xfId="1" applyFont="1" applyFill="1" applyBorder="1" applyAlignment="1">
      <alignment horizontal="center" vertical="center"/>
    </xf>
    <xf numFmtId="0" fontId="0" fillId="14" borderId="160" xfId="1" applyFont="1" applyFill="1" applyBorder="1" applyAlignment="1">
      <alignment horizontal="center" vertical="center"/>
    </xf>
    <xf numFmtId="0" fontId="0" fillId="14" borderId="157" xfId="1" applyFont="1" applyFill="1" applyBorder="1" applyAlignment="1">
      <alignment horizontal="center" vertical="center"/>
    </xf>
    <xf numFmtId="0" fontId="0" fillId="14" borderId="161" xfId="1" applyFont="1" applyFill="1" applyBorder="1" applyAlignment="1">
      <alignment horizontal="center" vertical="center"/>
    </xf>
    <xf numFmtId="0" fontId="44" fillId="14" borderId="160" xfId="1" applyFont="1" applyFill="1" applyBorder="1" applyAlignment="1">
      <alignment horizontal="center" vertical="center"/>
    </xf>
    <xf numFmtId="0" fontId="3" fillId="0" borderId="145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9" fillId="17" borderId="64" xfId="1" applyFont="1" applyFill="1" applyBorder="1" applyAlignment="1" applyProtection="1">
      <alignment horizontal="center" vertical="center" shrinkToFit="1"/>
      <protection hidden="1"/>
    </xf>
    <xf numFmtId="0" fontId="10" fillId="18" borderId="162" xfId="1" applyFont="1" applyFill="1" applyBorder="1" applyAlignment="1" applyProtection="1">
      <alignment horizontal="center" vertical="center" shrinkToFit="1"/>
      <protection hidden="1"/>
    </xf>
    <xf numFmtId="0" fontId="3" fillId="0" borderId="147" xfId="1" applyFont="1" applyBorder="1" applyAlignment="1" applyProtection="1">
      <alignment horizontal="center" vertical="center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17" fillId="16" borderId="163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0" fontId="3" fillId="0" borderId="164" xfId="1" applyFont="1" applyBorder="1" applyAlignment="1" applyProtection="1">
      <alignment horizontal="center" vertical="center"/>
      <protection hidden="1"/>
    </xf>
    <xf numFmtId="0" fontId="17" fillId="16" borderId="99" xfId="1" applyFont="1" applyFill="1" applyBorder="1" applyAlignment="1" applyProtection="1">
      <alignment vertical="center" wrapText="1"/>
      <protection hidden="1"/>
    </xf>
    <xf numFmtId="0" fontId="3" fillId="0" borderId="165" xfId="1" applyFont="1" applyBorder="1" applyAlignment="1" applyProtection="1">
      <alignment horizontal="center" vertical="center" shrinkToFit="1"/>
      <protection hidden="1"/>
    </xf>
    <xf numFmtId="3" fontId="9" fillId="0" borderId="166" xfId="1" applyNumberFormat="1" applyFont="1" applyBorder="1" applyAlignment="1" applyProtection="1">
      <alignment horizontal="right" vertical="center" shrinkToFit="1"/>
      <protection hidden="1"/>
    </xf>
    <xf numFmtId="0" fontId="3" fillId="0" borderId="100" xfId="1" applyFont="1" applyBorder="1" applyAlignment="1" applyProtection="1">
      <alignment horizontal="center" vertical="center" shrinkToFit="1"/>
      <protection hidden="1"/>
    </xf>
    <xf numFmtId="3" fontId="9" fillId="0" borderId="101" xfId="1" applyNumberFormat="1" applyFont="1" applyBorder="1" applyAlignment="1" applyProtection="1">
      <alignment horizontal="right" vertical="center" shrinkToFit="1"/>
      <protection hidden="1"/>
    </xf>
    <xf numFmtId="0" fontId="3" fillId="0" borderId="167" xfId="1" applyFont="1" applyBorder="1" applyAlignment="1" applyProtection="1">
      <alignment horizontal="center" vertical="center" shrinkToFit="1"/>
      <protection hidden="1"/>
    </xf>
    <xf numFmtId="3" fontId="9" fillId="0" borderId="168" xfId="1" applyNumberFormat="1" applyFont="1" applyBorder="1" applyAlignment="1" applyProtection="1">
      <alignment horizontal="right" vertical="center" shrinkToFit="1"/>
      <protection hidden="1"/>
    </xf>
    <xf numFmtId="3" fontId="9" fillId="17" borderId="162" xfId="1" applyNumberFormat="1" applyFont="1" applyFill="1" applyBorder="1" applyAlignment="1" applyProtection="1">
      <alignment horizontal="right" vertical="center" shrinkToFit="1"/>
      <protection hidden="1"/>
    </xf>
    <xf numFmtId="0" fontId="0" fillId="14" borderId="158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69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70" xfId="1" applyFont="1" applyFill="1" applyBorder="1" applyAlignment="1" applyProtection="1">
      <alignment horizontal="left" vertical="center" shrinkToFit="1"/>
      <protection hidden="1"/>
    </xf>
    <xf numFmtId="0" fontId="16" fillId="0" borderId="171" xfId="1" applyFont="1" applyBorder="1" applyAlignment="1" applyProtection="1">
      <alignment horizontal="left" vertical="center" shrinkToFit="1"/>
      <protection hidden="1"/>
    </xf>
    <xf numFmtId="0" fontId="20" fillId="0" borderId="172" xfId="1" applyFont="1" applyBorder="1" applyAlignment="1">
      <alignment horizontal="center" vertical="center"/>
    </xf>
    <xf numFmtId="3" fontId="20" fillId="0" borderId="173" xfId="1" applyNumberFormat="1" applyFont="1" applyBorder="1" applyAlignment="1">
      <alignment horizontal="center" vertical="center"/>
    </xf>
    <xf numFmtId="0" fontId="20" fillId="0" borderId="174" xfId="1" applyFont="1" applyBorder="1" applyAlignment="1">
      <alignment horizontal="center" vertical="center"/>
    </xf>
    <xf numFmtId="3" fontId="20" fillId="0" borderId="171" xfId="1" applyNumberFormat="1" applyFont="1" applyBorder="1" applyAlignment="1">
      <alignment horizontal="center" vertical="center"/>
    </xf>
    <xf numFmtId="0" fontId="20" fillId="0" borderId="173" xfId="1" applyFont="1" applyBorder="1" applyAlignment="1">
      <alignment horizontal="center" vertical="center"/>
    </xf>
    <xf numFmtId="3" fontId="20" fillId="0" borderId="175" xfId="1" applyNumberFormat="1" applyFont="1" applyBorder="1" applyAlignment="1">
      <alignment horizontal="center" vertical="center"/>
    </xf>
    <xf numFmtId="0" fontId="71" fillId="0" borderId="172" xfId="1" applyFont="1" applyBorder="1" applyAlignment="1" applyProtection="1">
      <alignment horizontal="center" vertical="center" shrinkToFit="1"/>
      <protection hidden="1"/>
    </xf>
    <xf numFmtId="3" fontId="71" fillId="0" borderId="173" xfId="1" applyNumberFormat="1" applyFont="1" applyBorder="1" applyAlignment="1" applyProtection="1">
      <alignment horizontal="right" vertical="center" shrinkToFit="1"/>
      <protection hidden="1"/>
    </xf>
    <xf numFmtId="0" fontId="71" fillId="0" borderId="174" xfId="1" applyFont="1" applyBorder="1" applyAlignment="1" applyProtection="1">
      <alignment horizontal="center" vertical="center" shrinkToFit="1"/>
      <protection hidden="1"/>
    </xf>
    <xf numFmtId="3" fontId="71" fillId="0" borderId="175" xfId="1" applyNumberFormat="1" applyFont="1" applyBorder="1" applyAlignment="1" applyProtection="1">
      <alignment horizontal="right" vertical="center" shrinkToFit="1"/>
      <protection hidden="1"/>
    </xf>
    <xf numFmtId="0" fontId="20" fillId="2" borderId="172" xfId="1" applyFont="1" applyFill="1" applyBorder="1" applyAlignment="1">
      <alignment horizontal="center"/>
    </xf>
    <xf numFmtId="3" fontId="20" fillId="2" borderId="176" xfId="1" applyNumberFormat="1" applyFont="1" applyFill="1" applyBorder="1" applyAlignment="1">
      <alignment horizontal="center"/>
    </xf>
    <xf numFmtId="0" fontId="16" fillId="19" borderId="145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71" fillId="0" borderId="17" xfId="1" applyFont="1" applyBorder="1" applyAlignment="1" applyProtection="1">
      <alignment horizontal="center" vertical="center" shrinkToFit="1"/>
      <protection hidden="1"/>
    </xf>
    <xf numFmtId="3" fontId="71" fillId="0" borderId="21" xfId="1" applyNumberFormat="1" applyFont="1" applyBorder="1" applyAlignment="1" applyProtection="1">
      <alignment horizontal="right" vertical="center" shrinkToFit="1"/>
      <protection hidden="1"/>
    </xf>
    <xf numFmtId="0" fontId="71" fillId="0" borderId="34" xfId="1" applyFont="1" applyBorder="1" applyAlignment="1" applyProtection="1">
      <alignment horizontal="center" vertical="center" shrinkToFit="1"/>
      <protection hidden="1"/>
    </xf>
    <xf numFmtId="3" fontId="71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77" xfId="1" applyNumberFormat="1" applyFont="1" applyFill="1" applyBorder="1" applyAlignment="1">
      <alignment horizontal="center"/>
    </xf>
    <xf numFmtId="0" fontId="16" fillId="6" borderId="145" xfId="1" applyFont="1" applyFill="1" applyBorder="1" applyAlignment="1" applyProtection="1">
      <alignment horizontal="left" vertical="center" shrinkToFit="1"/>
      <protection hidden="1"/>
    </xf>
    <xf numFmtId="0" fontId="20" fillId="6" borderId="17" xfId="1" applyFont="1" applyFill="1" applyBorder="1" applyAlignment="1">
      <alignment horizontal="center"/>
    </xf>
    <xf numFmtId="0" fontId="20" fillId="6" borderId="177" xfId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43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78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71" fillId="0" borderId="58" xfId="1" applyFont="1" applyBorder="1" applyAlignment="1" applyProtection="1">
      <alignment horizontal="center" vertical="center" shrinkToFit="1"/>
      <protection hidden="1"/>
    </xf>
    <xf numFmtId="3" fontId="71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79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44" fillId="3" borderId="18" xfId="0" applyFont="1" applyFill="1" applyBorder="1" applyAlignment="1" applyProtection="1">
      <alignment horizontal="center" vertical="center" wrapTex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0" fillId="15" borderId="0" xfId="1" applyFont="1" applyFill="1" applyBorder="1" applyAlignment="1">
      <alignment horizontal="center" vertical="center"/>
    </xf>
    <xf numFmtId="3" fontId="0" fillId="15" borderId="0" xfId="1" applyNumberFormat="1" applyFont="1" applyFill="1" applyBorder="1" applyAlignment="1">
      <alignment horizontal="center" vertical="center"/>
    </xf>
    <xf numFmtId="0" fontId="0" fillId="15" borderId="57" xfId="1" applyFont="1" applyFill="1" applyBorder="1" applyAlignment="1">
      <alignment horizontal="center" vertical="center"/>
    </xf>
    <xf numFmtId="3" fontId="0" fillId="15" borderId="45" xfId="1" applyNumberFormat="1" applyFont="1" applyFill="1" applyBorder="1" applyAlignment="1">
      <alignment horizontal="center" vertical="center"/>
    </xf>
    <xf numFmtId="0" fontId="8" fillId="15" borderId="45" xfId="1" applyFont="1" applyFill="1" applyBorder="1" applyAlignment="1">
      <alignment horizontal="center" vertical="center"/>
    </xf>
    <xf numFmtId="0" fontId="72" fillId="0" borderId="34" xfId="1" applyFont="1" applyBorder="1" applyAlignment="1" applyProtection="1">
      <alignment horizontal="center" vertical="center" shrinkToFit="1"/>
      <protection hidden="1"/>
    </xf>
    <xf numFmtId="3" fontId="73" fillId="0" borderId="35" xfId="1" applyNumberFormat="1" applyFont="1" applyBorder="1" applyAlignment="1" applyProtection="1">
      <alignment horizontal="right" vertical="center" shrinkToFit="1"/>
      <protection hidden="1"/>
    </xf>
    <xf numFmtId="0" fontId="72" fillId="0" borderId="17" xfId="1" applyFont="1" applyBorder="1" applyAlignment="1" applyProtection="1">
      <alignment horizontal="center" vertical="center" shrinkToFit="1"/>
      <protection hidden="1"/>
    </xf>
    <xf numFmtId="3" fontId="73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33" xfId="1" applyFont="1" applyBorder="1" applyAlignment="1" applyProtection="1">
      <alignment horizontal="left" vertical="center" shrinkToFit="1"/>
      <protection hidden="1"/>
    </xf>
    <xf numFmtId="3" fontId="73" fillId="0" borderId="14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4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3" fontId="9" fillId="2" borderId="180" xfId="1" applyNumberFormat="1" applyFont="1" applyFill="1" applyBorder="1" applyAlignment="1" applyProtection="1">
      <alignment horizontal="right" vertical="center" shrinkToFit="1"/>
      <protection hidden="1"/>
    </xf>
    <xf numFmtId="0" fontId="8" fillId="14" borderId="104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3" borderId="58" xfId="1" applyFont="1" applyFill="1" applyBorder="1" applyAlignment="1" applyProtection="1">
      <alignment horizontal="left" vertical="center" shrinkToFit="1"/>
      <protection hidden="1"/>
    </xf>
    <xf numFmtId="0" fontId="9" fillId="2" borderId="38" xfId="1" applyFont="1" applyFill="1" applyBorder="1" applyAlignment="1" applyProtection="1">
      <alignment horizontal="center" vertical="center" shrinkToFit="1"/>
      <protection hidden="1"/>
    </xf>
    <xf numFmtId="3" fontId="9" fillId="2" borderId="38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25" xfId="1" applyFont="1" applyFill="1" applyBorder="1" applyAlignment="1" applyProtection="1">
      <alignment horizontal="center" vertical="center"/>
      <protection hidden="1"/>
    </xf>
    <xf numFmtId="0" fontId="3" fillId="0" borderId="170" xfId="1" applyFont="1" applyBorder="1" applyAlignment="1" applyProtection="1">
      <alignment horizontal="center" vertical="center"/>
      <protection hidden="1"/>
    </xf>
    <xf numFmtId="0" fontId="74" fillId="16" borderId="181" xfId="1" applyFont="1" applyFill="1" applyBorder="1" applyAlignment="1" applyProtection="1">
      <alignment vertical="center" wrapText="1"/>
      <protection hidden="1"/>
    </xf>
    <xf numFmtId="3" fontId="9" fillId="17" borderId="64" xfId="1" applyNumberFormat="1" applyFont="1" applyFill="1" applyBorder="1" applyAlignment="1" applyProtection="1">
      <alignment horizontal="right" vertical="center" shrinkToFit="1"/>
      <protection hidden="1"/>
    </xf>
    <xf numFmtId="0" fontId="74" fillId="16" borderId="18" xfId="1" applyFont="1" applyFill="1" applyBorder="1" applyAlignment="1" applyProtection="1">
      <alignment vertical="center" wrapText="1"/>
      <protection hidden="1"/>
    </xf>
    <xf numFmtId="0" fontId="3" fillId="6" borderId="149" xfId="1" applyFont="1" applyFill="1" applyBorder="1" applyAlignment="1" applyProtection="1">
      <alignment horizontal="center" vertical="center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85" xfId="1" applyFont="1" applyFill="1" applyBorder="1" applyAlignment="1">
      <alignment horizontal="center" vertical="center"/>
    </xf>
    <xf numFmtId="0" fontId="0" fillId="14" borderId="118" xfId="1" applyFont="1" applyFill="1" applyBorder="1" applyAlignment="1">
      <alignment horizontal="center" vertical="center"/>
    </xf>
    <xf numFmtId="0" fontId="44" fillId="14" borderId="179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9" fillId="0" borderId="64" xfId="1" applyFont="1" applyBorder="1" applyAlignment="1" applyProtection="1">
      <alignment horizontal="center" vertical="center" shrinkToFit="1"/>
      <protection hidden="1"/>
    </xf>
    <xf numFmtId="3" fontId="75" fillId="0" borderId="14" xfId="1" applyNumberFormat="1" applyFont="1" applyBorder="1" applyAlignment="1" applyProtection="1">
      <alignment horizontal="center" vertical="center" shrinkToFit="1"/>
      <protection hidden="1"/>
    </xf>
    <xf numFmtId="0" fontId="69" fillId="0" borderId="20" xfId="1" applyFont="1" applyBorder="1" applyAlignment="1" applyProtection="1">
      <alignment horizontal="center" vertical="center" shrinkToFit="1"/>
      <protection hidden="1"/>
    </xf>
    <xf numFmtId="3" fontId="75" fillId="0" borderId="51" xfId="1" applyNumberFormat="1" applyFont="1" applyBorder="1" applyAlignment="1" applyProtection="1">
      <alignment horizontal="center" vertical="center" shrinkToFit="1"/>
      <protection hidden="1"/>
    </xf>
    <xf numFmtId="0" fontId="69" fillId="0" borderId="17" xfId="1" applyFont="1" applyBorder="1" applyAlignment="1" applyProtection="1">
      <alignment horizontal="center" vertical="center" shrinkToFit="1"/>
      <protection hidden="1"/>
    </xf>
    <xf numFmtId="3" fontId="75" fillId="0" borderId="21" xfId="1" applyNumberFormat="1" applyFont="1" applyBorder="1" applyAlignment="1" applyProtection="1">
      <alignment horizontal="center" vertical="center" shrinkToFit="1"/>
      <protection hidden="1"/>
    </xf>
    <xf numFmtId="0" fontId="69" fillId="0" borderId="34" xfId="1" applyFont="1" applyBorder="1" applyAlignment="1" applyProtection="1">
      <alignment horizontal="center" vertical="center" shrinkToFit="1"/>
      <protection hidden="1"/>
    </xf>
    <xf numFmtId="3" fontId="75" fillId="0" borderId="35" xfId="1" applyNumberFormat="1" applyFont="1" applyBorder="1" applyAlignment="1" applyProtection="1">
      <alignment horizontal="center" vertical="center" shrinkToFit="1"/>
      <protection hidden="1"/>
    </xf>
    <xf numFmtId="0" fontId="75" fillId="17" borderId="64" xfId="1" applyFont="1" applyFill="1" applyBorder="1" applyAlignment="1" applyProtection="1">
      <alignment horizontal="center" vertical="center" shrinkToFit="1"/>
      <protection hidden="1"/>
    </xf>
    <xf numFmtId="3" fontId="75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9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8" xfId="1" applyFont="1" applyBorder="1" applyAlignment="1" applyProtection="1">
      <alignment horizontal="center" vertical="center"/>
      <protection hidden="1"/>
    </xf>
    <xf numFmtId="0" fontId="69" fillId="0" borderId="118" xfId="1" applyFont="1" applyBorder="1" applyAlignment="1" applyProtection="1">
      <alignment horizontal="center" vertical="center" shrinkToFit="1"/>
      <protection hidden="1"/>
    </xf>
    <xf numFmtId="3" fontId="75" fillId="0" borderId="156" xfId="1" applyNumberFormat="1" applyFont="1" applyBorder="1" applyAlignment="1" applyProtection="1">
      <alignment horizontal="center" vertical="center" shrinkToFit="1"/>
      <protection hidden="1"/>
    </xf>
    <xf numFmtId="0" fontId="69" fillId="0" borderId="74" xfId="1" applyFont="1" applyBorder="1" applyAlignment="1" applyProtection="1">
      <alignment horizontal="center" vertical="center" shrinkToFit="1"/>
      <protection hidden="1"/>
    </xf>
    <xf numFmtId="3" fontId="75" fillId="0" borderId="75" xfId="1" applyNumberFormat="1" applyFont="1" applyBorder="1" applyAlignment="1" applyProtection="1">
      <alignment horizontal="center" vertical="center" shrinkToFit="1"/>
      <protection hidden="1"/>
    </xf>
    <xf numFmtId="0" fontId="69" fillId="0" borderId="182" xfId="1" applyFont="1" applyBorder="1" applyAlignment="1" applyProtection="1">
      <alignment horizontal="center" vertical="center" shrinkToFit="1"/>
      <protection hidden="1"/>
    </xf>
    <xf numFmtId="3" fontId="75" fillId="0" borderId="183" xfId="1" applyNumberFormat="1" applyFont="1" applyBorder="1" applyAlignment="1" applyProtection="1">
      <alignment horizontal="center" vertical="center" shrinkToFit="1"/>
      <protection hidden="1"/>
    </xf>
    <xf numFmtId="0" fontId="69" fillId="0" borderId="184" xfId="1" applyFont="1" applyBorder="1" applyAlignment="1" applyProtection="1">
      <alignment horizontal="center" vertical="center" shrinkToFit="1"/>
      <protection hidden="1"/>
    </xf>
    <xf numFmtId="3" fontId="75" fillId="0" borderId="87" xfId="1" applyNumberFormat="1" applyFont="1" applyBorder="1" applyAlignment="1" applyProtection="1">
      <alignment horizontal="center" vertical="center" shrinkToFit="1"/>
      <protection hidden="1"/>
    </xf>
    <xf numFmtId="0" fontId="75" fillId="17" borderId="118" xfId="1" applyFont="1" applyFill="1" applyBorder="1" applyAlignment="1" applyProtection="1">
      <alignment horizontal="center" vertical="center" shrinkToFit="1"/>
      <protection hidden="1"/>
    </xf>
    <xf numFmtId="3" fontId="75" fillId="17" borderId="118" xfId="1" applyNumberFormat="1" applyFont="1" applyFill="1" applyBorder="1" applyAlignment="1" applyProtection="1">
      <alignment horizontal="center" vertical="center" shrinkToFit="1"/>
      <protection hidden="1"/>
    </xf>
    <xf numFmtId="0" fontId="69" fillId="18" borderId="118" xfId="1" applyFont="1" applyFill="1" applyBorder="1" applyAlignment="1" applyProtection="1">
      <alignment horizontal="center" vertical="center" shrinkToFit="1"/>
      <protection hidden="1"/>
    </xf>
    <xf numFmtId="0" fontId="3" fillId="14" borderId="156" xfId="1" applyFont="1" applyFill="1" applyBorder="1" applyAlignment="1">
      <alignment horizontal="center" vertical="center"/>
    </xf>
    <xf numFmtId="0" fontId="76" fillId="16" borderId="95" xfId="1" applyFont="1" applyFill="1" applyBorder="1" applyAlignment="1" applyProtection="1">
      <alignment horizontal="center" vertical="center" wrapText="1"/>
      <protection hidden="1"/>
    </xf>
    <xf numFmtId="0" fontId="76" fillId="16" borderId="186" xfId="1" applyFont="1" applyFill="1" applyBorder="1" applyAlignment="1" applyProtection="1">
      <alignment horizontal="center" vertical="center" wrapText="1"/>
      <protection hidden="1"/>
    </xf>
    <xf numFmtId="0" fontId="76" fillId="16" borderId="62" xfId="1" applyFont="1" applyFill="1" applyBorder="1" applyAlignment="1" applyProtection="1">
      <alignment horizontal="center" vertical="center" wrapText="1"/>
      <protection hidden="1"/>
    </xf>
    <xf numFmtId="0" fontId="8" fillId="0" borderId="172" xfId="1" applyFont="1" applyBorder="1" applyAlignment="1">
      <alignment horizontal="center" vertical="center"/>
    </xf>
    <xf numFmtId="0" fontId="8" fillId="0" borderId="174" xfId="1" applyFont="1" applyBorder="1" applyAlignment="1">
      <alignment horizontal="center" vertical="center"/>
    </xf>
    <xf numFmtId="0" fontId="77" fillId="0" borderId="172" xfId="1" applyFont="1" applyBorder="1" applyAlignment="1" applyProtection="1">
      <alignment horizontal="center" vertical="center" shrinkToFit="1"/>
      <protection hidden="1"/>
    </xf>
    <xf numFmtId="0" fontId="77" fillId="0" borderId="174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7" fillId="0" borderId="17" xfId="1" applyFont="1" applyBorder="1" applyAlignment="1" applyProtection="1">
      <alignment horizontal="center" vertical="center" shrinkToFit="1"/>
      <protection hidden="1"/>
    </xf>
    <xf numFmtId="0" fontId="77" fillId="0" borderId="34" xfId="1" applyFont="1" applyBorder="1" applyAlignment="1" applyProtection="1">
      <alignment horizontal="center" vertical="center" shrinkToFit="1"/>
      <protection hidden="1"/>
    </xf>
    <xf numFmtId="0" fontId="78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78" fillId="4" borderId="42" xfId="11" applyFont="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9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9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9" fillId="16" borderId="180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78" fillId="4" borderId="42" xfId="11" applyFon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0" fontId="3" fillId="20" borderId="32" xfId="11" applyFont="1" applyFill="1" applyBorder="1" applyAlignment="1" applyProtection="1">
      <alignment horizontal="left" vertical="center" shrinkToFit="1"/>
      <protection hidden="1"/>
    </xf>
    <xf numFmtId="0" fontId="9" fillId="0" borderId="33" xfId="11" applyFont="1" applyBorder="1" applyAlignment="1" applyProtection="1">
      <alignment horizontal="left" vertical="center" shrinkToFit="1"/>
      <protection hidden="1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20" borderId="36" xfId="11" applyFont="1" applyFill="1" applyBorder="1" applyAlignment="1" applyProtection="1">
      <alignment horizontal="left" vertical="center" shrinkToFit="1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8" fillId="0" borderId="17" xfId="0" applyFont="1" applyBorder="1" applyAlignment="1" applyProtection="1">
      <alignment horizontal="center" shrinkToFit="1"/>
      <protection hidden="1"/>
    </xf>
    <xf numFmtId="0" fontId="8" fillId="16" borderId="14" xfId="0" applyFont="1" applyFill="1" applyBorder="1" applyAlignment="1" applyProtection="1">
      <alignment horizontal="center" vertical="center" wrapText="1"/>
      <protection hidden="1"/>
    </xf>
    <xf numFmtId="0" fontId="8" fillId="16" borderId="18" xfId="0" applyFont="1" applyFill="1" applyBorder="1" applyAlignment="1" applyProtection="1">
      <alignment horizontal="center" vertical="center" wrapTex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80" fillId="0" borderId="0" xfId="0" applyFont="1"/>
    <xf numFmtId="0" fontId="81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2" fillId="0" borderId="21" xfId="8" applyFont="1" applyBorder="1" applyAlignment="1" applyProtection="1">
      <alignment horizontal="center" shrinkToFit="1"/>
      <protection hidden="1"/>
    </xf>
    <xf numFmtId="0" fontId="82" fillId="0" borderId="34" xfId="8" applyFont="1" applyBorder="1" applyAlignment="1" applyProtection="1">
      <alignment horizontal="center" shrinkToFit="1"/>
      <protection hidden="1"/>
    </xf>
    <xf numFmtId="0" fontId="82" fillId="0" borderId="37" xfId="8" applyFont="1" applyBorder="1" applyAlignment="1" applyProtection="1">
      <alignment horizontal="center" shrinkToFit="1"/>
      <protection hidden="1"/>
    </xf>
    <xf numFmtId="0" fontId="82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2" fillId="0" borderId="23" xfId="8" applyFont="1" applyBorder="1" applyAlignment="1" applyProtection="1">
      <alignment horizontal="center" shrinkToFit="1"/>
      <protection hidden="1"/>
    </xf>
    <xf numFmtId="0" fontId="82" fillId="0" borderId="19" xfId="8" applyFont="1" applyBorder="1" applyAlignment="1" applyProtection="1">
      <alignment horizontal="center" shrinkToFit="1"/>
      <protection hidden="1"/>
    </xf>
    <xf numFmtId="0" fontId="82" fillId="0" borderId="52" xfId="8" applyFont="1" applyBorder="1" applyAlignment="1" applyProtection="1">
      <alignment horizontal="center" shrinkToFit="1"/>
      <protection hidden="1"/>
    </xf>
    <xf numFmtId="0" fontId="82" fillId="0" borderId="51" xfId="8" applyFont="1" applyBorder="1" applyAlignment="1" applyProtection="1">
      <alignment horizontal="center" shrinkToFit="1"/>
      <protection hidden="1"/>
    </xf>
    <xf numFmtId="0" fontId="8" fillId="0" borderId="33" xfId="8" applyFont="1" applyBorder="1" applyAlignment="1" applyProtection="1">
      <alignment horizontal="center" shrinkToFit="1"/>
      <protection hidden="1"/>
    </xf>
    <xf numFmtId="0" fontId="8" fillId="0" borderId="33" xfId="8" applyFont="1" applyBorder="1" applyAlignment="1" applyProtection="1">
      <alignment shrinkToFit="1"/>
      <protection locked="0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horizontal="center"/>
      <protection locked="0"/>
    </xf>
    <xf numFmtId="0" fontId="8" fillId="0" borderId="25" xfId="8" applyFont="1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88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2" fillId="0" borderId="39" xfId="8" applyFont="1" applyBorder="1" applyAlignment="1" applyProtection="1">
      <alignment horizontal="center" shrinkToFit="1"/>
      <protection hidden="1"/>
    </xf>
    <xf numFmtId="0" fontId="82" fillId="0" borderId="27" xfId="8" applyFont="1" applyBorder="1" applyAlignment="1" applyProtection="1">
      <alignment horizontal="center" shrinkToFit="1"/>
      <protection hidden="1"/>
    </xf>
    <xf numFmtId="0" fontId="82" fillId="0" borderId="188" xfId="8" applyFont="1" applyBorder="1" applyAlignment="1" applyProtection="1">
      <alignment horizontal="center" shrinkToFit="1"/>
      <protection hidden="1"/>
    </xf>
    <xf numFmtId="0" fontId="82" fillId="0" borderId="53" xfId="8" applyFont="1" applyBorder="1" applyAlignment="1" applyProtection="1">
      <alignment horizontal="center" shrinkToFit="1"/>
      <protection hidden="1"/>
    </xf>
    <xf numFmtId="0" fontId="20" fillId="0" borderId="130" xfId="8" applyBorder="1" applyAlignment="1" applyProtection="1">
      <alignment horizontal="center" shrinkToFit="1"/>
      <protection hidden="1"/>
    </xf>
    <xf numFmtId="0" fontId="20" fillId="0" borderId="189" xfId="8" applyBorder="1" applyAlignment="1" applyProtection="1">
      <alignment horizontal="center" shrinkToFit="1"/>
      <protection hidden="1"/>
    </xf>
    <xf numFmtId="0" fontId="20" fillId="0" borderId="29" xfId="8" applyBorder="1" applyAlignment="1" applyProtection="1">
      <alignment horizontal="center" shrinkToFit="1"/>
      <protection hidden="1"/>
    </xf>
    <xf numFmtId="0" fontId="8" fillId="0" borderId="49" xfId="8" applyFont="1" applyBorder="1" applyAlignment="1" applyProtection="1">
      <alignment horizontal="center" shrinkToFit="1"/>
      <protection hidden="1"/>
    </xf>
    <xf numFmtId="0" fontId="83" fillId="5" borderId="80" xfId="8" applyFont="1" applyFill="1" applyBorder="1" applyAlignment="1" applyProtection="1">
      <alignment horizontal="center" vertical="center"/>
      <protection hidden="1"/>
    </xf>
    <xf numFmtId="0" fontId="83" fillId="5" borderId="64" xfId="8" applyFont="1" applyFill="1" applyBorder="1" applyAlignment="1" applyProtection="1">
      <alignment horizontal="center" vertical="center"/>
      <protection hidden="1"/>
    </xf>
    <xf numFmtId="0" fontId="83" fillId="5" borderId="89" xfId="8" applyFont="1" applyFill="1" applyBorder="1" applyAlignment="1" applyProtection="1">
      <alignment horizontal="center" vertical="center"/>
      <protection hidden="1"/>
    </xf>
    <xf numFmtId="0" fontId="83" fillId="5" borderId="63" xfId="8" applyFont="1" applyFill="1" applyBorder="1" applyAlignment="1" applyProtection="1">
      <alignment horizontal="center" vertical="center"/>
      <protection hidden="1"/>
    </xf>
    <xf numFmtId="0" fontId="83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164" fontId="84" fillId="5" borderId="8" xfId="8" applyNumberFormat="1" applyFont="1" applyFill="1" applyBorder="1" applyAlignment="1">
      <alignment horizontal="center" vertical="center"/>
    </xf>
    <xf numFmtId="164" fontId="84" fillId="5" borderId="9" xfId="8" applyNumberFormat="1" applyFont="1" applyFill="1" applyBorder="1" applyAlignment="1">
      <alignment horizontal="center" vertical="center"/>
    </xf>
    <xf numFmtId="164" fontId="84" fillId="5" borderId="6" xfId="8" applyNumberFormat="1" applyFont="1" applyFill="1" applyBorder="1" applyAlignment="1">
      <alignment horizontal="center" vertical="center"/>
    </xf>
    <xf numFmtId="164" fontId="84" fillId="5" borderId="7" xfId="8" applyNumberFormat="1" applyFont="1" applyFill="1" applyBorder="1" applyAlignment="1">
      <alignment horizontal="center" vertical="center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78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20" fillId="0" borderId="178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shrinkToFit="1"/>
      <protection hidden="1"/>
    </xf>
    <xf numFmtId="0" fontId="8" fillId="3" borderId="24" xfId="8" applyFont="1" applyFill="1" applyBorder="1" applyAlignment="1" applyProtection="1">
      <alignment shrinkToFit="1"/>
      <protection hidden="1"/>
    </xf>
    <xf numFmtId="0" fontId="8" fillId="3" borderId="21" xfId="8" applyFont="1" applyFill="1" applyBorder="1" applyAlignment="1" applyProtection="1">
      <alignment horizontal="center" shrinkToFit="1"/>
      <protection hidden="1"/>
    </xf>
    <xf numFmtId="0" fontId="8" fillId="3" borderId="23" xfId="8" applyFont="1" applyFill="1" applyBorder="1" applyAlignment="1" applyProtection="1">
      <alignment horizontal="center" shrinkToFit="1"/>
      <protection hidden="1"/>
    </xf>
    <xf numFmtId="164" fontId="20" fillId="5" borderId="44" xfId="8" applyNumberFormat="1" applyFill="1" applyBorder="1" applyAlignment="1">
      <alignment horizontal="center" vertical="center"/>
    </xf>
    <xf numFmtId="164" fontId="20" fillId="5" borderId="12" xfId="8" applyNumberFormat="1" applyFill="1" applyBorder="1" applyAlignment="1">
      <alignment horizontal="center" vertical="center"/>
    </xf>
    <xf numFmtId="164" fontId="20" fillId="5" borderId="10" xfId="8" applyNumberFormat="1" applyFill="1" applyBorder="1" applyAlignment="1">
      <alignment horizontal="center" vertical="center"/>
    </xf>
    <xf numFmtId="164" fontId="20" fillId="5" borderId="43" xfId="8" applyNumberFormat="1" applyFill="1" applyBorder="1" applyAlignment="1">
      <alignment horizontal="center" vertical="center"/>
    </xf>
    <xf numFmtId="164" fontId="20" fillId="5" borderId="63" xfId="8" applyNumberFormat="1" applyFill="1" applyBorder="1" applyAlignment="1">
      <alignment horizontal="center" vertical="center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32" xfId="8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hidden="1"/>
    </xf>
    <xf numFmtId="0" fontId="9" fillId="0" borderId="37" xfId="8" applyFont="1" applyBorder="1" applyAlignment="1" applyProtection="1">
      <alignment horizontal="center" vertical="center" shrinkToFit="1"/>
      <protection hidden="1"/>
    </xf>
    <xf numFmtId="0" fontId="9" fillId="0" borderId="60" xfId="8" applyFont="1" applyBorder="1" applyAlignment="1" applyProtection="1">
      <alignment horizontal="center" vertical="center"/>
      <protection locked="0"/>
    </xf>
    <xf numFmtId="0" fontId="3" fillId="0" borderId="24" xfId="8" applyFont="1" applyBorder="1" applyAlignment="1" applyProtection="1">
      <alignment vertical="center" shrinkToFit="1"/>
      <protection locked="0"/>
    </xf>
    <xf numFmtId="0" fontId="9" fillId="0" borderId="36" xfId="8" applyFont="1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0" fontId="86" fillId="0" borderId="32" xfId="8" applyFont="1" applyBorder="1" applyAlignment="1" applyProtection="1">
      <alignment vertical="center" shrinkToFit="1"/>
      <protection locked="0"/>
    </xf>
    <xf numFmtId="0" fontId="9" fillId="0" borderId="25" xfId="8" applyFont="1" applyBorder="1" applyAlignment="1" applyProtection="1">
      <alignment horizontal="center" vertical="center"/>
      <protection locked="0"/>
    </xf>
    <xf numFmtId="0" fontId="3" fillId="0" borderId="25" xfId="8" applyFont="1" applyBorder="1" applyAlignment="1" applyProtection="1">
      <alignment vertical="center" shrinkToFit="1"/>
      <protection locked="0"/>
    </xf>
    <xf numFmtId="0" fontId="9" fillId="0" borderId="58" xfId="8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locked="0"/>
    </xf>
    <xf numFmtId="0" fontId="9" fillId="0" borderId="53" xfId="8" applyFont="1" applyBorder="1" applyAlignment="1" applyProtection="1">
      <alignment horizontal="center" vertical="center" shrinkToFit="1"/>
      <protection locked="0"/>
    </xf>
    <xf numFmtId="0" fontId="9" fillId="0" borderId="27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hidden="1"/>
    </xf>
    <xf numFmtId="0" fontId="9" fillId="0" borderId="188" xfId="8" applyFont="1" applyBorder="1" applyAlignment="1" applyProtection="1">
      <alignment horizontal="center" vertical="center" shrinkToFit="1"/>
      <protection hidden="1"/>
    </xf>
    <xf numFmtId="0" fontId="6" fillId="0" borderId="39" xfId="8" applyFont="1" applyBorder="1" applyAlignment="1" applyProtection="1">
      <alignment horizontal="center" vertical="center" shrinkToFit="1"/>
      <protection hidden="1"/>
    </xf>
    <xf numFmtId="0" fontId="87" fillId="0" borderId="0" xfId="8" applyFont="1" applyAlignment="1">
      <alignment horizontal="center" vertical="center"/>
    </xf>
    <xf numFmtId="0" fontId="3" fillId="3" borderId="33" xfId="8" applyFont="1" applyFill="1" applyBorder="1" applyAlignment="1" applyProtection="1">
      <alignment vertical="center" shrinkToFit="1"/>
      <protection locked="0"/>
    </xf>
    <xf numFmtId="0" fontId="3" fillId="3" borderId="24" xfId="8" applyFont="1" applyFill="1" applyBorder="1" applyAlignment="1" applyProtection="1">
      <alignment vertical="center" shrinkToFit="1"/>
      <protection locked="0"/>
    </xf>
    <xf numFmtId="0" fontId="6" fillId="3" borderId="21" xfId="8" applyFont="1" applyFill="1" applyBorder="1" applyAlignment="1" applyProtection="1">
      <alignment horizontal="center" vertical="center" shrinkToFit="1"/>
      <protection hidden="1"/>
    </xf>
    <xf numFmtId="0" fontId="6" fillId="3" borderId="23" xfId="8" applyFont="1" applyFill="1" applyBorder="1" applyAlignment="1" applyProtection="1">
      <alignment horizontal="center" vertical="center" shrinkToFit="1"/>
      <protection hidden="1"/>
    </xf>
    <xf numFmtId="0" fontId="9" fillId="2" borderId="34" xfId="8" applyFont="1" applyFill="1" applyBorder="1" applyAlignment="1" applyProtection="1">
      <alignment horizontal="center" vertical="center" shrinkToFit="1"/>
      <protection hidden="1"/>
    </xf>
    <xf numFmtId="0" fontId="9" fillId="2" borderId="37" xfId="8" applyFont="1" applyFill="1" applyBorder="1" applyAlignment="1" applyProtection="1">
      <alignment horizontal="center" vertical="center" shrinkToFit="1"/>
      <protection hidden="1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9" fillId="2" borderId="72" xfId="11" applyFont="1" applyFill="1" applyBorder="1" applyAlignment="1" applyProtection="1">
      <alignment horizontal="center" vertical="center" shrinkToFit="1"/>
      <protection hidden="1"/>
    </xf>
    <xf numFmtId="3" fontId="9" fillId="2" borderId="74" xfId="11" applyNumberFormat="1" applyFont="1" applyFill="1" applyBorder="1" applyAlignment="1" applyProtection="1">
      <alignment horizontal="right" vertical="center" shrinkToFit="1"/>
      <protection hidden="1"/>
    </xf>
    <xf numFmtId="0" fontId="75" fillId="0" borderId="33" xfId="8" applyFont="1" applyBorder="1" applyAlignment="1" applyProtection="1">
      <alignment horizontal="center" vertical="center"/>
      <protection hidden="1"/>
    </xf>
    <xf numFmtId="0" fontId="75" fillId="3" borderId="33" xfId="8" applyFont="1" applyFill="1" applyBorder="1" applyAlignment="1" applyProtection="1">
      <alignment horizontal="center" vertical="center" wrapText="1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5" fillId="0" borderId="190" xfId="8" applyFont="1" applyBorder="1" applyAlignment="1" applyProtection="1">
      <alignment horizontal="center" vertical="center"/>
      <protection hidden="1"/>
    </xf>
    <xf numFmtId="2" fontId="75" fillId="0" borderId="191" xfId="8" applyNumberFormat="1" applyFont="1" applyBorder="1" applyAlignment="1" applyProtection="1">
      <alignment horizontal="center" vertical="center" shrinkToFit="1"/>
      <protection hidden="1"/>
    </xf>
    <xf numFmtId="2" fontId="75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75" fillId="6" borderId="190" xfId="8" applyFont="1" applyFill="1" applyBorder="1" applyAlignment="1" applyProtection="1">
      <alignment horizontal="center" vertical="center"/>
      <protection hidden="1"/>
    </xf>
    <xf numFmtId="2" fontId="75" fillId="6" borderId="191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0" fontId="75" fillId="3" borderId="33" xfId="8" applyFont="1" applyFill="1" applyBorder="1" applyAlignment="1" applyProtection="1">
      <alignment horizontal="center" vertical="center"/>
      <protection hidden="1"/>
    </xf>
    <xf numFmtId="164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8" xfId="8" applyNumberFormat="1" applyFont="1" applyFill="1" applyBorder="1" applyAlignment="1" applyProtection="1">
      <alignment horizontal="center" vertical="center"/>
      <protection hidden="1"/>
    </xf>
    <xf numFmtId="164" fontId="5" fillId="5" borderId="30" xfId="8" applyNumberFormat="1" applyFont="1" applyFill="1" applyBorder="1" applyAlignment="1" applyProtection="1">
      <alignment horizontal="center" vertical="center"/>
      <protection hidden="1"/>
    </xf>
    <xf numFmtId="164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5" xfId="8" applyNumberFormat="1" applyFont="1" applyFill="1" applyBorder="1" applyAlignment="1" applyProtection="1">
      <alignment horizontal="center" vertical="center"/>
      <protection hidden="1"/>
    </xf>
    <xf numFmtId="164" fontId="5" fillId="5" borderId="50" xfId="8" applyNumberFormat="1" applyFont="1" applyFill="1" applyBorder="1" applyAlignment="1" applyProtection="1">
      <alignment horizontal="center" vertical="center"/>
      <protection hidden="1"/>
    </xf>
    <xf numFmtId="164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75" fillId="3" borderId="71" xfId="8" applyFont="1" applyFill="1" applyBorder="1" applyAlignment="1" applyProtection="1">
      <alignment horizontal="center" vertical="center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75" fillId="0" borderId="192" xfId="8" applyFont="1" applyBorder="1" applyAlignment="1" applyProtection="1">
      <alignment horizontal="center" vertical="center"/>
      <protection hidden="1"/>
    </xf>
    <xf numFmtId="2" fontId="75" fillId="0" borderId="193" xfId="8" applyNumberFormat="1" applyFont="1" applyBorder="1" applyAlignment="1" applyProtection="1">
      <alignment horizontal="center" vertical="center" shrinkToFit="1"/>
      <protection hidden="1"/>
    </xf>
    <xf numFmtId="2" fontId="75" fillId="6" borderId="180" xfId="8" applyNumberFormat="1" applyFont="1" applyFill="1" applyBorder="1" applyAlignment="1" applyProtection="1">
      <alignment horizontal="center" vertical="center" shrinkToFit="1"/>
      <protection hidden="1"/>
    </xf>
    <xf numFmtId="0" fontId="75" fillId="6" borderId="192" xfId="8" applyFont="1" applyFill="1" applyBorder="1" applyAlignment="1" applyProtection="1">
      <alignment horizontal="center" vertical="center"/>
      <protection hidden="1"/>
    </xf>
    <xf numFmtId="2" fontId="75" fillId="6" borderId="193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80" xfId="8" applyFont="1" applyFill="1" applyBorder="1" applyAlignment="1" applyProtection="1">
      <alignment horizontal="center" vertical="center"/>
      <protection hidden="1"/>
    </xf>
    <xf numFmtId="2" fontId="75" fillId="2" borderId="191" xfId="8" applyNumberFormat="1" applyFont="1" applyFill="1" applyBorder="1" applyAlignment="1" applyProtection="1">
      <alignment horizontal="center" vertical="center" shrinkToFit="1"/>
      <protection hidden="1"/>
    </xf>
    <xf numFmtId="2" fontId="75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9" fillId="17" borderId="118" xfId="1" applyFont="1" applyFill="1" applyBorder="1" applyAlignment="1" applyProtection="1">
      <alignment horizontal="center" vertical="center" shrinkToFit="1"/>
      <protection hidden="1"/>
    </xf>
    <xf numFmtId="3" fontId="9" fillId="17" borderId="118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18" xfId="1" applyFont="1" applyFill="1" applyBorder="1" applyAlignment="1" applyProtection="1">
      <alignment horizontal="center" vertical="center" shrinkToFit="1"/>
      <protection hidden="1"/>
    </xf>
    <xf numFmtId="0" fontId="75" fillId="2" borderId="172" xfId="1" applyFont="1" applyFill="1" applyBorder="1" applyAlignment="1">
      <alignment horizontal="center"/>
    </xf>
    <xf numFmtId="3" fontId="75" fillId="2" borderId="176" xfId="1" applyNumberFormat="1" applyFont="1" applyFill="1" applyBorder="1" applyAlignment="1">
      <alignment horizontal="center"/>
    </xf>
    <xf numFmtId="0" fontId="69" fillId="0" borderId="17" xfId="1" applyFont="1" applyBorder="1" applyAlignment="1">
      <alignment horizontal="center" vertical="center"/>
    </xf>
    <xf numFmtId="3" fontId="75" fillId="0" borderId="21" xfId="1" applyNumberFormat="1" applyFont="1" applyBorder="1" applyAlignment="1">
      <alignment horizontal="center" vertical="center"/>
    </xf>
    <xf numFmtId="0" fontId="69" fillId="0" borderId="34" xfId="1" applyFont="1" applyBorder="1" applyAlignment="1">
      <alignment horizontal="center" vertical="center"/>
    </xf>
    <xf numFmtId="3" fontId="75" fillId="0" borderId="32" xfId="1" applyNumberFormat="1" applyFont="1" applyBorder="1" applyAlignment="1">
      <alignment horizontal="center" vertical="center"/>
    </xf>
    <xf numFmtId="0" fontId="75" fillId="0" borderId="35" xfId="1" applyFont="1" applyBorder="1" applyAlignment="1">
      <alignment horizontal="center" vertical="center"/>
    </xf>
    <xf numFmtId="3" fontId="75" fillId="0" borderId="35" xfId="1" applyNumberFormat="1" applyFont="1" applyBorder="1" applyAlignment="1">
      <alignment horizontal="center" vertical="center"/>
    </xf>
    <xf numFmtId="0" fontId="75" fillId="2" borderId="17" xfId="1" applyFont="1" applyFill="1" applyBorder="1" applyAlignment="1">
      <alignment horizontal="center"/>
    </xf>
    <xf numFmtId="3" fontId="75" fillId="2" borderId="177" xfId="1" applyNumberFormat="1" applyFont="1" applyFill="1" applyBorder="1" applyAlignment="1">
      <alignment horizontal="center"/>
    </xf>
    <xf numFmtId="0" fontId="69" fillId="0" borderId="172" xfId="1" applyFont="1" applyBorder="1" applyAlignment="1">
      <alignment horizontal="center" vertical="center"/>
    </xf>
    <xf numFmtId="0" fontId="77" fillId="0" borderId="17" xfId="1" applyFont="1" applyBorder="1" applyAlignment="1">
      <alignment horizontal="center" vertical="center"/>
    </xf>
    <xf numFmtId="3" fontId="75" fillId="0" borderId="173" xfId="1" applyNumberFormat="1" applyFont="1" applyBorder="1" applyAlignment="1">
      <alignment horizontal="center" vertical="center"/>
    </xf>
    <xf numFmtId="3" fontId="71" fillId="0" borderId="21" xfId="1" applyNumberFormat="1" applyFont="1" applyBorder="1" applyAlignment="1">
      <alignment horizontal="center" vertical="center"/>
    </xf>
    <xf numFmtId="0" fontId="69" fillId="0" borderId="174" xfId="1" applyFont="1" applyBorder="1" applyAlignment="1">
      <alignment horizontal="center" vertical="center"/>
    </xf>
    <xf numFmtId="0" fontId="77" fillId="0" borderId="34" xfId="1" applyFont="1" applyBorder="1" applyAlignment="1">
      <alignment horizontal="center" vertical="center"/>
    </xf>
    <xf numFmtId="3" fontId="75" fillId="0" borderId="171" xfId="1" applyNumberFormat="1" applyFont="1" applyBorder="1" applyAlignment="1">
      <alignment horizontal="center" vertical="center"/>
    </xf>
    <xf numFmtId="3" fontId="71" fillId="0" borderId="32" xfId="1" applyNumberFormat="1" applyFont="1" applyBorder="1" applyAlignment="1">
      <alignment horizontal="center" vertical="center"/>
    </xf>
    <xf numFmtId="0" fontId="75" fillId="0" borderId="175" xfId="1" applyFont="1" applyBorder="1" applyAlignment="1">
      <alignment horizontal="center" vertical="center"/>
    </xf>
    <xf numFmtId="0" fontId="71" fillId="0" borderId="35" xfId="1" applyFont="1" applyBorder="1" applyAlignment="1">
      <alignment horizontal="center" vertical="center"/>
    </xf>
    <xf numFmtId="3" fontId="75" fillId="0" borderId="175" xfId="1" applyNumberFormat="1" applyFont="1" applyBorder="1" applyAlignment="1">
      <alignment horizontal="center" vertical="center"/>
    </xf>
    <xf numFmtId="3" fontId="71" fillId="0" borderId="35" xfId="1" applyNumberFormat="1" applyFont="1" applyBorder="1" applyAlignment="1">
      <alignment horizontal="center" vertical="center"/>
    </xf>
    <xf numFmtId="0" fontId="16" fillId="0" borderId="88" xfId="1" applyFont="1" applyBorder="1" applyAlignment="1" applyProtection="1">
      <alignment horizontal="left" vertical="center" shrinkToFit="1"/>
      <protection hidden="1"/>
    </xf>
    <xf numFmtId="0" fontId="8" fillId="0" borderId="72" xfId="1" applyFont="1" applyBorder="1" applyAlignment="1">
      <alignment horizontal="center" vertical="center"/>
    </xf>
    <xf numFmtId="3" fontId="20" fillId="0" borderId="73" xfId="1" applyNumberFormat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3" fontId="20" fillId="0" borderId="88" xfId="1" applyNumberFormat="1" applyFont="1" applyBorder="1" applyAlignment="1">
      <alignment horizontal="center" vertical="center"/>
    </xf>
    <xf numFmtId="3" fontId="20" fillId="0" borderId="75" xfId="1" applyNumberFormat="1" applyFont="1" applyBorder="1" applyAlignment="1">
      <alignment horizontal="center" vertical="center"/>
    </xf>
    <xf numFmtId="0" fontId="20" fillId="0" borderId="73" xfId="1" applyFont="1" applyBorder="1" applyAlignment="1">
      <alignment horizontal="center" vertical="center"/>
    </xf>
    <xf numFmtId="0" fontId="77" fillId="0" borderId="72" xfId="1" applyFont="1" applyBorder="1" applyAlignment="1" applyProtection="1">
      <alignment horizontal="center" vertical="center" shrinkToFit="1"/>
      <protection hidden="1"/>
    </xf>
    <xf numFmtId="3" fontId="71" fillId="0" borderId="73" xfId="1" applyNumberFormat="1" applyFont="1" applyBorder="1" applyAlignment="1" applyProtection="1">
      <alignment horizontal="right" vertical="center" shrinkToFit="1"/>
      <protection hidden="1"/>
    </xf>
    <xf numFmtId="0" fontId="77" fillId="0" borderId="74" xfId="1" applyFont="1" applyBorder="1" applyAlignment="1" applyProtection="1">
      <alignment horizontal="center" vertical="center" shrinkToFit="1"/>
      <protection hidden="1"/>
    </xf>
    <xf numFmtId="3" fontId="71" fillId="0" borderId="75" xfId="1" applyNumberFormat="1" applyFont="1" applyBorder="1" applyAlignment="1" applyProtection="1">
      <alignment horizontal="right" vertical="center" shrinkToFit="1"/>
      <protection hidden="1"/>
    </xf>
    <xf numFmtId="0" fontId="0" fillId="12" borderId="195" xfId="0" applyFill="1" applyBorder="1"/>
    <xf numFmtId="0" fontId="0" fillId="12" borderId="196" xfId="0" applyFill="1" applyBorder="1"/>
    <xf numFmtId="0" fontId="0" fillId="12" borderId="197" xfId="0" applyFill="1" applyBorder="1" applyAlignment="1">
      <alignment horizontal="left" indent="1"/>
    </xf>
    <xf numFmtId="0" fontId="0" fillId="12" borderId="139" xfId="0" applyFill="1" applyBorder="1"/>
    <xf numFmtId="0" fontId="0" fillId="12" borderId="197" xfId="0" applyFill="1" applyBorder="1"/>
    <xf numFmtId="0" fontId="0" fillId="12" borderId="137" xfId="0" applyFill="1" applyBorder="1"/>
    <xf numFmtId="0" fontId="0" fillId="12" borderId="94" xfId="0" applyFill="1" applyBorder="1"/>
    <xf numFmtId="0" fontId="0" fillId="12" borderId="97" xfId="0" applyFill="1" applyBorder="1"/>
    <xf numFmtId="0" fontId="0" fillId="12" borderId="198" xfId="0" applyFill="1" applyBorder="1"/>
    <xf numFmtId="0" fontId="0" fillId="12" borderId="199" xfId="0" applyFill="1" applyBorder="1"/>
    <xf numFmtId="0" fontId="0" fillId="12" borderId="47" xfId="0" applyFill="1" applyBorder="1"/>
    <xf numFmtId="165" fontId="0" fillId="12" borderId="200" xfId="0" applyNumberFormat="1" applyFill="1" applyBorder="1"/>
    <xf numFmtId="0" fontId="0" fillId="12" borderId="201" xfId="0" applyFill="1" applyBorder="1"/>
    <xf numFmtId="0" fontId="0" fillId="12" borderId="186" xfId="0" applyFill="1" applyBorder="1"/>
    <xf numFmtId="14" fontId="0" fillId="12" borderId="186" xfId="0" applyNumberFormat="1" applyFill="1" applyBorder="1"/>
    <xf numFmtId="14" fontId="0" fillId="12" borderId="81" xfId="0" applyNumberFormat="1" applyFill="1" applyBorder="1"/>
    <xf numFmtId="0" fontId="0" fillId="12" borderId="46" xfId="0" applyFill="1" applyBorder="1"/>
    <xf numFmtId="0" fontId="20" fillId="12" borderId="104" xfId="0" applyFont="1" applyFill="1" applyBorder="1" applyAlignment="1">
      <alignment horizontal="center"/>
    </xf>
    <xf numFmtId="0" fontId="0" fillId="12" borderId="113" xfId="0" applyFill="1" applyBorder="1"/>
    <xf numFmtId="0" fontId="0" fillId="12" borderId="114" xfId="0" applyFill="1" applyBorder="1"/>
    <xf numFmtId="0" fontId="0" fillId="12" borderId="10" xfId="0" applyFill="1" applyBorder="1"/>
    <xf numFmtId="0" fontId="0" fillId="12" borderId="43" xfId="0" applyFill="1" applyBorder="1"/>
    <xf numFmtId="0" fontId="88" fillId="0" borderId="115" xfId="0" applyFont="1" applyBorder="1"/>
    <xf numFmtId="0" fontId="88" fillId="0" borderId="0" xfId="0" applyFont="1"/>
    <xf numFmtId="2" fontId="88" fillId="0" borderId="0" xfId="0" applyNumberFormat="1" applyFont="1"/>
    <xf numFmtId="0" fontId="88" fillId="0" borderId="0" xfId="0" applyFont="1" applyAlignment="1">
      <alignment horizontal="center"/>
    </xf>
    <xf numFmtId="2" fontId="88" fillId="0" borderId="0" xfId="0" applyNumberFormat="1" applyFont="1" applyAlignment="1">
      <alignment horizontal="center"/>
    </xf>
    <xf numFmtId="0" fontId="8" fillId="0" borderId="0" xfId="0" applyFont="1"/>
    <xf numFmtId="0" fontId="0" fillId="0" borderId="105" xfId="0" applyBorder="1"/>
    <xf numFmtId="0" fontId="88" fillId="0" borderId="105" xfId="0" applyFont="1" applyBorder="1"/>
    <xf numFmtId="0" fontId="0" fillId="0" borderId="111" xfId="0" applyBorder="1"/>
    <xf numFmtId="0" fontId="89" fillId="0" borderId="112" xfId="0" applyFont="1" applyBorder="1" applyAlignment="1">
      <alignment horizontal="center"/>
    </xf>
    <xf numFmtId="0" fontId="0" fillId="0" borderId="115" xfId="0" applyBorder="1"/>
    <xf numFmtId="0" fontId="88" fillId="0" borderId="118" xfId="0" applyFont="1" applyBorder="1"/>
    <xf numFmtId="2" fontId="88" fillId="0" borderId="118" xfId="0" applyNumberFormat="1" applyFont="1" applyBorder="1"/>
    <xf numFmtId="0" fontId="88" fillId="0" borderId="118" xfId="0" applyFont="1" applyBorder="1" applyAlignment="1">
      <alignment horizontal="center"/>
    </xf>
    <xf numFmtId="2" fontId="0" fillId="0" borderId="118" xfId="0" applyNumberFormat="1" applyBorder="1"/>
    <xf numFmtId="0" fontId="0" fillId="0" borderId="118" xfId="0" applyBorder="1" applyAlignment="1">
      <alignment horizontal="center"/>
    </xf>
    <xf numFmtId="0" fontId="89" fillId="0" borderId="119" xfId="0" applyFont="1" applyBorder="1" applyAlignment="1">
      <alignment horizontal="center"/>
    </xf>
    <xf numFmtId="0" fontId="0" fillId="12" borderId="104" xfId="0" applyFill="1" applyBorder="1"/>
    <xf numFmtId="0" fontId="0" fillId="0" borderId="116" xfId="0" applyBorder="1"/>
    <xf numFmtId="0" fontId="0" fillId="12" borderId="202" xfId="0" applyFill="1" applyBorder="1"/>
    <xf numFmtId="0" fontId="0" fillId="12" borderId="86" xfId="0" applyFill="1" applyBorder="1"/>
    <xf numFmtId="0" fontId="0" fillId="12" borderId="203" xfId="0" applyFill="1" applyBorder="1"/>
    <xf numFmtId="0" fontId="0" fillId="0" borderId="118" xfId="0" applyBorder="1"/>
    <xf numFmtId="0" fontId="20" fillId="0" borderId="118" xfId="0" applyFont="1" applyBorder="1"/>
    <xf numFmtId="0" fontId="0" fillId="0" borderId="117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90" fillId="0" borderId="0" xfId="0" applyFont="1"/>
    <xf numFmtId="0" fontId="20" fillId="0" borderId="0" xfId="0" applyFont="1"/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0" fontId="0" fillId="12" borderId="204" xfId="0" applyFill="1" applyBorder="1"/>
    <xf numFmtId="0" fontId="0" fillId="0" borderId="64" xfId="0" applyBorder="1"/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4" fontId="91" fillId="5" borderId="8" xfId="8" applyNumberFormat="1" applyFont="1" applyFill="1" applyBorder="1" applyAlignment="1" applyProtection="1">
      <alignment horizontal="center" vertical="center"/>
      <protection hidden="1"/>
    </xf>
    <xf numFmtId="164" fontId="91" fillId="5" borderId="30" xfId="8" applyNumberFormat="1" applyFont="1" applyFill="1" applyBorder="1" applyAlignment="1" applyProtection="1">
      <alignment horizontal="center" vertical="center"/>
      <protection hidden="1"/>
    </xf>
    <xf numFmtId="164" fontId="91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91" fillId="5" borderId="5" xfId="8" applyNumberFormat="1" applyFont="1" applyFill="1" applyBorder="1" applyAlignment="1" applyProtection="1">
      <alignment horizontal="center" vertical="center"/>
      <protection hidden="1"/>
    </xf>
    <xf numFmtId="164" fontId="91" fillId="5" borderId="50" xfId="8" applyNumberFormat="1" applyFont="1" applyFill="1" applyBorder="1" applyAlignment="1" applyProtection="1">
      <alignment horizontal="center" vertical="center"/>
      <protection hidden="1"/>
    </xf>
    <xf numFmtId="164" fontId="91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91" fillId="5" borderId="30" xfId="8" applyNumberFormat="1" applyFont="1" applyFill="1" applyBorder="1" applyAlignment="1" applyProtection="1">
      <alignment horizontal="center" vertical="center" wrapText="1"/>
      <protection hidden="1"/>
    </xf>
    <xf numFmtId="164" fontId="92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9" fillId="2" borderId="206" xfId="0" applyFont="1" applyFill="1" applyBorder="1" applyAlignment="1" applyProtection="1">
      <alignment horizontal="center" vertical="center" shrinkToFit="1"/>
      <protection hidden="1"/>
    </xf>
    <xf numFmtId="3" fontId="9" fillId="2" borderId="207" xfId="0" applyNumberFormat="1" applyFont="1" applyFill="1" applyBorder="1" applyAlignment="1" applyProtection="1">
      <alignment horizontal="right" vertical="center" shrinkToFit="1"/>
      <protection hidden="1"/>
    </xf>
    <xf numFmtId="0" fontId="9" fillId="2" borderId="205" xfId="0" applyFont="1" applyFill="1" applyBorder="1" applyAlignment="1" applyProtection="1">
      <alignment horizontal="center" vertical="center" shrinkToFit="1"/>
      <protection hidden="1"/>
    </xf>
    <xf numFmtId="3" fontId="9" fillId="2" borderId="208" xfId="0" applyNumberFormat="1" applyFont="1" applyFill="1" applyBorder="1" applyAlignment="1" applyProtection="1">
      <alignment horizontal="right" vertical="center" shrinkToFi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80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0" fontId="16" fillId="0" borderId="190" xfId="8" applyFont="1" applyBorder="1" applyAlignment="1" applyProtection="1">
      <alignment horizontal="center" vertical="center"/>
      <protection hidden="1"/>
    </xf>
    <xf numFmtId="2" fontId="16" fillId="0" borderId="191" xfId="8" applyNumberFormat="1" applyFont="1" applyBorder="1" applyAlignment="1" applyProtection="1">
      <alignment horizontal="center" vertical="center" shrinkToFi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90" xfId="8" applyFont="1" applyFill="1" applyBorder="1" applyAlignment="1" applyProtection="1">
      <alignment horizontal="center" vertical="center"/>
      <protection hidden="1"/>
    </xf>
    <xf numFmtId="2" fontId="16" fillId="6" borderId="191" xfId="8" applyNumberFormat="1" applyFont="1" applyFill="1" applyBorder="1" applyAlignment="1" applyProtection="1">
      <alignment horizontal="center" vertical="center" shrinkToFit="1"/>
      <protection hidden="1"/>
    </xf>
    <xf numFmtId="2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2" fontId="16" fillId="2" borderId="191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0" fontId="16" fillId="0" borderId="192" xfId="8" applyFont="1" applyBorder="1" applyAlignment="1" applyProtection="1">
      <alignment horizontal="center" vertical="center"/>
      <protection hidden="1"/>
    </xf>
    <xf numFmtId="2" fontId="16" fillId="0" borderId="193" xfId="8" applyNumberFormat="1" applyFont="1" applyBorder="1" applyAlignment="1" applyProtection="1">
      <alignment horizontal="center" vertical="center" shrinkToFit="1"/>
      <protection hidden="1"/>
    </xf>
    <xf numFmtId="2" fontId="16" fillId="6" borderId="180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92" xfId="8" applyFont="1" applyFill="1" applyBorder="1" applyAlignment="1" applyProtection="1">
      <alignment horizontal="center" vertical="center"/>
      <protection hidden="1"/>
    </xf>
    <xf numFmtId="2" fontId="16" fillId="6" borderId="193" xfId="8" applyNumberFormat="1" applyFont="1" applyFill="1" applyBorder="1" applyAlignment="1" applyProtection="1">
      <alignment horizontal="center" vertical="center" shrinkToFit="1"/>
      <protection hidden="1"/>
    </xf>
    <xf numFmtId="2" fontId="75" fillId="0" borderId="191" xfId="8" applyNumberFormat="1" applyFont="1" applyBorder="1" applyAlignment="1" applyProtection="1">
      <alignment horizontal="center" vertical="center"/>
      <protection hidden="1"/>
    </xf>
    <xf numFmtId="2" fontId="75" fillId="0" borderId="14" xfId="8" applyNumberFormat="1" applyFont="1" applyBorder="1" applyAlignment="1" applyProtection="1">
      <alignment horizontal="center" vertical="center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5" fillId="0" borderId="25" xfId="8" applyFont="1" applyBorder="1" applyAlignment="1" applyProtection="1">
      <alignment horizontal="center" vertical="center"/>
      <protection hidden="1"/>
    </xf>
    <xf numFmtId="0" fontId="75" fillId="0" borderId="209" xfId="8" applyFont="1" applyBorder="1" applyAlignment="1" applyProtection="1">
      <alignment horizontal="center" vertical="center"/>
      <protection hidden="1"/>
    </xf>
    <xf numFmtId="2" fontId="75" fillId="0" borderId="210" xfId="8" applyNumberFormat="1" applyFont="1" applyBorder="1" applyAlignment="1" applyProtection="1">
      <alignment horizontal="center" vertical="center"/>
      <protection hidden="1"/>
    </xf>
    <xf numFmtId="2" fontId="75" fillId="0" borderId="28" xfId="8" applyNumberFormat="1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4" fontId="20" fillId="2" borderId="8" xfId="8" applyNumberFormat="1" applyFill="1" applyBorder="1" applyAlignment="1" applyProtection="1">
      <alignment horizontal="center" vertical="center"/>
      <protection hidden="1"/>
    </xf>
    <xf numFmtId="164" fontId="20" fillId="2" borderId="30" xfId="8" applyNumberFormat="1" applyFill="1" applyBorder="1" applyAlignment="1" applyProtection="1">
      <alignment horizontal="center" vertical="center"/>
      <protection hidden="1"/>
    </xf>
    <xf numFmtId="164" fontId="20" fillId="2" borderId="66" xfId="8" applyNumberFormat="1" applyFill="1" applyBorder="1" applyAlignment="1" applyProtection="1">
      <alignment horizontal="center" vertical="center" wrapText="1"/>
      <protection hidden="1"/>
    </xf>
    <xf numFmtId="164" fontId="20" fillId="2" borderId="30" xfId="8" applyNumberFormat="1" applyFill="1" applyBorder="1" applyAlignment="1" applyProtection="1">
      <alignment horizontal="center" vertical="center" wrapText="1"/>
      <protection hidden="1"/>
    </xf>
    <xf numFmtId="164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2" fontId="75" fillId="2" borderId="191" xfId="8" applyNumberFormat="1" applyFont="1" applyFill="1" applyBorder="1" applyAlignment="1" applyProtection="1">
      <alignment horizontal="center" vertical="center"/>
      <protection hidden="1"/>
    </xf>
    <xf numFmtId="0" fontId="17" fillId="3" borderId="58" xfId="8" applyFont="1" applyFill="1" applyBorder="1" applyAlignment="1" applyProtection="1">
      <alignment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93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93" fillId="5" borderId="16" xfId="0" applyFont="1" applyFill="1" applyBorder="1" applyAlignment="1">
      <alignment horizontal="center" vertical="center" wrapText="1"/>
    </xf>
    <xf numFmtId="0" fontId="93" fillId="5" borderId="45" xfId="0" applyFont="1" applyFill="1" applyBorder="1" applyAlignment="1">
      <alignment horizontal="center" vertical="center" wrapText="1"/>
    </xf>
    <xf numFmtId="0" fontId="70" fillId="5" borderId="42" xfId="0" applyFont="1" applyFill="1" applyBorder="1" applyAlignment="1">
      <alignment horizontal="center" vertical="center"/>
    </xf>
    <xf numFmtId="0" fontId="93" fillId="5" borderId="49" xfId="0" applyFont="1" applyFill="1" applyBorder="1" applyAlignment="1">
      <alignment horizontal="center" vertical="center" wrapText="1"/>
    </xf>
    <xf numFmtId="0" fontId="93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94" fillId="0" borderId="25" xfId="0" applyFont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/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4" fillId="3" borderId="18" xfId="0" applyFont="1" applyFill="1" applyBorder="1" applyAlignment="1" applyProtection="1">
      <alignment horizontal="center" vertical="center"/>
      <protection hidden="1"/>
    </xf>
    <xf numFmtId="0" fontId="0" fillId="12" borderId="11" xfId="0" applyFill="1" applyBorder="1"/>
    <xf numFmtId="0" fontId="0" fillId="12" borderId="104" xfId="0" applyFill="1" applyBorder="1" applyAlignment="1">
      <alignment horizontal="center"/>
    </xf>
    <xf numFmtId="0" fontId="88" fillId="0" borderId="64" xfId="0" applyFont="1" applyBorder="1"/>
    <xf numFmtId="2" fontId="88" fillId="0" borderId="64" xfId="0" applyNumberFormat="1" applyFont="1" applyBorder="1"/>
    <xf numFmtId="0" fontId="88" fillId="0" borderId="64" xfId="0" applyFont="1" applyBorder="1" applyAlignment="1">
      <alignment horizontal="center"/>
    </xf>
    <xf numFmtId="0" fontId="36" fillId="0" borderId="64" xfId="0" applyFont="1" applyBorder="1" applyAlignment="1">
      <alignment horizontal="center"/>
    </xf>
    <xf numFmtId="2" fontId="0" fillId="0" borderId="64" xfId="0" applyNumberFormat="1" applyBorder="1"/>
    <xf numFmtId="0" fontId="0" fillId="0" borderId="64" xfId="0" applyBorder="1" applyAlignment="1">
      <alignment horizontal="center"/>
    </xf>
    <xf numFmtId="2" fontId="88" fillId="0" borderId="64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0" fillId="0" borderId="106" xfId="0" applyBorder="1"/>
    <xf numFmtId="2" fontId="88" fillId="0" borderId="106" xfId="0" applyNumberFormat="1" applyFont="1" applyBorder="1"/>
    <xf numFmtId="0" fontId="88" fillId="0" borderId="106" xfId="0" applyFont="1" applyBorder="1" applyAlignment="1">
      <alignment horizontal="center"/>
    </xf>
    <xf numFmtId="0" fontId="88" fillId="0" borderId="106" xfId="0" applyFont="1" applyBorder="1"/>
    <xf numFmtId="0" fontId="0" fillId="0" borderId="111" xfId="0" applyBorder="1" applyAlignment="1">
      <alignment shrinkToFit="1"/>
    </xf>
    <xf numFmtId="1" fontId="88" fillId="0" borderId="118" xfId="0" applyNumberFormat="1" applyFont="1" applyBorder="1" applyAlignment="1">
      <alignment horizontal="center"/>
    </xf>
    <xf numFmtId="0" fontId="89" fillId="0" borderId="118" xfId="0" applyFont="1" applyBorder="1" applyAlignment="1">
      <alignment horizontal="center"/>
    </xf>
    <xf numFmtId="2" fontId="0" fillId="0" borderId="106" xfId="0" applyNumberFormat="1" applyBorder="1"/>
    <xf numFmtId="0" fontId="0" fillId="0" borderId="106" xfId="0" applyBorder="1" applyAlignment="1">
      <alignment horizontal="center"/>
    </xf>
    <xf numFmtId="2" fontId="0" fillId="0" borderId="106" xfId="0" applyNumberFormat="1" applyBorder="1" applyAlignment="1">
      <alignment horizontal="center"/>
    </xf>
    <xf numFmtId="0" fontId="9" fillId="0" borderId="16" xfId="1" applyFont="1" applyBorder="1" applyAlignment="1" applyProtection="1">
      <alignment horizontal="left" vertical="center" shrinkToFit="1"/>
      <protection hidden="1"/>
    </xf>
    <xf numFmtId="0" fontId="3" fillId="0" borderId="207" xfId="1" applyFont="1" applyBorder="1" applyAlignment="1" applyProtection="1">
      <alignment horizontal="center" vertical="center" shrinkToFit="1"/>
      <protection hidden="1"/>
    </xf>
    <xf numFmtId="3" fontId="9" fillId="0" borderId="212" xfId="1" applyNumberFormat="1" applyFont="1" applyBorder="1" applyAlignment="1" applyProtection="1">
      <alignment horizontal="right" vertical="center" shrinkToFit="1"/>
      <protection hidden="1"/>
    </xf>
    <xf numFmtId="0" fontId="72" fillId="0" borderId="206" xfId="1" applyFont="1" applyBorder="1" applyAlignment="1" applyProtection="1">
      <alignment horizontal="center" vertical="center" shrinkToFit="1"/>
      <protection hidden="1"/>
    </xf>
    <xf numFmtId="3" fontId="73" fillId="0" borderId="45" xfId="1" applyNumberFormat="1" applyFont="1" applyBorder="1" applyAlignment="1" applyProtection="1">
      <alignment horizontal="right" vertical="center" shrinkToFit="1"/>
      <protection hidden="1"/>
    </xf>
    <xf numFmtId="0" fontId="72" fillId="0" borderId="207" xfId="1" applyFont="1" applyBorder="1" applyAlignment="1" applyProtection="1">
      <alignment horizontal="center" vertical="center" shrinkToFit="1"/>
      <protection hidden="1"/>
    </xf>
    <xf numFmtId="3" fontId="73" fillId="0" borderId="212" xfId="1" applyNumberFormat="1" applyFont="1" applyBorder="1" applyAlignment="1" applyProtection="1">
      <alignment horizontal="right" vertical="center" shrinkToFit="1"/>
      <protection hidden="1"/>
    </xf>
    <xf numFmtId="3" fontId="73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0" borderId="206" xfId="1" applyFont="1" applyBorder="1" applyAlignment="1" applyProtection="1">
      <alignment horizontal="center" vertical="center" shrinkToFit="1"/>
      <protection hidden="1"/>
    </xf>
    <xf numFmtId="3" fontId="9" fillId="0" borderId="69" xfId="1" applyNumberFormat="1" applyFont="1" applyBorder="1" applyAlignment="1" applyProtection="1">
      <alignment horizontal="right" vertical="center" shrinkToFit="1"/>
      <protection hidden="1"/>
    </xf>
    <xf numFmtId="0" fontId="3" fillId="23" borderId="36" xfId="1" applyFont="1" applyFill="1" applyBorder="1" applyAlignment="1" applyProtection="1">
      <alignment horizontal="left" vertical="center" shrinkToFit="1"/>
      <protection hidden="1"/>
    </xf>
    <xf numFmtId="0" fontId="17" fillId="16" borderId="180" xfId="1" applyFont="1" applyFill="1" applyBorder="1" applyAlignment="1" applyProtection="1">
      <alignment vertical="center" wrapText="1"/>
      <protection hidden="1"/>
    </xf>
    <xf numFmtId="0" fontId="3" fillId="6" borderId="182" xfId="1" applyFont="1" applyFill="1" applyBorder="1" applyAlignment="1" applyProtection="1">
      <alignment horizontal="center" vertical="center" shrinkToFit="1"/>
      <protection hidden="1"/>
    </xf>
    <xf numFmtId="3" fontId="9" fillId="6" borderId="183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74" xfId="1" applyFont="1" applyFill="1" applyBorder="1" applyAlignment="1" applyProtection="1">
      <alignment horizontal="center" vertical="center" shrinkToFit="1"/>
      <protection hidden="1"/>
    </xf>
    <xf numFmtId="3" fontId="9" fillId="6" borderId="7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84" xfId="1" applyFont="1" applyFill="1" applyBorder="1" applyAlignment="1" applyProtection="1">
      <alignment horizontal="center" vertical="center" shrinkToFit="1"/>
      <protection hidden="1"/>
    </xf>
    <xf numFmtId="3" fontId="9" fillId="6" borderId="87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207" xfId="1" applyFont="1" applyFill="1" applyBorder="1" applyAlignment="1" applyProtection="1">
      <alignment horizontal="center" vertical="center" shrinkToFit="1"/>
      <protection hidden="1"/>
    </xf>
    <xf numFmtId="3" fontId="9" fillId="2" borderId="69" xfId="1" applyNumberFormat="1" applyFont="1" applyFill="1" applyBorder="1" applyAlignment="1" applyProtection="1">
      <alignment horizontal="right" vertical="center" shrinkToFit="1"/>
      <protection hidden="1"/>
    </xf>
    <xf numFmtId="0" fontId="3" fillId="23" borderId="211" xfId="1" applyFont="1" applyFill="1" applyBorder="1" applyAlignment="1" applyProtection="1">
      <alignment horizontal="left" vertical="center" shrinkToFit="1"/>
      <protection hidden="1"/>
    </xf>
    <xf numFmtId="3" fontId="71" fillId="0" borderId="173" xfId="1" applyNumberFormat="1" applyFont="1" applyBorder="1" applyAlignment="1" applyProtection="1">
      <alignment horizontal="center" vertical="center" shrinkToFit="1"/>
      <protection hidden="1"/>
    </xf>
    <xf numFmtId="3" fontId="71" fillId="0" borderId="21" xfId="1" applyNumberFormat="1" applyFont="1" applyBorder="1" applyAlignment="1" applyProtection="1">
      <alignment horizontal="center" vertical="center" shrinkToFit="1"/>
      <protection hidden="1"/>
    </xf>
    <xf numFmtId="3" fontId="71" fillId="0" borderId="175" xfId="1" applyNumberFormat="1" applyFont="1" applyBorder="1" applyAlignment="1" applyProtection="1">
      <alignment horizontal="center" vertical="center" shrinkToFit="1"/>
      <protection hidden="1"/>
    </xf>
    <xf numFmtId="3" fontId="71" fillId="0" borderId="35" xfId="1" applyNumberFormat="1" applyFont="1" applyBorder="1" applyAlignment="1" applyProtection="1">
      <alignment horizontal="center" vertical="center" shrinkToFit="1"/>
      <protection hidden="1"/>
    </xf>
    <xf numFmtId="0" fontId="3" fillId="0" borderId="88" xfId="0" applyFont="1" applyBorder="1" applyAlignment="1" applyProtection="1">
      <alignment horizontal="left" vertical="center" shrinkToFit="1"/>
      <protection hidden="1"/>
    </xf>
    <xf numFmtId="0" fontId="9" fillId="0" borderId="74" xfId="0" applyFont="1" applyBorder="1" applyAlignment="1" applyProtection="1">
      <alignment horizontal="center" vertical="center" shrinkToFit="1"/>
      <protection hidden="1"/>
    </xf>
    <xf numFmtId="3" fontId="9" fillId="0" borderId="74" xfId="0" applyNumberFormat="1" applyFont="1" applyBorder="1" applyAlignment="1" applyProtection="1">
      <alignment horizontal="right" vertical="center" shrinkToFit="1"/>
      <protection hidden="1"/>
    </xf>
    <xf numFmtId="0" fontId="17" fillId="22" borderId="88" xfId="8" applyFont="1" applyFill="1" applyBorder="1" applyAlignment="1" applyProtection="1">
      <alignment vertical="center" wrapText="1"/>
      <protection hidden="1"/>
    </xf>
    <xf numFmtId="0" fontId="16" fillId="22" borderId="192" xfId="8" applyFont="1" applyFill="1" applyBorder="1" applyAlignment="1" applyProtection="1">
      <alignment horizontal="center" vertical="center"/>
      <protection hidden="1"/>
    </xf>
    <xf numFmtId="2" fontId="16" fillId="22" borderId="193" xfId="8" applyNumberFormat="1" applyFont="1" applyFill="1" applyBorder="1" applyAlignment="1" applyProtection="1">
      <alignment horizontal="center" vertical="center" shrinkToFit="1"/>
      <protection hidden="1"/>
    </xf>
    <xf numFmtId="2" fontId="16" fillId="22" borderId="180" xfId="8" applyNumberFormat="1" applyFont="1" applyFill="1" applyBorder="1" applyAlignment="1" applyProtection="1">
      <alignment horizontal="center" vertical="center" shrinkToFit="1"/>
      <protection hidden="1"/>
    </xf>
    <xf numFmtId="0" fontId="18" fillId="22" borderId="180" xfId="8" applyFont="1" applyFill="1" applyBorder="1" applyAlignment="1" applyProtection="1">
      <alignment horizontal="center" vertical="center"/>
      <protection hidden="1"/>
    </xf>
    <xf numFmtId="0" fontId="16" fillId="0" borderId="0" xfId="10" applyFont="1" applyAlignment="1">
      <alignment vertical="center"/>
    </xf>
    <xf numFmtId="0" fontId="37" fillId="0" borderId="0" xfId="10" applyFont="1" applyAlignment="1">
      <alignment vertical="center"/>
    </xf>
    <xf numFmtId="0" fontId="19" fillId="0" borderId="0" xfId="4" applyFont="1"/>
    <xf numFmtId="0" fontId="95" fillId="0" borderId="0" xfId="4" applyFont="1"/>
    <xf numFmtId="0" fontId="71" fillId="0" borderId="0" xfId="4" applyFont="1"/>
    <xf numFmtId="0" fontId="16" fillId="0" borderId="0" xfId="5" applyFont="1" applyAlignment="1">
      <alignment vertical="center"/>
    </xf>
    <xf numFmtId="0" fontId="17" fillId="3" borderId="0" xfId="8" applyFont="1" applyFill="1" applyAlignment="1" applyProtection="1">
      <alignment vertical="center" wrapText="1"/>
      <protection hidden="1"/>
    </xf>
    <xf numFmtId="0" fontId="16" fillId="0" borderId="57" xfId="8" applyFont="1" applyBorder="1" applyAlignment="1" applyProtection="1">
      <alignment horizontal="center" vertical="center"/>
      <protection hidden="1"/>
    </xf>
    <xf numFmtId="2" fontId="16" fillId="0" borderId="0" xfId="8" applyNumberFormat="1" applyFont="1" applyAlignment="1" applyProtection="1">
      <alignment horizontal="center" vertical="center" shrinkToFit="1"/>
      <protection hidden="1"/>
    </xf>
    <xf numFmtId="2" fontId="16" fillId="6" borderId="45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57" xfId="8" applyFont="1" applyFill="1" applyBorder="1" applyAlignment="1" applyProtection="1">
      <alignment horizontal="center" vertical="center"/>
      <protection hidden="1"/>
    </xf>
    <xf numFmtId="2" fontId="16" fillId="6" borderId="0" xfId="8" applyNumberFormat="1" applyFont="1" applyFill="1" applyAlignment="1" applyProtection="1">
      <alignment horizontal="center" vertical="center" shrinkToFit="1"/>
      <protection hidden="1"/>
    </xf>
    <xf numFmtId="2" fontId="16" fillId="0" borderId="14" xfId="8" applyNumberFormat="1" applyFont="1" applyBorder="1" applyAlignment="1" applyProtection="1">
      <alignment horizontal="center" vertical="center" shrinkToFit="1"/>
      <protection hidden="1"/>
    </xf>
    <xf numFmtId="164" fontId="20" fillId="5" borderId="8" xfId="8" applyNumberFormat="1" applyFill="1" applyBorder="1" applyAlignment="1">
      <alignment horizontal="center" vertical="center"/>
    </xf>
    <xf numFmtId="164" fontId="20" fillId="5" borderId="9" xfId="8" applyNumberFormat="1" applyFill="1" applyBorder="1" applyAlignment="1">
      <alignment horizontal="center" vertical="center"/>
    </xf>
    <xf numFmtId="164" fontId="20" fillId="5" borderId="6" xfId="8" applyNumberFormat="1" applyFill="1" applyBorder="1" applyAlignment="1">
      <alignment horizontal="center" vertical="center"/>
    </xf>
    <xf numFmtId="164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20" fillId="5" borderId="80" xfId="13" applyFill="1" applyBorder="1" applyAlignment="1" applyProtection="1">
      <alignment horizontal="center" vertical="center" wrapText="1"/>
      <protection hidden="1"/>
    </xf>
    <xf numFmtId="0" fontId="20" fillId="5" borderId="63" xfId="13" applyFill="1" applyBorder="1" applyAlignment="1" applyProtection="1">
      <alignment horizontal="center" vertical="center" wrapText="1"/>
      <protection hidden="1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33" xfId="13" applyFont="1" applyFill="1" applyBorder="1" applyAlignment="1">
      <alignment horizontal="center" vertical="center" wrapText="1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4" borderId="1" xfId="1" applyFont="1" applyFill="1" applyBorder="1" applyAlignment="1">
      <alignment horizontal="center" vertical="center"/>
    </xf>
    <xf numFmtId="0" fontId="6" fillId="14" borderId="2" xfId="1" applyFont="1" applyFill="1" applyBorder="1" applyAlignment="1">
      <alignment horizontal="center" vertical="center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3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0" fillId="14" borderId="4" xfId="1" applyFont="1" applyFill="1" applyBorder="1" applyAlignment="1" applyProtection="1">
      <alignment horizontal="center" vertical="center" wrapText="1"/>
      <protection locked="0"/>
    </xf>
    <xf numFmtId="0" fontId="20" fillId="4" borderId="4" xfId="1" applyFont="1" applyFill="1" applyBorder="1" applyAlignment="1" applyProtection="1">
      <alignment horizontal="center" vertical="center" wrapText="1"/>
      <protection locked="0"/>
    </xf>
    <xf numFmtId="0" fontId="0" fillId="4" borderId="4" xfId="1" applyFont="1" applyFill="1" applyBorder="1" applyAlignment="1" applyProtection="1">
      <alignment horizontal="center" vertical="center" wrapText="1"/>
      <protection locked="0"/>
    </xf>
    <xf numFmtId="0" fontId="68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134" xfId="1" applyFont="1" applyFill="1" applyBorder="1" applyAlignment="1">
      <alignment horizontal="center" wrapText="1"/>
    </xf>
    <xf numFmtId="0" fontId="5" fillId="14" borderId="140" xfId="1" applyFont="1" applyFill="1" applyBorder="1" applyAlignment="1">
      <alignment horizontal="center" wrapText="1"/>
    </xf>
    <xf numFmtId="0" fontId="3" fillId="14" borderId="135" xfId="1" applyFont="1" applyFill="1" applyBorder="1" applyAlignment="1">
      <alignment horizontal="center"/>
    </xf>
    <xf numFmtId="0" fontId="6" fillId="14" borderId="136" xfId="1" applyFont="1" applyFill="1" applyBorder="1" applyAlignment="1">
      <alignment horizontal="center" vertical="center"/>
    </xf>
    <xf numFmtId="0" fontId="6" fillId="14" borderId="137" xfId="1" applyFont="1" applyFill="1" applyBorder="1" applyAlignment="1">
      <alignment horizontal="center" vertical="center"/>
    </xf>
    <xf numFmtId="0" fontId="3" fillId="14" borderId="138" xfId="1" applyFont="1" applyFill="1" applyBorder="1" applyAlignment="1">
      <alignment horizontal="center" vertical="center"/>
    </xf>
    <xf numFmtId="0" fontId="3" fillId="14" borderId="139" xfId="1" applyFont="1" applyFill="1" applyBorder="1" applyAlignment="1">
      <alignment horizontal="center" vertical="center"/>
    </xf>
    <xf numFmtId="0" fontId="3" fillId="14" borderId="141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38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51" xfId="1" applyFont="1" applyFill="1" applyBorder="1" applyAlignment="1">
      <alignment horizontal="center" wrapText="1"/>
    </xf>
    <xf numFmtId="0" fontId="3" fillId="14" borderId="152" xfId="1" applyFont="1" applyFill="1" applyBorder="1" applyAlignment="1">
      <alignment horizontal="center"/>
    </xf>
    <xf numFmtId="0" fontId="20" fillId="14" borderId="4" xfId="1" applyFont="1" applyFill="1" applyBorder="1" applyAlignment="1" applyProtection="1">
      <alignment horizontal="center" vertical="center" wrapText="1"/>
      <protection locked="0"/>
    </xf>
    <xf numFmtId="0" fontId="68" fillId="14" borderId="4" xfId="1" applyFont="1" applyFill="1" applyBorder="1" applyAlignment="1" applyProtection="1">
      <alignment horizontal="center" vertical="center" wrapText="1"/>
      <protection locked="0"/>
    </xf>
    <xf numFmtId="0" fontId="3" fillId="15" borderId="40" xfId="1" applyFont="1" applyFill="1" applyBorder="1" applyAlignment="1">
      <alignment horizontal="center"/>
    </xf>
    <xf numFmtId="0" fontId="8" fillId="15" borderId="1" xfId="1" applyFont="1" applyFill="1" applyBorder="1" applyAlignment="1">
      <alignment horizontal="center" vertical="center"/>
    </xf>
    <xf numFmtId="0" fontId="8" fillId="15" borderId="2" xfId="1" applyFont="1" applyFill="1" applyBorder="1" applyAlignment="1">
      <alignment horizontal="center" vertical="center"/>
    </xf>
    <xf numFmtId="0" fontId="68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3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18" fillId="15" borderId="2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/>
    </xf>
    <xf numFmtId="0" fontId="6" fillId="15" borderId="3" xfId="1" applyFont="1" applyFill="1" applyBorder="1" applyAlignment="1">
      <alignment horizontal="center" vertical="center"/>
    </xf>
    <xf numFmtId="0" fontId="17" fillId="15" borderId="2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8" fillId="5" borderId="76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8" fillId="5" borderId="91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3" fillId="4" borderId="78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76" xfId="11" applyFont="1" applyFill="1" applyBorder="1" applyAlignment="1">
      <alignment horizontal="center" vertical="center"/>
    </xf>
    <xf numFmtId="0" fontId="3" fillId="4" borderId="77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9" fillId="4" borderId="80" xfId="11" applyFont="1" applyFill="1" applyBorder="1" applyAlignment="1" applyProtection="1">
      <alignment horizontal="center" vertical="center" wrapText="1"/>
      <protection locked="0"/>
    </xf>
    <xf numFmtId="0" fontId="79" fillId="4" borderId="63" xfId="11" applyFont="1" applyFill="1" applyBorder="1" applyAlignment="1" applyProtection="1">
      <alignment horizontal="center" vertical="center" wrapText="1"/>
      <protection locked="0"/>
    </xf>
    <xf numFmtId="0" fontId="79" fillId="4" borderId="81" xfId="11" applyFont="1" applyFill="1" applyBorder="1" applyAlignment="1" applyProtection="1">
      <alignment horizontal="center" vertical="center" wrapText="1"/>
      <protection locked="0"/>
    </xf>
    <xf numFmtId="0" fontId="79" fillId="4" borderId="89" xfId="11" applyFont="1" applyFill="1" applyBorder="1" applyAlignment="1" applyProtection="1">
      <alignment horizontal="center" vertical="center" wrapText="1"/>
      <protection locked="0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9" fillId="5" borderId="55" xfId="8" applyFont="1" applyFill="1" applyBorder="1" applyAlignment="1" applyProtection="1">
      <alignment horizontal="center" vertical="center"/>
      <protection hidden="1"/>
    </xf>
    <xf numFmtId="0" fontId="69" fillId="5" borderId="54" xfId="8" applyFont="1" applyFill="1" applyBorder="1" applyAlignment="1" applyProtection="1">
      <alignment horizontal="center" vertical="center"/>
      <protection hidden="1"/>
    </xf>
    <xf numFmtId="0" fontId="69" fillId="5" borderId="40" xfId="8" applyFont="1" applyFill="1" applyBorder="1" applyAlignment="1" applyProtection="1">
      <alignment horizontal="center" vertical="center"/>
      <protection hidden="1"/>
    </xf>
    <xf numFmtId="0" fontId="69" fillId="5" borderId="83" xfId="8" applyFont="1" applyFill="1" applyBorder="1" applyAlignment="1" applyProtection="1">
      <alignment horizontal="center" vertical="center"/>
      <protection hidden="1"/>
    </xf>
    <xf numFmtId="0" fontId="69" fillId="5" borderId="82" xfId="8" applyFont="1" applyFill="1" applyBorder="1" applyAlignment="1" applyProtection="1">
      <alignment horizontal="center" vertical="center"/>
      <protection hidden="1"/>
    </xf>
    <xf numFmtId="0" fontId="69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86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86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86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86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9" fillId="2" borderId="55" xfId="8" applyFont="1" applyFill="1" applyBorder="1" applyAlignment="1" applyProtection="1">
      <alignment horizontal="center" vertical="center"/>
      <protection hidden="1"/>
    </xf>
    <xf numFmtId="0" fontId="69" fillId="2" borderId="54" xfId="8" applyFont="1" applyFill="1" applyBorder="1" applyAlignment="1" applyProtection="1">
      <alignment horizontal="center" vertical="center"/>
      <protection hidden="1"/>
    </xf>
    <xf numFmtId="0" fontId="69" fillId="2" borderId="40" xfId="8" applyFont="1" applyFill="1" applyBorder="1" applyAlignment="1" applyProtection="1">
      <alignment horizontal="center" vertical="center"/>
      <protection hidden="1"/>
    </xf>
    <xf numFmtId="0" fontId="69" fillId="2" borderId="83" xfId="8" applyFont="1" applyFill="1" applyBorder="1" applyAlignment="1" applyProtection="1">
      <alignment horizontal="center" vertical="center"/>
      <protection hidden="1"/>
    </xf>
    <xf numFmtId="0" fontId="69" fillId="2" borderId="82" xfId="8" applyFont="1" applyFill="1" applyBorder="1" applyAlignment="1" applyProtection="1">
      <alignment horizontal="center" vertical="center"/>
      <protection hidden="1"/>
    </xf>
    <xf numFmtId="0" fontId="69" fillId="2" borderId="84" xfId="8" applyFont="1" applyFill="1" applyBorder="1" applyAlignment="1" applyProtection="1">
      <alignment horizontal="center" vertical="center"/>
      <protection hidden="1"/>
    </xf>
    <xf numFmtId="0" fontId="71" fillId="2" borderId="67" xfId="8" applyFont="1" applyFill="1" applyBorder="1" applyAlignment="1" applyProtection="1">
      <alignment horizontal="center" vertical="center" shrinkToFit="1"/>
      <protection hidden="1"/>
    </xf>
    <xf numFmtId="0" fontId="71" fillId="2" borderId="186" xfId="0" applyFont="1" applyFill="1" applyBorder="1" applyAlignment="1">
      <alignment horizontal="center" vertical="center" shrinkToFit="1"/>
    </xf>
    <xf numFmtId="0" fontId="71" fillId="2" borderId="65" xfId="0" applyFont="1" applyFill="1" applyBorder="1" applyAlignment="1">
      <alignment horizontal="center" vertical="center" shrinkToFit="1"/>
    </xf>
    <xf numFmtId="0" fontId="5" fillId="2" borderId="1" xfId="8" applyFont="1" applyFill="1" applyBorder="1" applyAlignment="1" applyProtection="1">
      <alignment horizontal="center" vertical="center"/>
      <protection hidden="1"/>
    </xf>
    <xf numFmtId="0" fontId="5" fillId="2" borderId="4" xfId="8" applyFont="1" applyFill="1" applyBorder="1" applyAlignment="1" applyProtection="1">
      <alignment horizontal="center" vertical="center"/>
      <protection hidden="1"/>
    </xf>
    <xf numFmtId="0" fontId="5" fillId="2" borderId="70" xfId="8" applyFont="1" applyFill="1" applyBorder="1" applyAlignment="1" applyProtection="1">
      <alignment horizontal="center" vertical="center"/>
      <protection hidden="1"/>
    </xf>
    <xf numFmtId="0" fontId="3" fillId="2" borderId="3" xfId="8" applyFont="1" applyFill="1" applyBorder="1" applyAlignment="1" applyProtection="1">
      <alignment horizontal="center" vertical="center" shrinkToFit="1"/>
      <protection hidden="1"/>
    </xf>
    <xf numFmtId="0" fontId="3" fillId="2" borderId="65" xfId="8" applyFont="1" applyFill="1" applyBorder="1" applyAlignment="1" applyProtection="1">
      <alignment horizontal="center" vertical="center" shrinkToFit="1"/>
      <protection hidden="1"/>
    </xf>
    <xf numFmtId="0" fontId="3" fillId="2" borderId="66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85" fillId="5" borderId="68" xfId="8" applyFont="1" applyFill="1" applyBorder="1" applyAlignment="1">
      <alignment horizontal="center" vertical="center"/>
    </xf>
    <xf numFmtId="0" fontId="85" fillId="5" borderId="67" xfId="8" applyFont="1" applyFill="1" applyBorder="1" applyAlignment="1">
      <alignment horizontal="center" vertical="center"/>
    </xf>
    <xf numFmtId="0" fontId="85" fillId="5" borderId="85" xfId="8" applyFont="1" applyFill="1" applyBorder="1" applyAlignment="1">
      <alignment horizontal="center" vertical="center"/>
    </xf>
    <xf numFmtId="0" fontId="84" fillId="5" borderId="1" xfId="8" applyFont="1" applyFill="1" applyBorder="1" applyAlignment="1">
      <alignment horizontal="center" vertical="center" shrinkToFit="1"/>
    </xf>
    <xf numFmtId="0" fontId="84" fillId="5" borderId="4" xfId="8" applyFont="1" applyFill="1" applyBorder="1" applyAlignment="1">
      <alignment horizontal="center" vertical="center" shrinkToFit="1"/>
    </xf>
    <xf numFmtId="0" fontId="84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84" fillId="5" borderId="78" xfId="8" applyFont="1" applyFill="1" applyBorder="1" applyAlignment="1">
      <alignment horizontal="center" vertical="center"/>
    </xf>
    <xf numFmtId="0" fontId="84" fillId="5" borderId="79" xfId="8" applyFont="1" applyFill="1" applyBorder="1" applyAlignment="1">
      <alignment horizontal="center" vertical="center"/>
    </xf>
    <xf numFmtId="0" fontId="84" fillId="5" borderId="76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84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84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0" fontId="84" fillId="5" borderId="80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0" fontId="84" fillId="5" borderId="81" xfId="8" applyFont="1" applyFill="1" applyBorder="1" applyAlignment="1" applyProtection="1">
      <alignment horizontal="center" vertical="center"/>
      <protection hidden="1"/>
    </xf>
    <xf numFmtId="14" fontId="84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0" fontId="20" fillId="5" borderId="81" xfId="8" applyFill="1" applyBorder="1" applyAlignment="1" applyProtection="1">
      <alignment horizontal="center" vertical="center"/>
      <protection locked="0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0" fontId="20" fillId="5" borderId="2" xfId="8" applyFill="1" applyBorder="1" applyAlignment="1">
      <alignment horizontal="center" vertical="center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82" fillId="2" borderId="57" xfId="0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0" fontId="82" fillId="2" borderId="45" xfId="0" applyFont="1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86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2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9" fillId="5" borderId="68" xfId="8" applyFont="1" applyFill="1" applyBorder="1" applyAlignment="1">
      <alignment horizontal="center" vertical="center"/>
    </xf>
    <xf numFmtId="0" fontId="79" fillId="5" borderId="67" xfId="8" applyFont="1" applyFill="1" applyBorder="1" applyAlignment="1">
      <alignment horizontal="center" vertical="center"/>
    </xf>
    <xf numFmtId="0" fontId="79" fillId="5" borderId="187" xfId="8" applyFont="1" applyFill="1" applyBorder="1" applyAlignment="1">
      <alignment horizontal="center" vertical="center"/>
    </xf>
    <xf numFmtId="0" fontId="82" fillId="5" borderId="1" xfId="8" applyFont="1" applyFill="1" applyBorder="1" applyAlignment="1">
      <alignment horizontal="center" vertical="center" shrinkToFit="1"/>
    </xf>
    <xf numFmtId="0" fontId="82" fillId="5" borderId="4" xfId="8" applyFont="1" applyFill="1" applyBorder="1" applyAlignment="1">
      <alignment horizontal="center" vertical="center" shrinkToFit="1"/>
    </xf>
    <xf numFmtId="0" fontId="82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6" fillId="5" borderId="67" xfId="0" applyFont="1" applyFill="1" applyBorder="1" applyAlignment="1" applyProtection="1">
      <alignment horizontal="center" vertical="center" wrapText="1"/>
      <protection locked="0"/>
    </xf>
    <xf numFmtId="0" fontId="56" fillId="5" borderId="65" xfId="0" applyFont="1" applyFill="1" applyBorder="1" applyAlignment="1" applyProtection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wrapText="1"/>
    </xf>
    <xf numFmtId="0" fontId="57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7" fillId="5" borderId="81" xfId="0" applyFont="1" applyFill="1" applyBorder="1" applyAlignment="1" applyProtection="1">
      <alignment horizontal="center" vertical="center" wrapText="1"/>
      <protection locked="0"/>
    </xf>
    <xf numFmtId="0" fontId="7" fillId="5" borderId="89" xfId="0" applyFont="1" applyFill="1" applyBorder="1" applyAlignment="1" applyProtection="1">
      <alignment horizontal="center" vertical="center" wrapText="1"/>
      <protection locked="0"/>
    </xf>
    <xf numFmtId="0" fontId="7" fillId="5" borderId="8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60" fillId="0" borderId="109" xfId="0" applyFont="1" applyBorder="1" applyAlignment="1">
      <alignment horizontal="center"/>
    </xf>
    <xf numFmtId="0" fontId="60" fillId="0" borderId="110" xfId="0" applyFont="1" applyBorder="1" applyAlignment="1">
      <alignment horizontal="center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8" xfId="0" applyFont="1" applyFill="1" applyBorder="1" applyAlignment="1">
      <alignment horizontal="center" vertical="center"/>
    </xf>
    <xf numFmtId="44" fontId="50" fillId="7" borderId="86" xfId="0" applyNumberFormat="1" applyFont="1" applyFill="1" applyBorder="1" applyAlignment="1">
      <alignment horizontal="center"/>
    </xf>
    <xf numFmtId="44" fontId="63" fillId="7" borderId="0" xfId="0" applyNumberFormat="1" applyFont="1" applyFill="1" applyAlignment="1">
      <alignment horizontal="center"/>
    </xf>
    <xf numFmtId="44" fontId="63" fillId="7" borderId="98" xfId="0" applyNumberFormat="1" applyFont="1" applyFill="1" applyBorder="1" applyAlignment="1">
      <alignment horizontal="center"/>
    </xf>
    <xf numFmtId="0" fontId="60" fillId="0" borderId="64" xfId="0" applyFont="1" applyBorder="1" applyAlignment="1">
      <alignment horizontal="center"/>
    </xf>
    <xf numFmtId="14" fontId="20" fillId="5" borderId="81" xfId="8" applyNumberFormat="1" applyFill="1" applyBorder="1" applyAlignment="1" applyProtection="1">
      <alignment horizontal="center" vertical="center"/>
      <protection locked="0"/>
    </xf>
    <xf numFmtId="14" fontId="20" fillId="5" borderId="169" xfId="8" applyNumberForma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0" fontId="85" fillId="5" borderId="187" xfId="8" applyFont="1" applyFill="1" applyBorder="1" applyAlignment="1">
      <alignment horizontal="center" vertical="center"/>
    </xf>
    <xf numFmtId="0" fontId="20" fillId="5" borderId="90" xfId="8" applyFill="1" applyBorder="1" applyAlignment="1">
      <alignment horizontal="center" vertical="center" shrinkToFit="1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3" fillId="5" borderId="1" xfId="0" applyFont="1" applyFill="1" applyBorder="1" applyAlignment="1">
      <alignment horizontal="center" wrapText="1"/>
    </xf>
    <xf numFmtId="0" fontId="93" fillId="5" borderId="67" xfId="0" applyFont="1" applyFill="1" applyBorder="1" applyAlignment="1">
      <alignment horizontal="center" wrapText="1"/>
    </xf>
    <xf numFmtId="0" fontId="93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6" fillId="19" borderId="149" xfId="1" applyFont="1" applyFill="1" applyBorder="1" applyAlignment="1" applyProtection="1">
      <alignment horizontal="left" vertical="center" shrinkToFit="1"/>
      <protection hidden="1"/>
    </xf>
    <xf numFmtId="0" fontId="20" fillId="2" borderId="72" xfId="1" applyFont="1" applyFill="1" applyBorder="1" applyAlignment="1">
      <alignment horizontal="center"/>
    </xf>
    <xf numFmtId="3" fontId="20" fillId="2" borderId="194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0" fillId="0" borderId="106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8" fillId="0" borderId="119" xfId="0" applyFont="1" applyBorder="1" applyAlignment="1">
      <alignment horizontal="center"/>
    </xf>
    <xf numFmtId="0" fontId="8" fillId="0" borderId="107" xfId="0" applyFont="1" applyBorder="1" applyAlignment="1">
      <alignment horizontal="center"/>
    </xf>
    <xf numFmtId="0" fontId="8" fillId="0" borderId="112" xfId="0" applyFont="1" applyBorder="1" applyAlignment="1">
      <alignment horizontal="center"/>
    </xf>
    <xf numFmtId="0" fontId="0" fillId="0" borderId="213" xfId="0" applyBorder="1"/>
    <xf numFmtId="0" fontId="0" fillId="0" borderId="214" xfId="0" applyBorder="1"/>
    <xf numFmtId="2" fontId="0" fillId="0" borderId="214" xfId="0" applyNumberFormat="1" applyBorder="1"/>
    <xf numFmtId="0" fontId="0" fillId="0" borderId="214" xfId="0" applyBorder="1" applyAlignment="1">
      <alignment horizontal="center"/>
    </xf>
    <xf numFmtId="2" fontId="88" fillId="0" borderId="214" xfId="0" applyNumberFormat="1" applyFont="1" applyBorder="1"/>
    <xf numFmtId="0" fontId="88" fillId="0" borderId="214" xfId="0" applyFont="1" applyBorder="1" applyAlignment="1">
      <alignment horizontal="center"/>
    </xf>
    <xf numFmtId="0" fontId="0" fillId="0" borderId="214" xfId="0" applyFont="1" applyBorder="1" applyAlignment="1">
      <alignment horizontal="center"/>
    </xf>
    <xf numFmtId="0" fontId="8" fillId="0" borderId="215" xfId="0" applyFont="1" applyBorder="1" applyAlignment="1">
      <alignment horizontal="center"/>
    </xf>
  </cellXfs>
  <cellStyles count="14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4" Type="http://schemas.openxmlformats.org/officeDocument/2006/relationships/image" Target="../media/image27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4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228601</xdr:colOff>
      <xdr:row>5</xdr:row>
      <xdr:rowOff>66676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2</xdr:col>
      <xdr:colOff>104776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1</xdr:row>
      <xdr:rowOff>1</xdr:rowOff>
    </xdr:from>
    <xdr:to>
      <xdr:col>1</xdr:col>
      <xdr:colOff>1123951</xdr:colOff>
      <xdr:row>4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133350</xdr:colOff>
      <xdr:row>4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619125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781050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8572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152400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1919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600075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13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733425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9</xdr:col>
      <xdr:colOff>581025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2024</a:t>
          </a:r>
        </a:p>
      </xdr:txBody>
    </xdr:sp>
    <xdr:clientData/>
  </xdr:oneCellAnchor>
  <xdr:twoCellAnchor editAs="oneCell">
    <xdr:from>
      <xdr:col>13</xdr:col>
      <xdr:colOff>571500</xdr:colOff>
      <xdr:row>8</xdr:row>
      <xdr:rowOff>57150</xdr:rowOff>
    </xdr:from>
    <xdr:to>
      <xdr:col>14</xdr:col>
      <xdr:colOff>152400</xdr:colOff>
      <xdr:row>14</xdr:row>
      <xdr:rowOff>19050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8</xdr:row>
      <xdr:rowOff>57150</xdr:rowOff>
    </xdr:from>
    <xdr:to>
      <xdr:col>14</xdr:col>
      <xdr:colOff>152400</xdr:colOff>
      <xdr:row>14</xdr:row>
      <xdr:rowOff>19050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18</xdr:row>
      <xdr:rowOff>57150</xdr:rowOff>
    </xdr:from>
    <xdr:to>
      <xdr:col>13</xdr:col>
      <xdr:colOff>152400</xdr:colOff>
      <xdr:row>24</xdr:row>
      <xdr:rowOff>19050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18</xdr:row>
      <xdr:rowOff>57150</xdr:rowOff>
    </xdr:from>
    <xdr:to>
      <xdr:col>13</xdr:col>
      <xdr:colOff>152400</xdr:colOff>
      <xdr:row>24</xdr:row>
      <xdr:rowOff>19050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942975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16</xdr:col>
      <xdr:colOff>638175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19050</xdr:colOff>
      <xdr:row>6</xdr:row>
      <xdr:rowOff>28575</xdr:rowOff>
    </xdr:from>
    <xdr:ext cx="657225" cy="628650"/>
    <xdr:pic>
      <xdr:nvPicPr>
        <xdr:cNvPr id="9" name="Picture 11" descr="grb HŠRS 2">
          <a:extLst>
            <a:ext uri="{FF2B5EF4-FFF2-40B4-BE49-F238E27FC236}">
              <a16:creationId xmlns:a16="http://schemas.microsoft.com/office/drawing/2014/main" id="{0F00B5DA-93D9-4513-A860-804B77C3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219075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53</xdr:row>
      <xdr:rowOff>152400</xdr:rowOff>
    </xdr:from>
    <xdr:ext cx="684609" cy="657225"/>
    <xdr:pic>
      <xdr:nvPicPr>
        <xdr:cNvPr id="10" name="Picture 12" descr="grb HŠRS 2">
          <a:extLst>
            <a:ext uri="{FF2B5EF4-FFF2-40B4-BE49-F238E27FC236}">
              <a16:creationId xmlns:a16="http://schemas.microsoft.com/office/drawing/2014/main" id="{86306489-AEA9-4746-9163-4579AEEE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9172575"/>
          <a:ext cx="68460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600075</xdr:colOff>
      <xdr:row>17</xdr:row>
      <xdr:rowOff>123825</xdr:rowOff>
    </xdr:from>
    <xdr:ext cx="666750" cy="657225"/>
    <xdr:pic>
      <xdr:nvPicPr>
        <xdr:cNvPr id="11" name="Picture 14" descr="grb HŠRS 2">
          <a:extLst>
            <a:ext uri="{FF2B5EF4-FFF2-40B4-BE49-F238E27FC236}">
              <a16:creationId xmlns:a16="http://schemas.microsoft.com/office/drawing/2014/main" id="{4BAB45E0-0827-44AE-A7A5-43C0FB4E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24669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28</xdr:row>
      <xdr:rowOff>114300</xdr:rowOff>
    </xdr:from>
    <xdr:ext cx="666750" cy="657225"/>
    <xdr:pic>
      <xdr:nvPicPr>
        <xdr:cNvPr id="12" name="Picture 15" descr="grb HŠRS 2">
          <a:extLst>
            <a:ext uri="{FF2B5EF4-FFF2-40B4-BE49-F238E27FC236}">
              <a16:creationId xmlns:a16="http://schemas.microsoft.com/office/drawing/2014/main" id="{E4D9F4C9-E4C6-47A8-BFE2-B7FA117A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46196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44</xdr:row>
      <xdr:rowOff>142875</xdr:rowOff>
    </xdr:from>
    <xdr:ext cx="666750" cy="657225"/>
    <xdr:pic>
      <xdr:nvPicPr>
        <xdr:cNvPr id="13" name="Picture 16" descr="grb HŠRS 2">
          <a:extLst>
            <a:ext uri="{FF2B5EF4-FFF2-40B4-BE49-F238E27FC236}">
              <a16:creationId xmlns:a16="http://schemas.microsoft.com/office/drawing/2014/main" id="{76DDBAAC-F386-43FA-A3BD-918E337A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72580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571500</xdr:colOff>
      <xdr:row>63</xdr:row>
      <xdr:rowOff>0</xdr:rowOff>
    </xdr:from>
    <xdr:ext cx="666750" cy="657225"/>
    <xdr:pic>
      <xdr:nvPicPr>
        <xdr:cNvPr id="14" name="Picture 20" descr="grb HŠRS 2">
          <a:extLst>
            <a:ext uri="{FF2B5EF4-FFF2-40B4-BE49-F238E27FC236}">
              <a16:creationId xmlns:a16="http://schemas.microsoft.com/office/drawing/2014/main" id="{61DDD4E5-FB19-48F8-99C7-2875DDE8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113728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Feeder/FEEDER%20HR%20ZBIRN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HML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  <row r="9">
          <cell r="D9" t="str">
            <v>09.10.2024.</v>
          </cell>
          <cell r="F9" t="str">
            <v>10.11.2024.</v>
          </cell>
          <cell r="H9" t="str">
            <v>16.11.2024.</v>
          </cell>
          <cell r="J9" t="str">
            <v>17.11.2024.</v>
          </cell>
          <cell r="L9" t="str">
            <v>23.11.2024.</v>
          </cell>
          <cell r="N9" t="str">
            <v>24.11.2024.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Kolo"/>
      <sheetName val="2. Kolo"/>
      <sheetName val="3. Kolo"/>
      <sheetName val="4. Kolo"/>
      <sheetName val="5. Kolo"/>
      <sheetName val="6. Kolo"/>
      <sheetName val="7. Kolo"/>
      <sheetName val="8. Kolo "/>
      <sheetName val="UKUPNI PLASMAN"/>
      <sheetName val="ukupno - najlošii rezultat"/>
      <sheetName val="Sheet1"/>
      <sheetName val="Sheet2"/>
    </sheetNames>
    <sheetDataSet>
      <sheetData sheetId="0">
        <row r="6">
          <cell r="C6" t="str">
            <v>Rino Žuro</v>
          </cell>
        </row>
      </sheetData>
      <sheetData sheetId="1">
        <row r="6">
          <cell r="C6" t="str">
            <v>Ante Poljak</v>
          </cell>
        </row>
      </sheetData>
      <sheetData sheetId="2">
        <row r="6">
          <cell r="C6" t="str">
            <v>Stipe Librenjak</v>
          </cell>
        </row>
      </sheetData>
      <sheetData sheetId="3">
        <row r="6">
          <cell r="C6" t="str">
            <v>Stipe Librenjak</v>
          </cell>
        </row>
      </sheetData>
      <sheetData sheetId="4">
        <row r="6">
          <cell r="C6" t="str">
            <v>Stipe Librenjak</v>
          </cell>
        </row>
      </sheetData>
      <sheetData sheetId="5">
        <row r="6">
          <cell r="C6" t="str">
            <v>Stipe Librenjak</v>
          </cell>
        </row>
      </sheetData>
      <sheetData sheetId="6">
        <row r="9">
          <cell r="I9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</sheetData>
      <sheetData sheetId="7">
        <row r="9">
          <cell r="I9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</sheetData>
      <sheetData sheetId="8"/>
      <sheetData sheetId="9"/>
      <sheetData sheetId="10">
        <row r="4">
          <cell r="C4" t="str">
            <v>Stipe Librenjak</v>
          </cell>
        </row>
      </sheetData>
      <sheetData sheetId="11">
        <row r="4">
          <cell r="C4" t="str">
            <v>Stipe Librenjak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zoomScale="75" zoomScaleNormal="75" workbookViewId="0">
      <selection activeCell="AG12" sqref="AG12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38</v>
      </c>
    </row>
    <row r="5" spans="1:29" ht="23.25" x14ac:dyDescent="0.35">
      <c r="C5" s="5"/>
      <c r="D5" s="50" t="s">
        <v>37</v>
      </c>
      <c r="F5" s="22"/>
      <c r="O5" s="6" t="s">
        <v>130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233" t="s">
        <v>4</v>
      </c>
      <c r="B10" s="1236" t="s">
        <v>5</v>
      </c>
      <c r="C10" s="1225" t="s">
        <v>6</v>
      </c>
      <c r="D10" s="1226"/>
      <c r="E10" s="1225" t="s">
        <v>7</v>
      </c>
      <c r="F10" s="1226"/>
      <c r="G10" s="1225" t="s">
        <v>8</v>
      </c>
      <c r="H10" s="1226"/>
      <c r="I10" s="1225" t="s">
        <v>9</v>
      </c>
      <c r="J10" s="1226"/>
      <c r="K10" s="1225" t="s">
        <v>10</v>
      </c>
      <c r="L10" s="1226"/>
      <c r="M10" s="1225" t="s">
        <v>11</v>
      </c>
      <c r="N10" s="1226"/>
      <c r="O10" s="1225" t="s">
        <v>12</v>
      </c>
      <c r="P10" s="1226"/>
      <c r="Q10" s="1225" t="s">
        <v>13</v>
      </c>
      <c r="R10" s="1226"/>
      <c r="S10" s="1225" t="s">
        <v>182</v>
      </c>
      <c r="T10" s="1226"/>
      <c r="U10" s="1225" t="s">
        <v>183</v>
      </c>
      <c r="V10" s="1226"/>
      <c r="W10" s="1225" t="s">
        <v>314</v>
      </c>
      <c r="X10" s="1226"/>
      <c r="Y10" s="1225" t="s">
        <v>315</v>
      </c>
      <c r="Z10" s="1226"/>
      <c r="AA10" s="1227" t="s">
        <v>14</v>
      </c>
      <c r="AB10" s="1228"/>
      <c r="AC10" s="1229"/>
    </row>
    <row r="11" spans="1:29" ht="37.5" customHeight="1" x14ac:dyDescent="0.2">
      <c r="A11" s="1234"/>
      <c r="B11" s="1237"/>
      <c r="C11" s="1223" t="s">
        <v>316</v>
      </c>
      <c r="D11" s="1224"/>
      <c r="E11" s="1223" t="s">
        <v>317</v>
      </c>
      <c r="F11" s="1224"/>
      <c r="G11" s="1223" t="s">
        <v>318</v>
      </c>
      <c r="H11" s="1224"/>
      <c r="I11" s="1223" t="s">
        <v>319</v>
      </c>
      <c r="J11" s="1224"/>
      <c r="K11" s="1223" t="s">
        <v>320</v>
      </c>
      <c r="L11" s="1224"/>
      <c r="M11" s="1223" t="s">
        <v>321</v>
      </c>
      <c r="N11" s="1224"/>
      <c r="O11" s="1223" t="s">
        <v>322</v>
      </c>
      <c r="P11" s="1224"/>
      <c r="Q11" s="1223" t="s">
        <v>323</v>
      </c>
      <c r="R11" s="1224"/>
      <c r="S11" s="1223" t="s">
        <v>324</v>
      </c>
      <c r="T11" s="1224"/>
      <c r="U11" s="1223" t="s">
        <v>325</v>
      </c>
      <c r="V11" s="1224"/>
      <c r="W11" s="1223" t="s">
        <v>326</v>
      </c>
      <c r="X11" s="1224"/>
      <c r="Y11" s="1223" t="s">
        <v>327</v>
      </c>
      <c r="Z11" s="1224"/>
      <c r="AA11" s="1230"/>
      <c r="AB11" s="1231"/>
      <c r="AC11" s="1232"/>
    </row>
    <row r="12" spans="1:29" ht="23.25" customHeight="1" thickBot="1" x14ac:dyDescent="0.25">
      <c r="A12" s="1235"/>
      <c r="B12" s="1238"/>
      <c r="C12" s="382" t="s">
        <v>15</v>
      </c>
      <c r="D12" s="383" t="s">
        <v>16</v>
      </c>
      <c r="E12" s="384" t="s">
        <v>15</v>
      </c>
      <c r="F12" s="385" t="s">
        <v>16</v>
      </c>
      <c r="G12" s="386" t="s">
        <v>15</v>
      </c>
      <c r="H12" s="387" t="s">
        <v>16</v>
      </c>
      <c r="I12" s="384" t="s">
        <v>15</v>
      </c>
      <c r="J12" s="385" t="s">
        <v>16</v>
      </c>
      <c r="K12" s="386" t="s">
        <v>15</v>
      </c>
      <c r="L12" s="387" t="s">
        <v>16</v>
      </c>
      <c r="M12" s="384" t="s">
        <v>15</v>
      </c>
      <c r="N12" s="385" t="s">
        <v>16</v>
      </c>
      <c r="O12" s="386" t="s">
        <v>15</v>
      </c>
      <c r="P12" s="387" t="s">
        <v>16</v>
      </c>
      <c r="Q12" s="384" t="s">
        <v>15</v>
      </c>
      <c r="R12" s="387" t="s">
        <v>16</v>
      </c>
      <c r="S12" s="384" t="s">
        <v>15</v>
      </c>
      <c r="T12" s="387" t="s">
        <v>16</v>
      </c>
      <c r="U12" s="384" t="s">
        <v>15</v>
      </c>
      <c r="V12" s="387" t="s">
        <v>16</v>
      </c>
      <c r="W12" s="384" t="s">
        <v>15</v>
      </c>
      <c r="X12" s="387" t="s">
        <v>16</v>
      </c>
      <c r="Y12" s="384" t="s">
        <v>15</v>
      </c>
      <c r="Z12" s="387" t="s">
        <v>16</v>
      </c>
      <c r="AA12" s="388" t="s">
        <v>15</v>
      </c>
      <c r="AB12" s="389" t="s">
        <v>17</v>
      </c>
      <c r="AC12" s="390" t="s">
        <v>18</v>
      </c>
    </row>
    <row r="13" spans="1:29" ht="42" customHeight="1" thickTop="1" x14ac:dyDescent="0.2">
      <c r="A13" s="391">
        <v>1</v>
      </c>
      <c r="B13" s="392" t="s">
        <v>158</v>
      </c>
      <c r="C13" s="393">
        <v>1</v>
      </c>
      <c r="D13" s="394">
        <v>30210</v>
      </c>
      <c r="E13" s="393">
        <v>5</v>
      </c>
      <c r="F13" s="394">
        <v>25690</v>
      </c>
      <c r="G13" s="393">
        <v>1</v>
      </c>
      <c r="H13" s="394">
        <v>28317</v>
      </c>
      <c r="I13" s="393">
        <v>6</v>
      </c>
      <c r="J13" s="394">
        <v>24835</v>
      </c>
      <c r="K13" s="393">
        <v>5</v>
      </c>
      <c r="L13" s="394">
        <v>20221</v>
      </c>
      <c r="M13" s="393">
        <v>1</v>
      </c>
      <c r="N13" s="394">
        <v>27015</v>
      </c>
      <c r="O13" s="393">
        <v>1</v>
      </c>
      <c r="P13" s="394">
        <v>38201</v>
      </c>
      <c r="Q13" s="393">
        <v>1</v>
      </c>
      <c r="R13" s="394">
        <v>49428</v>
      </c>
      <c r="S13" s="393">
        <v>1</v>
      </c>
      <c r="T13" s="394">
        <v>43268</v>
      </c>
      <c r="U13" s="393">
        <v>1</v>
      </c>
      <c r="V13" s="394">
        <v>49205</v>
      </c>
      <c r="W13" s="393">
        <v>4</v>
      </c>
      <c r="X13" s="394">
        <v>45390</v>
      </c>
      <c r="Y13" s="393">
        <v>2</v>
      </c>
      <c r="Z13" s="394">
        <v>46488</v>
      </c>
      <c r="AA13" s="395">
        <v>29</v>
      </c>
      <c r="AB13" s="396">
        <v>428268</v>
      </c>
      <c r="AC13" s="397">
        <v>1</v>
      </c>
    </row>
    <row r="14" spans="1:29" ht="42" customHeight="1" x14ac:dyDescent="0.2">
      <c r="A14" s="398">
        <v>2</v>
      </c>
      <c r="B14" s="392" t="s">
        <v>329</v>
      </c>
      <c r="C14" s="399">
        <v>6</v>
      </c>
      <c r="D14" s="400">
        <v>18735</v>
      </c>
      <c r="E14" s="399">
        <v>1</v>
      </c>
      <c r="F14" s="400">
        <v>62285</v>
      </c>
      <c r="G14" s="399">
        <v>5</v>
      </c>
      <c r="H14" s="400">
        <v>22267</v>
      </c>
      <c r="I14" s="399">
        <v>2</v>
      </c>
      <c r="J14" s="400">
        <v>26488</v>
      </c>
      <c r="K14" s="399">
        <v>1</v>
      </c>
      <c r="L14" s="400">
        <v>22490</v>
      </c>
      <c r="M14" s="399">
        <v>7</v>
      </c>
      <c r="N14" s="400">
        <v>20391</v>
      </c>
      <c r="O14" s="399">
        <v>2</v>
      </c>
      <c r="P14" s="400">
        <v>37411</v>
      </c>
      <c r="Q14" s="399">
        <v>11</v>
      </c>
      <c r="R14" s="400">
        <v>23300</v>
      </c>
      <c r="S14" s="399">
        <v>5</v>
      </c>
      <c r="T14" s="400">
        <v>38189</v>
      </c>
      <c r="U14" s="399">
        <v>2</v>
      </c>
      <c r="V14" s="400">
        <v>44013</v>
      </c>
      <c r="W14" s="399">
        <v>1</v>
      </c>
      <c r="X14" s="400">
        <v>45015</v>
      </c>
      <c r="Y14" s="399">
        <v>1</v>
      </c>
      <c r="Z14" s="400">
        <v>51078</v>
      </c>
      <c r="AA14" s="401">
        <v>44</v>
      </c>
      <c r="AB14" s="402">
        <v>411662</v>
      </c>
      <c r="AC14" s="403">
        <v>2</v>
      </c>
    </row>
    <row r="15" spans="1:29" ht="42" customHeight="1" x14ac:dyDescent="0.2">
      <c r="A15" s="404">
        <v>3</v>
      </c>
      <c r="B15" s="392" t="s">
        <v>75</v>
      </c>
      <c r="C15" s="399">
        <v>11</v>
      </c>
      <c r="D15" s="400">
        <v>14565</v>
      </c>
      <c r="E15" s="399">
        <v>3</v>
      </c>
      <c r="F15" s="400">
        <v>32830</v>
      </c>
      <c r="G15" s="399">
        <v>3</v>
      </c>
      <c r="H15" s="400">
        <v>24378</v>
      </c>
      <c r="I15" s="399">
        <v>4</v>
      </c>
      <c r="J15" s="400">
        <v>27145</v>
      </c>
      <c r="K15" s="399">
        <v>3</v>
      </c>
      <c r="L15" s="400">
        <v>17777</v>
      </c>
      <c r="M15" s="399">
        <v>2</v>
      </c>
      <c r="N15" s="400">
        <v>25932</v>
      </c>
      <c r="O15" s="399">
        <v>10</v>
      </c>
      <c r="P15" s="400">
        <v>23878</v>
      </c>
      <c r="Q15" s="399">
        <v>5</v>
      </c>
      <c r="R15" s="400">
        <v>40855</v>
      </c>
      <c r="S15" s="399">
        <v>4</v>
      </c>
      <c r="T15" s="400">
        <v>38239</v>
      </c>
      <c r="U15" s="399">
        <v>7</v>
      </c>
      <c r="V15" s="400">
        <v>33114</v>
      </c>
      <c r="W15" s="399">
        <v>2</v>
      </c>
      <c r="X15" s="400">
        <v>43785</v>
      </c>
      <c r="Y15" s="399">
        <v>3</v>
      </c>
      <c r="Z15" s="400">
        <v>42687</v>
      </c>
      <c r="AA15" s="401">
        <v>57</v>
      </c>
      <c r="AB15" s="402">
        <v>365185</v>
      </c>
      <c r="AC15" s="403">
        <v>3</v>
      </c>
    </row>
    <row r="16" spans="1:29" ht="42" customHeight="1" x14ac:dyDescent="0.2">
      <c r="A16" s="404">
        <v>4</v>
      </c>
      <c r="B16" s="392" t="s">
        <v>192</v>
      </c>
      <c r="C16" s="399">
        <v>4</v>
      </c>
      <c r="D16" s="400">
        <v>18095</v>
      </c>
      <c r="E16" s="399">
        <v>10</v>
      </c>
      <c r="F16" s="400">
        <v>22020</v>
      </c>
      <c r="G16" s="399">
        <v>4</v>
      </c>
      <c r="H16" s="400">
        <v>22777</v>
      </c>
      <c r="I16" s="399">
        <v>8</v>
      </c>
      <c r="J16" s="400">
        <v>22852</v>
      </c>
      <c r="K16" s="399">
        <v>6</v>
      </c>
      <c r="L16" s="400">
        <v>14481</v>
      </c>
      <c r="M16" s="399">
        <v>4</v>
      </c>
      <c r="N16" s="400">
        <v>24018</v>
      </c>
      <c r="O16" s="399">
        <v>3</v>
      </c>
      <c r="P16" s="400">
        <v>32142</v>
      </c>
      <c r="Q16" s="399">
        <v>3</v>
      </c>
      <c r="R16" s="400">
        <v>38155</v>
      </c>
      <c r="S16" s="399">
        <v>2</v>
      </c>
      <c r="T16" s="400">
        <v>40000</v>
      </c>
      <c r="U16" s="399">
        <v>5</v>
      </c>
      <c r="V16" s="400">
        <v>37405</v>
      </c>
      <c r="W16" s="399">
        <v>6</v>
      </c>
      <c r="X16" s="400">
        <v>35960</v>
      </c>
      <c r="Y16" s="399">
        <v>10</v>
      </c>
      <c r="Z16" s="400">
        <v>30485</v>
      </c>
      <c r="AA16" s="401">
        <v>65</v>
      </c>
      <c r="AB16" s="402">
        <v>338390</v>
      </c>
      <c r="AC16" s="403">
        <v>4</v>
      </c>
    </row>
    <row r="17" spans="1:29" ht="42" customHeight="1" x14ac:dyDescent="0.2">
      <c r="A17" s="404">
        <v>5</v>
      </c>
      <c r="B17" s="392" t="s">
        <v>157</v>
      </c>
      <c r="C17" s="399">
        <v>3</v>
      </c>
      <c r="D17" s="400">
        <v>22045</v>
      </c>
      <c r="E17" s="399">
        <v>2</v>
      </c>
      <c r="F17" s="400">
        <v>42095</v>
      </c>
      <c r="G17" s="399">
        <v>8</v>
      </c>
      <c r="H17" s="400">
        <v>18437</v>
      </c>
      <c r="I17" s="399">
        <v>1</v>
      </c>
      <c r="J17" s="400">
        <v>26940</v>
      </c>
      <c r="K17" s="399">
        <v>9</v>
      </c>
      <c r="L17" s="400">
        <v>17543</v>
      </c>
      <c r="M17" s="399">
        <v>9</v>
      </c>
      <c r="N17" s="400">
        <v>14729</v>
      </c>
      <c r="O17" s="399">
        <v>9</v>
      </c>
      <c r="P17" s="400">
        <v>24126</v>
      </c>
      <c r="Q17" s="399">
        <v>7</v>
      </c>
      <c r="R17" s="400">
        <v>33438</v>
      </c>
      <c r="S17" s="399">
        <v>9</v>
      </c>
      <c r="T17" s="400">
        <v>33404</v>
      </c>
      <c r="U17" s="399">
        <v>6</v>
      </c>
      <c r="V17" s="400">
        <v>33448</v>
      </c>
      <c r="W17" s="399">
        <v>5</v>
      </c>
      <c r="X17" s="400">
        <v>39120</v>
      </c>
      <c r="Y17" s="399">
        <v>5</v>
      </c>
      <c r="Z17" s="400">
        <v>40514</v>
      </c>
      <c r="AA17" s="401">
        <v>73</v>
      </c>
      <c r="AB17" s="402">
        <v>345839</v>
      </c>
      <c r="AC17" s="403">
        <v>5</v>
      </c>
    </row>
    <row r="18" spans="1:29" ht="42" customHeight="1" x14ac:dyDescent="0.2">
      <c r="A18" s="404">
        <v>6</v>
      </c>
      <c r="B18" s="392" t="s">
        <v>328</v>
      </c>
      <c r="C18" s="399">
        <v>2</v>
      </c>
      <c r="D18" s="400">
        <v>24250</v>
      </c>
      <c r="E18" s="399">
        <v>4</v>
      </c>
      <c r="F18" s="400">
        <v>27400</v>
      </c>
      <c r="G18" s="399">
        <v>6</v>
      </c>
      <c r="H18" s="400">
        <v>20379</v>
      </c>
      <c r="I18" s="399">
        <v>7</v>
      </c>
      <c r="J18" s="400">
        <v>22937</v>
      </c>
      <c r="K18" s="399">
        <v>4</v>
      </c>
      <c r="L18" s="400">
        <v>20100</v>
      </c>
      <c r="M18" s="399">
        <v>6</v>
      </c>
      <c r="N18" s="400">
        <v>22434</v>
      </c>
      <c r="O18" s="399">
        <v>7</v>
      </c>
      <c r="P18" s="400">
        <v>28598</v>
      </c>
      <c r="Q18" s="399">
        <v>10</v>
      </c>
      <c r="R18" s="400">
        <v>27519</v>
      </c>
      <c r="S18" s="399">
        <v>6</v>
      </c>
      <c r="T18" s="400">
        <v>37473</v>
      </c>
      <c r="U18" s="399">
        <v>10</v>
      </c>
      <c r="V18" s="400">
        <v>27391</v>
      </c>
      <c r="W18" s="399">
        <v>8</v>
      </c>
      <c r="X18" s="400">
        <v>31115</v>
      </c>
      <c r="Y18" s="399">
        <v>9</v>
      </c>
      <c r="Z18" s="400">
        <v>31651</v>
      </c>
      <c r="AA18" s="401">
        <v>79</v>
      </c>
      <c r="AB18" s="402">
        <v>321247</v>
      </c>
      <c r="AC18" s="403">
        <v>6</v>
      </c>
    </row>
    <row r="19" spans="1:29" ht="42" customHeight="1" x14ac:dyDescent="0.2">
      <c r="A19" s="404">
        <v>7</v>
      </c>
      <c r="B19" s="392" t="s">
        <v>333</v>
      </c>
      <c r="C19" s="399">
        <v>10</v>
      </c>
      <c r="D19" s="400">
        <v>14635</v>
      </c>
      <c r="E19" s="399">
        <v>11</v>
      </c>
      <c r="F19" s="400">
        <v>16990</v>
      </c>
      <c r="G19" s="399">
        <v>2</v>
      </c>
      <c r="H19" s="400">
        <v>27528</v>
      </c>
      <c r="I19" s="399">
        <v>3</v>
      </c>
      <c r="J19" s="400">
        <v>25133</v>
      </c>
      <c r="K19" s="399">
        <v>11</v>
      </c>
      <c r="L19" s="400">
        <v>7692</v>
      </c>
      <c r="M19" s="399">
        <v>10</v>
      </c>
      <c r="N19" s="400">
        <v>13613</v>
      </c>
      <c r="O19" s="399">
        <v>8</v>
      </c>
      <c r="P19" s="400">
        <v>24194</v>
      </c>
      <c r="Q19" s="399">
        <v>2</v>
      </c>
      <c r="R19" s="400">
        <v>42583</v>
      </c>
      <c r="S19" s="399">
        <v>3</v>
      </c>
      <c r="T19" s="400">
        <v>38636</v>
      </c>
      <c r="U19" s="399">
        <v>4</v>
      </c>
      <c r="V19" s="400">
        <v>39955</v>
      </c>
      <c r="W19" s="399">
        <v>10</v>
      </c>
      <c r="X19" s="400">
        <v>31400</v>
      </c>
      <c r="Y19" s="399">
        <v>6</v>
      </c>
      <c r="Z19" s="400">
        <v>38314</v>
      </c>
      <c r="AA19" s="401">
        <v>80</v>
      </c>
      <c r="AB19" s="402">
        <v>320673</v>
      </c>
      <c r="AC19" s="403">
        <v>7</v>
      </c>
    </row>
    <row r="20" spans="1:29" ht="42" customHeight="1" x14ac:dyDescent="0.2">
      <c r="A20" s="404">
        <v>8</v>
      </c>
      <c r="B20" s="392" t="s">
        <v>330</v>
      </c>
      <c r="C20" s="399">
        <v>9</v>
      </c>
      <c r="D20" s="400">
        <v>14280</v>
      </c>
      <c r="E20" s="399">
        <v>7</v>
      </c>
      <c r="F20" s="400">
        <v>26160</v>
      </c>
      <c r="G20" s="399">
        <v>12</v>
      </c>
      <c r="H20" s="400">
        <v>14076</v>
      </c>
      <c r="I20" s="399">
        <v>10</v>
      </c>
      <c r="J20" s="400">
        <v>21488</v>
      </c>
      <c r="K20" s="399">
        <v>2</v>
      </c>
      <c r="L20" s="400">
        <v>23571</v>
      </c>
      <c r="M20" s="399">
        <v>11</v>
      </c>
      <c r="N20" s="400">
        <v>12768</v>
      </c>
      <c r="O20" s="399">
        <v>4</v>
      </c>
      <c r="P20" s="400">
        <v>35157</v>
      </c>
      <c r="Q20" s="399">
        <v>8</v>
      </c>
      <c r="R20" s="400">
        <v>28394</v>
      </c>
      <c r="S20" s="399">
        <v>10</v>
      </c>
      <c r="T20" s="400">
        <v>30557</v>
      </c>
      <c r="U20" s="399">
        <v>8</v>
      </c>
      <c r="V20" s="400">
        <v>29877</v>
      </c>
      <c r="W20" s="399">
        <v>3</v>
      </c>
      <c r="X20" s="400">
        <v>42440</v>
      </c>
      <c r="Y20" s="399">
        <v>7</v>
      </c>
      <c r="Z20" s="400">
        <v>32180</v>
      </c>
      <c r="AA20" s="401">
        <v>91</v>
      </c>
      <c r="AB20" s="402">
        <v>310948</v>
      </c>
      <c r="AC20" s="403">
        <v>8</v>
      </c>
    </row>
    <row r="21" spans="1:29" ht="42" customHeight="1" x14ac:dyDescent="0.2">
      <c r="A21" s="405">
        <v>9</v>
      </c>
      <c r="B21" s="392" t="s">
        <v>331</v>
      </c>
      <c r="C21" s="399">
        <v>8</v>
      </c>
      <c r="D21" s="400">
        <v>16040</v>
      </c>
      <c r="E21" s="399">
        <v>9</v>
      </c>
      <c r="F21" s="400">
        <v>18680</v>
      </c>
      <c r="G21" s="399">
        <v>7</v>
      </c>
      <c r="H21" s="400">
        <v>19473</v>
      </c>
      <c r="I21" s="399">
        <v>5</v>
      </c>
      <c r="J21" s="400">
        <v>27688</v>
      </c>
      <c r="K21" s="399">
        <v>12</v>
      </c>
      <c r="L21" s="400">
        <v>8172</v>
      </c>
      <c r="M21" s="399">
        <v>3</v>
      </c>
      <c r="N21" s="400">
        <v>24153</v>
      </c>
      <c r="O21" s="399">
        <v>12</v>
      </c>
      <c r="P21" s="400">
        <v>20389</v>
      </c>
      <c r="Q21" s="399">
        <v>12</v>
      </c>
      <c r="R21" s="400">
        <v>25727</v>
      </c>
      <c r="S21" s="399">
        <v>8</v>
      </c>
      <c r="T21" s="400">
        <v>34972</v>
      </c>
      <c r="U21" s="399">
        <v>3</v>
      </c>
      <c r="V21" s="400">
        <v>38662</v>
      </c>
      <c r="W21" s="399">
        <v>9</v>
      </c>
      <c r="X21" s="400">
        <v>32080</v>
      </c>
      <c r="Y21" s="399">
        <v>4</v>
      </c>
      <c r="Z21" s="400">
        <v>43641</v>
      </c>
      <c r="AA21" s="401">
        <v>92</v>
      </c>
      <c r="AB21" s="402">
        <v>309677</v>
      </c>
      <c r="AC21" s="403">
        <v>9</v>
      </c>
    </row>
    <row r="22" spans="1:29" ht="42" customHeight="1" x14ac:dyDescent="0.2">
      <c r="A22" s="398">
        <v>10</v>
      </c>
      <c r="B22" s="392" t="s">
        <v>34</v>
      </c>
      <c r="C22" s="399">
        <v>7</v>
      </c>
      <c r="D22" s="400">
        <v>20194</v>
      </c>
      <c r="E22" s="399">
        <v>6</v>
      </c>
      <c r="F22" s="400">
        <v>40480</v>
      </c>
      <c r="G22" s="399">
        <v>11</v>
      </c>
      <c r="H22" s="400">
        <v>13674</v>
      </c>
      <c r="I22" s="399">
        <v>11</v>
      </c>
      <c r="J22" s="400">
        <v>19372</v>
      </c>
      <c r="K22" s="399">
        <v>10</v>
      </c>
      <c r="L22" s="400">
        <v>7918</v>
      </c>
      <c r="M22" s="399">
        <v>8</v>
      </c>
      <c r="N22" s="400">
        <v>16390</v>
      </c>
      <c r="O22" s="399">
        <v>5</v>
      </c>
      <c r="P22" s="400">
        <v>28775</v>
      </c>
      <c r="Q22" s="399">
        <v>9</v>
      </c>
      <c r="R22" s="400">
        <v>25168</v>
      </c>
      <c r="S22" s="399">
        <v>7</v>
      </c>
      <c r="T22" s="400">
        <v>35468</v>
      </c>
      <c r="U22" s="399">
        <v>9</v>
      </c>
      <c r="V22" s="400">
        <v>29124</v>
      </c>
      <c r="W22" s="399">
        <v>7</v>
      </c>
      <c r="X22" s="400">
        <v>34025</v>
      </c>
      <c r="Y22" s="399">
        <v>8</v>
      </c>
      <c r="Z22" s="400">
        <v>30689</v>
      </c>
      <c r="AA22" s="401">
        <v>98</v>
      </c>
      <c r="AB22" s="402">
        <v>301277</v>
      </c>
      <c r="AC22" s="403">
        <v>10</v>
      </c>
    </row>
    <row r="23" spans="1:29" ht="42" customHeight="1" x14ac:dyDescent="0.2">
      <c r="A23" s="405">
        <v>11</v>
      </c>
      <c r="B23" s="392" t="s">
        <v>193</v>
      </c>
      <c r="C23" s="399">
        <v>5</v>
      </c>
      <c r="D23" s="400">
        <v>19690</v>
      </c>
      <c r="E23" s="399">
        <v>12</v>
      </c>
      <c r="F23" s="400">
        <v>12570</v>
      </c>
      <c r="G23" s="399">
        <v>9</v>
      </c>
      <c r="H23" s="400">
        <v>17085</v>
      </c>
      <c r="I23" s="399">
        <v>9</v>
      </c>
      <c r="J23" s="400">
        <v>23220</v>
      </c>
      <c r="K23" s="399">
        <v>7</v>
      </c>
      <c r="L23" s="400">
        <v>15709</v>
      </c>
      <c r="M23" s="399">
        <v>5</v>
      </c>
      <c r="N23" s="400">
        <v>20576</v>
      </c>
      <c r="O23" s="399">
        <v>6</v>
      </c>
      <c r="P23" s="400">
        <v>30360</v>
      </c>
      <c r="Q23" s="399">
        <v>4</v>
      </c>
      <c r="R23" s="400">
        <v>34760</v>
      </c>
      <c r="S23" s="399">
        <v>11</v>
      </c>
      <c r="T23" s="400">
        <v>23738</v>
      </c>
      <c r="U23" s="399">
        <v>11</v>
      </c>
      <c r="V23" s="400">
        <v>23265</v>
      </c>
      <c r="W23" s="399">
        <v>12</v>
      </c>
      <c r="X23" s="400">
        <v>24930</v>
      </c>
      <c r="Y23" s="399">
        <v>12</v>
      </c>
      <c r="Z23" s="400">
        <v>24247</v>
      </c>
      <c r="AA23" s="401">
        <v>103</v>
      </c>
      <c r="AB23" s="402">
        <v>270150</v>
      </c>
      <c r="AC23" s="403">
        <v>11</v>
      </c>
    </row>
    <row r="24" spans="1:29" ht="42" customHeight="1" thickBot="1" x14ac:dyDescent="0.25">
      <c r="A24" s="406">
        <v>12</v>
      </c>
      <c r="B24" s="407" t="s">
        <v>332</v>
      </c>
      <c r="C24" s="408">
        <v>12</v>
      </c>
      <c r="D24" s="409">
        <v>14390</v>
      </c>
      <c r="E24" s="408">
        <v>8</v>
      </c>
      <c r="F24" s="409">
        <v>20880</v>
      </c>
      <c r="G24" s="408">
        <v>10</v>
      </c>
      <c r="H24" s="409">
        <v>16726</v>
      </c>
      <c r="I24" s="408">
        <v>12</v>
      </c>
      <c r="J24" s="409">
        <v>16561</v>
      </c>
      <c r="K24" s="408">
        <v>8</v>
      </c>
      <c r="L24" s="409">
        <v>12279</v>
      </c>
      <c r="M24" s="408">
        <v>12</v>
      </c>
      <c r="N24" s="409">
        <v>7095</v>
      </c>
      <c r="O24" s="408">
        <v>11</v>
      </c>
      <c r="P24" s="409">
        <v>23595</v>
      </c>
      <c r="Q24" s="408">
        <v>6</v>
      </c>
      <c r="R24" s="409">
        <v>30890</v>
      </c>
      <c r="S24" s="408">
        <v>12</v>
      </c>
      <c r="T24" s="409">
        <v>23397</v>
      </c>
      <c r="U24" s="408">
        <v>12</v>
      </c>
      <c r="V24" s="409">
        <v>17443</v>
      </c>
      <c r="W24" s="408">
        <v>11</v>
      </c>
      <c r="X24" s="409">
        <v>26515</v>
      </c>
      <c r="Y24" s="408">
        <v>11</v>
      </c>
      <c r="Z24" s="409">
        <v>25491</v>
      </c>
      <c r="AA24" s="410">
        <v>125</v>
      </c>
      <c r="AB24" s="411">
        <v>235262</v>
      </c>
      <c r="AC24" s="412">
        <v>12</v>
      </c>
    </row>
    <row r="25" spans="1:29" ht="13.5" thickTop="1" x14ac:dyDescent="0.2"/>
    <row r="28" spans="1:29" ht="33" customHeight="1" x14ac:dyDescent="0.35">
      <c r="B28" s="166" t="s">
        <v>1064</v>
      </c>
      <c r="N28" s="166" t="s">
        <v>1067</v>
      </c>
    </row>
    <row r="29" spans="1:29" ht="9" customHeight="1" x14ac:dyDescent="0.2"/>
    <row r="30" spans="1:29" ht="30" customHeight="1" x14ac:dyDescent="0.35">
      <c r="B30" s="166" t="s">
        <v>1065</v>
      </c>
      <c r="C30" s="166"/>
      <c r="N30" s="166" t="s">
        <v>1068</v>
      </c>
    </row>
    <row r="31" spans="1:29" ht="9" customHeight="1" x14ac:dyDescent="0.35">
      <c r="B31" s="166"/>
      <c r="C31" s="166"/>
    </row>
    <row r="32" spans="1:29" ht="29.25" customHeight="1" x14ac:dyDescent="0.35">
      <c r="B32" s="166" t="s">
        <v>1066</v>
      </c>
      <c r="C32" s="166"/>
      <c r="N32" s="11" t="s">
        <v>1069</v>
      </c>
    </row>
  </sheetData>
  <mergeCells count="27">
    <mergeCell ref="I10:J10"/>
    <mergeCell ref="A10:A12"/>
    <mergeCell ref="B10:B12"/>
    <mergeCell ref="C10:D10"/>
    <mergeCell ref="E10:F10"/>
    <mergeCell ref="G10:H10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Q11:R11"/>
    <mergeCell ref="S11:T11"/>
    <mergeCell ref="U11:V11"/>
    <mergeCell ref="W11:X11"/>
    <mergeCell ref="Y11:Z11"/>
  </mergeCells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4"/>
  <sheetViews>
    <sheetView topLeftCell="A4" workbookViewId="0">
      <selection activeCell="AA14" sqref="AA14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62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63</v>
      </c>
      <c r="C5" s="5"/>
      <c r="D5" s="31"/>
      <c r="E5" s="31"/>
      <c r="F5" s="31"/>
      <c r="G5" s="93"/>
      <c r="H5" s="93"/>
      <c r="I5" s="93"/>
      <c r="J5" s="93"/>
      <c r="K5" s="95" t="s">
        <v>136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276" t="s">
        <v>4</v>
      </c>
      <c r="B8" s="1301" t="s">
        <v>20</v>
      </c>
      <c r="C8" s="1302" t="s">
        <v>5</v>
      </c>
      <c r="D8" s="1299" t="s">
        <v>6</v>
      </c>
      <c r="E8" s="1299"/>
      <c r="F8" s="1303" t="s">
        <v>7</v>
      </c>
      <c r="G8" s="1303"/>
      <c r="H8" s="1299" t="s">
        <v>8</v>
      </c>
      <c r="I8" s="1299"/>
      <c r="J8" s="1303" t="s">
        <v>9</v>
      </c>
      <c r="K8" s="1303"/>
      <c r="L8" s="1299" t="s">
        <v>10</v>
      </c>
      <c r="M8" s="1299"/>
      <c r="N8" s="1303" t="s">
        <v>11</v>
      </c>
      <c r="O8" s="1303"/>
      <c r="P8" s="1299" t="s">
        <v>12</v>
      </c>
      <c r="Q8" s="1299"/>
      <c r="R8" s="1303" t="s">
        <v>13</v>
      </c>
      <c r="S8" s="1303"/>
      <c r="T8" s="1304" t="s">
        <v>14</v>
      </c>
      <c r="U8" s="1304"/>
      <c r="V8" s="1304"/>
    </row>
    <row r="9" spans="1:22" ht="35.25" customHeight="1" thickTop="1" thickBot="1" x14ac:dyDescent="0.25">
      <c r="A9" s="1276"/>
      <c r="B9" s="1301"/>
      <c r="C9" s="1302"/>
      <c r="D9" s="1300" t="s">
        <v>489</v>
      </c>
      <c r="E9" s="1300"/>
      <c r="F9" s="1300" t="s">
        <v>490</v>
      </c>
      <c r="G9" s="1300"/>
      <c r="H9" s="1300" t="s">
        <v>491</v>
      </c>
      <c r="I9" s="1300"/>
      <c r="J9" s="1300" t="s">
        <v>492</v>
      </c>
      <c r="K9" s="1300"/>
      <c r="L9" s="1300" t="s">
        <v>493</v>
      </c>
      <c r="M9" s="1300"/>
      <c r="N9" s="1300" t="s">
        <v>494</v>
      </c>
      <c r="O9" s="1300"/>
      <c r="P9" s="1300" t="s">
        <v>496</v>
      </c>
      <c r="Q9" s="1300"/>
      <c r="R9" s="1300" t="s">
        <v>495</v>
      </c>
      <c r="S9" s="1300"/>
      <c r="T9" s="1304"/>
      <c r="U9" s="1304"/>
      <c r="V9" s="1304"/>
    </row>
    <row r="10" spans="1:22" ht="13.5" thickTop="1" x14ac:dyDescent="0.2">
      <c r="A10" s="1276"/>
      <c r="B10" s="1301"/>
      <c r="C10" s="1302"/>
      <c r="D10" s="574"/>
      <c r="E10" s="575"/>
      <c r="F10" s="576"/>
      <c r="G10" s="577"/>
      <c r="H10" s="574"/>
      <c r="I10" s="575"/>
      <c r="J10" s="576"/>
      <c r="K10" s="577"/>
      <c r="L10" s="574"/>
      <c r="M10" s="575"/>
      <c r="N10" s="576"/>
      <c r="O10" s="578"/>
      <c r="P10" s="574"/>
      <c r="Q10" s="575"/>
      <c r="R10" s="576"/>
      <c r="S10" s="577"/>
      <c r="T10" s="574"/>
      <c r="U10" s="579"/>
      <c r="V10" s="580"/>
    </row>
    <row r="11" spans="1:22" ht="16.5" thickBot="1" x14ac:dyDescent="0.25">
      <c r="A11" s="451"/>
      <c r="B11" s="581"/>
      <c r="C11" s="582"/>
      <c r="D11" s="583" t="s">
        <v>15</v>
      </c>
      <c r="E11" s="584" t="s">
        <v>16</v>
      </c>
      <c r="F11" s="585" t="s">
        <v>15</v>
      </c>
      <c r="G11" s="586" t="s">
        <v>16</v>
      </c>
      <c r="H11" s="583" t="s">
        <v>15</v>
      </c>
      <c r="I11" s="584" t="s">
        <v>16</v>
      </c>
      <c r="J11" s="585" t="s">
        <v>15</v>
      </c>
      <c r="K11" s="586" t="s">
        <v>16</v>
      </c>
      <c r="L11" s="583" t="s">
        <v>15</v>
      </c>
      <c r="M11" s="584" t="s">
        <v>16</v>
      </c>
      <c r="N11" s="585" t="s">
        <v>15</v>
      </c>
      <c r="O11" s="587" t="s">
        <v>16</v>
      </c>
      <c r="P11" s="583" t="s">
        <v>15</v>
      </c>
      <c r="Q11" s="584" t="s">
        <v>16</v>
      </c>
      <c r="R11" s="585" t="s">
        <v>15</v>
      </c>
      <c r="S11" s="586" t="s">
        <v>16</v>
      </c>
      <c r="T11" s="583" t="s">
        <v>15</v>
      </c>
      <c r="U11" s="587" t="s">
        <v>16</v>
      </c>
      <c r="V11" s="632" t="s">
        <v>497</v>
      </c>
    </row>
    <row r="12" spans="1:22" ht="15.75" x14ac:dyDescent="0.2">
      <c r="A12" s="513">
        <v>1</v>
      </c>
      <c r="B12" s="588" t="s">
        <v>712</v>
      </c>
      <c r="C12" s="589" t="s">
        <v>486</v>
      </c>
      <c r="D12" s="1011">
        <v>1</v>
      </c>
      <c r="E12" s="1013">
        <v>9151</v>
      </c>
      <c r="F12" s="1015">
        <v>1</v>
      </c>
      <c r="G12" s="1017">
        <v>19100</v>
      </c>
      <c r="H12" s="1011">
        <v>2</v>
      </c>
      <c r="I12" s="1013">
        <v>1617</v>
      </c>
      <c r="J12" s="1015">
        <v>2</v>
      </c>
      <c r="K12" s="1019">
        <v>2075</v>
      </c>
      <c r="L12" s="1011">
        <v>4</v>
      </c>
      <c r="M12" s="1013">
        <v>4342</v>
      </c>
      <c r="N12" s="1015">
        <v>8</v>
      </c>
      <c r="O12" s="1021">
        <v>330</v>
      </c>
      <c r="P12" s="752">
        <v>1</v>
      </c>
      <c r="Q12" s="597">
        <v>9009</v>
      </c>
      <c r="R12" s="753">
        <v>1</v>
      </c>
      <c r="S12" s="599">
        <v>6351</v>
      </c>
      <c r="T12" s="1001">
        <v>20</v>
      </c>
      <c r="U12" s="1002">
        <v>51975</v>
      </c>
      <c r="V12" s="522">
        <v>1</v>
      </c>
    </row>
    <row r="13" spans="1:22" ht="15.75" x14ac:dyDescent="0.2">
      <c r="A13" s="523">
        <v>2</v>
      </c>
      <c r="B13" s="602" t="s">
        <v>716</v>
      </c>
      <c r="C13" s="603" t="s">
        <v>189</v>
      </c>
      <c r="D13" s="1003">
        <v>1</v>
      </c>
      <c r="E13" s="1004">
        <v>9577</v>
      </c>
      <c r="F13" s="1005">
        <v>3</v>
      </c>
      <c r="G13" s="1006">
        <v>15389</v>
      </c>
      <c r="H13" s="1003">
        <v>2</v>
      </c>
      <c r="I13" s="1004">
        <v>1421</v>
      </c>
      <c r="J13" s="1005">
        <v>5.5</v>
      </c>
      <c r="K13" s="1007">
        <v>1655</v>
      </c>
      <c r="L13" s="1003">
        <v>1</v>
      </c>
      <c r="M13" s="1004">
        <v>7802</v>
      </c>
      <c r="N13" s="1005">
        <v>1</v>
      </c>
      <c r="O13" s="1008">
        <v>1067</v>
      </c>
      <c r="P13" s="755">
        <v>1</v>
      </c>
      <c r="Q13" s="612">
        <v>6289</v>
      </c>
      <c r="R13" s="756">
        <v>6</v>
      </c>
      <c r="S13" s="614">
        <v>1001</v>
      </c>
      <c r="T13" s="1009">
        <v>20.5</v>
      </c>
      <c r="U13" s="1010">
        <v>44201</v>
      </c>
      <c r="V13" s="522">
        <v>2</v>
      </c>
    </row>
    <row r="14" spans="1:22" ht="15.75" x14ac:dyDescent="0.2">
      <c r="A14" s="513">
        <v>3</v>
      </c>
      <c r="B14" s="602" t="s">
        <v>722</v>
      </c>
      <c r="C14" s="603" t="s">
        <v>485</v>
      </c>
      <c r="D14" s="1003">
        <v>3</v>
      </c>
      <c r="E14" s="1004">
        <v>4510</v>
      </c>
      <c r="F14" s="1005">
        <v>3</v>
      </c>
      <c r="G14" s="1006">
        <v>12728</v>
      </c>
      <c r="H14" s="1003">
        <v>4</v>
      </c>
      <c r="I14" s="1004">
        <v>799</v>
      </c>
      <c r="J14" s="1005">
        <v>7</v>
      </c>
      <c r="K14" s="1007">
        <v>1485</v>
      </c>
      <c r="L14" s="1003">
        <v>3</v>
      </c>
      <c r="M14" s="1004">
        <v>788</v>
      </c>
      <c r="N14" s="1005">
        <v>1</v>
      </c>
      <c r="O14" s="1008">
        <v>1668</v>
      </c>
      <c r="P14" s="755">
        <v>3</v>
      </c>
      <c r="Q14" s="612">
        <v>4011</v>
      </c>
      <c r="R14" s="756">
        <v>1</v>
      </c>
      <c r="S14" s="614">
        <v>8011</v>
      </c>
      <c r="T14" s="1009">
        <v>25</v>
      </c>
      <c r="U14" s="1010">
        <v>34000</v>
      </c>
      <c r="V14" s="525">
        <v>3</v>
      </c>
    </row>
    <row r="15" spans="1:22" ht="15.75" x14ac:dyDescent="0.2">
      <c r="A15" s="513">
        <v>4</v>
      </c>
      <c r="B15" s="602" t="s">
        <v>728</v>
      </c>
      <c r="C15" s="603" t="s">
        <v>670</v>
      </c>
      <c r="D15" s="1003">
        <v>5</v>
      </c>
      <c r="E15" s="1004">
        <v>4386</v>
      </c>
      <c r="F15" s="1005">
        <v>2</v>
      </c>
      <c r="G15" s="1006">
        <v>11725</v>
      </c>
      <c r="H15" s="1003">
        <v>3</v>
      </c>
      <c r="I15" s="1004">
        <v>1472</v>
      </c>
      <c r="J15" s="1005">
        <v>8</v>
      </c>
      <c r="K15" s="1007">
        <v>1355</v>
      </c>
      <c r="L15" s="1003">
        <v>1</v>
      </c>
      <c r="M15" s="1004">
        <v>1245</v>
      </c>
      <c r="N15" s="1005">
        <v>2</v>
      </c>
      <c r="O15" s="1008">
        <v>1525</v>
      </c>
      <c r="P15" s="755">
        <v>2</v>
      </c>
      <c r="Q15" s="612">
        <v>4085</v>
      </c>
      <c r="R15" s="756">
        <v>2</v>
      </c>
      <c r="S15" s="614">
        <v>4575</v>
      </c>
      <c r="T15" s="1009">
        <v>25</v>
      </c>
      <c r="U15" s="1010">
        <v>30368</v>
      </c>
      <c r="V15" s="525">
        <v>4</v>
      </c>
    </row>
    <row r="16" spans="1:22" ht="15.75" x14ac:dyDescent="0.2">
      <c r="A16" s="523">
        <v>5</v>
      </c>
      <c r="B16" s="602" t="s">
        <v>727</v>
      </c>
      <c r="C16" s="603" t="s">
        <v>670</v>
      </c>
      <c r="D16" s="1012">
        <v>3</v>
      </c>
      <c r="E16" s="1014">
        <v>5117</v>
      </c>
      <c r="F16" s="1016">
        <v>5</v>
      </c>
      <c r="G16" s="1018">
        <v>10733</v>
      </c>
      <c r="H16" s="1012">
        <v>4</v>
      </c>
      <c r="I16" s="1014">
        <v>2073</v>
      </c>
      <c r="J16" s="1016">
        <v>1</v>
      </c>
      <c r="K16" s="1020">
        <v>2560</v>
      </c>
      <c r="L16" s="1012">
        <v>6</v>
      </c>
      <c r="M16" s="1014">
        <v>2537</v>
      </c>
      <c r="N16" s="1016">
        <v>3</v>
      </c>
      <c r="O16" s="1022">
        <v>806</v>
      </c>
      <c r="P16" s="755">
        <v>5</v>
      </c>
      <c r="Q16" s="612">
        <v>3669</v>
      </c>
      <c r="R16" s="756">
        <v>2</v>
      </c>
      <c r="S16" s="614">
        <v>4707</v>
      </c>
      <c r="T16" s="1009">
        <v>29</v>
      </c>
      <c r="U16" s="1010">
        <v>32202</v>
      </c>
      <c r="V16" s="522">
        <v>5</v>
      </c>
    </row>
    <row r="17" spans="1:22" ht="15.75" x14ac:dyDescent="0.2">
      <c r="A17" s="513">
        <v>6</v>
      </c>
      <c r="B17" s="602" t="s">
        <v>719</v>
      </c>
      <c r="C17" s="603" t="s">
        <v>482</v>
      </c>
      <c r="D17" s="1003">
        <v>2</v>
      </c>
      <c r="E17" s="1004">
        <v>8350</v>
      </c>
      <c r="F17" s="1005">
        <v>1</v>
      </c>
      <c r="G17" s="1006">
        <v>20203</v>
      </c>
      <c r="H17" s="1003">
        <v>6</v>
      </c>
      <c r="I17" s="1004">
        <v>1109</v>
      </c>
      <c r="J17" s="1005">
        <v>5</v>
      </c>
      <c r="K17" s="1007">
        <v>1685</v>
      </c>
      <c r="L17" s="1003">
        <v>2</v>
      </c>
      <c r="M17" s="1004">
        <v>5838</v>
      </c>
      <c r="N17" s="1005">
        <v>6</v>
      </c>
      <c r="O17" s="1008">
        <v>400</v>
      </c>
      <c r="P17" s="755">
        <v>5</v>
      </c>
      <c r="Q17" s="612">
        <v>3502</v>
      </c>
      <c r="R17" s="756">
        <v>4</v>
      </c>
      <c r="S17" s="614">
        <v>2033</v>
      </c>
      <c r="T17" s="1009">
        <v>31</v>
      </c>
      <c r="U17" s="1010">
        <v>43120</v>
      </c>
      <c r="V17" s="525">
        <v>6</v>
      </c>
    </row>
    <row r="18" spans="1:22" ht="15.75" x14ac:dyDescent="0.2">
      <c r="A18" s="513">
        <v>7</v>
      </c>
      <c r="B18" s="602" t="s">
        <v>726</v>
      </c>
      <c r="C18" s="603" t="s">
        <v>670</v>
      </c>
      <c r="D18" s="1003">
        <v>6</v>
      </c>
      <c r="E18" s="1004">
        <v>3574</v>
      </c>
      <c r="F18" s="1005">
        <v>7</v>
      </c>
      <c r="G18" s="1006">
        <v>8189</v>
      </c>
      <c r="H18" s="1003">
        <v>1</v>
      </c>
      <c r="I18" s="1004">
        <v>1641</v>
      </c>
      <c r="J18" s="1005">
        <v>1</v>
      </c>
      <c r="K18" s="1007">
        <v>3130</v>
      </c>
      <c r="L18" s="1003">
        <v>6</v>
      </c>
      <c r="M18" s="1004">
        <v>723</v>
      </c>
      <c r="N18" s="1005">
        <v>5</v>
      </c>
      <c r="O18" s="1008">
        <v>779</v>
      </c>
      <c r="P18" s="755">
        <v>2</v>
      </c>
      <c r="Q18" s="612">
        <v>4415</v>
      </c>
      <c r="R18" s="756">
        <v>4</v>
      </c>
      <c r="S18" s="614">
        <v>2457</v>
      </c>
      <c r="T18" s="1009">
        <v>32</v>
      </c>
      <c r="U18" s="1010">
        <v>24908</v>
      </c>
      <c r="V18" s="522">
        <v>7</v>
      </c>
    </row>
    <row r="19" spans="1:22" ht="15.75" x14ac:dyDescent="0.2">
      <c r="A19" s="523">
        <v>8</v>
      </c>
      <c r="B19" s="602" t="s">
        <v>713</v>
      </c>
      <c r="C19" s="603" t="s">
        <v>486</v>
      </c>
      <c r="D19" s="1003">
        <v>4</v>
      </c>
      <c r="E19" s="1004">
        <v>4388</v>
      </c>
      <c r="F19" s="1005">
        <v>4</v>
      </c>
      <c r="G19" s="1006">
        <v>11296</v>
      </c>
      <c r="H19" s="1003">
        <v>3</v>
      </c>
      <c r="I19" s="1004">
        <v>1410</v>
      </c>
      <c r="J19" s="1005">
        <v>4</v>
      </c>
      <c r="K19" s="1007">
        <v>2260</v>
      </c>
      <c r="L19" s="1003">
        <v>2</v>
      </c>
      <c r="M19" s="1004">
        <v>988</v>
      </c>
      <c r="N19" s="1005">
        <v>8</v>
      </c>
      <c r="O19" s="1008">
        <v>268</v>
      </c>
      <c r="P19" s="755">
        <v>2</v>
      </c>
      <c r="Q19" s="612">
        <v>4678</v>
      </c>
      <c r="R19" s="756">
        <v>7</v>
      </c>
      <c r="S19" s="614">
        <v>493</v>
      </c>
      <c r="T19" s="1009">
        <v>34</v>
      </c>
      <c r="U19" s="1010">
        <v>25781</v>
      </c>
      <c r="V19" s="525">
        <v>8</v>
      </c>
    </row>
    <row r="20" spans="1:22" ht="15.75" x14ac:dyDescent="0.2">
      <c r="A20" s="513">
        <v>9</v>
      </c>
      <c r="B20" s="602" t="s">
        <v>724</v>
      </c>
      <c r="C20" s="603" t="s">
        <v>484</v>
      </c>
      <c r="D20" s="1003">
        <v>2</v>
      </c>
      <c r="E20" s="1004">
        <v>5632</v>
      </c>
      <c r="F20" s="1005">
        <v>5</v>
      </c>
      <c r="G20" s="1006">
        <v>10956</v>
      </c>
      <c r="H20" s="1003">
        <v>6</v>
      </c>
      <c r="I20" s="1004">
        <v>1499</v>
      </c>
      <c r="J20" s="1005">
        <v>1</v>
      </c>
      <c r="K20" s="1007">
        <v>2905</v>
      </c>
      <c r="L20" s="1003">
        <v>7</v>
      </c>
      <c r="M20" s="1004">
        <v>1844</v>
      </c>
      <c r="N20" s="1005">
        <v>2</v>
      </c>
      <c r="O20" s="1008">
        <v>1182</v>
      </c>
      <c r="P20" s="755">
        <v>6</v>
      </c>
      <c r="Q20" s="612">
        <v>1673</v>
      </c>
      <c r="R20" s="756">
        <v>6</v>
      </c>
      <c r="S20" s="614">
        <v>945</v>
      </c>
      <c r="T20" s="1009">
        <v>35</v>
      </c>
      <c r="U20" s="1010">
        <v>26636</v>
      </c>
      <c r="V20" s="522">
        <v>9</v>
      </c>
    </row>
    <row r="21" spans="1:22" ht="15.75" x14ac:dyDescent="0.2">
      <c r="A21" s="513">
        <v>10</v>
      </c>
      <c r="B21" s="602" t="s">
        <v>718</v>
      </c>
      <c r="C21" s="603" t="s">
        <v>482</v>
      </c>
      <c r="D21" s="1003">
        <v>4</v>
      </c>
      <c r="E21" s="1004">
        <v>5034</v>
      </c>
      <c r="F21" s="1005">
        <v>3</v>
      </c>
      <c r="G21" s="1006">
        <v>8458</v>
      </c>
      <c r="H21" s="1003">
        <v>1</v>
      </c>
      <c r="I21" s="1004">
        <v>3179</v>
      </c>
      <c r="J21" s="1005">
        <v>5.5</v>
      </c>
      <c r="K21" s="1007">
        <v>1655</v>
      </c>
      <c r="L21" s="1003">
        <v>6</v>
      </c>
      <c r="M21" s="1004">
        <v>694</v>
      </c>
      <c r="N21" s="1005">
        <v>7</v>
      </c>
      <c r="O21" s="1008">
        <v>350</v>
      </c>
      <c r="P21" s="755">
        <v>7</v>
      </c>
      <c r="Q21" s="612">
        <v>1342</v>
      </c>
      <c r="R21" s="756">
        <v>3</v>
      </c>
      <c r="S21" s="614">
        <v>4108</v>
      </c>
      <c r="T21" s="1009">
        <v>36.5</v>
      </c>
      <c r="U21" s="1010">
        <v>24820</v>
      </c>
      <c r="V21" s="522">
        <v>10</v>
      </c>
    </row>
    <row r="22" spans="1:22" ht="15.75" x14ac:dyDescent="0.2">
      <c r="A22" s="523">
        <v>11</v>
      </c>
      <c r="B22" s="602" t="s">
        <v>725</v>
      </c>
      <c r="C22" s="603" t="s">
        <v>484</v>
      </c>
      <c r="D22" s="1003">
        <v>7</v>
      </c>
      <c r="E22" s="1004">
        <v>3254</v>
      </c>
      <c r="F22" s="1005">
        <v>4</v>
      </c>
      <c r="G22" s="1006">
        <v>7620</v>
      </c>
      <c r="H22" s="1003">
        <v>4</v>
      </c>
      <c r="I22" s="1004">
        <v>1333</v>
      </c>
      <c r="J22" s="1005">
        <v>2</v>
      </c>
      <c r="K22" s="1007">
        <v>2705</v>
      </c>
      <c r="L22" s="1003">
        <v>7</v>
      </c>
      <c r="M22" s="1004">
        <v>401</v>
      </c>
      <c r="N22" s="1005">
        <v>1</v>
      </c>
      <c r="O22" s="1008">
        <v>1967</v>
      </c>
      <c r="P22" s="755">
        <v>7</v>
      </c>
      <c r="Q22" s="612">
        <v>2117</v>
      </c>
      <c r="R22" s="756">
        <v>7</v>
      </c>
      <c r="S22" s="614">
        <v>701</v>
      </c>
      <c r="T22" s="1009">
        <v>39</v>
      </c>
      <c r="U22" s="1010">
        <v>20098</v>
      </c>
      <c r="V22" s="522">
        <v>11</v>
      </c>
    </row>
    <row r="23" spans="1:22" ht="15.75" x14ac:dyDescent="0.2">
      <c r="A23" s="513">
        <v>12</v>
      </c>
      <c r="B23" s="602" t="s">
        <v>711</v>
      </c>
      <c r="C23" s="603" t="s">
        <v>486</v>
      </c>
      <c r="D23" s="1003">
        <v>1</v>
      </c>
      <c r="E23" s="1004">
        <v>11922</v>
      </c>
      <c r="F23" s="1005">
        <v>2</v>
      </c>
      <c r="G23" s="1006">
        <v>16249</v>
      </c>
      <c r="H23" s="1003">
        <v>7</v>
      </c>
      <c r="I23" s="1004">
        <v>1310</v>
      </c>
      <c r="J23" s="1005">
        <v>3</v>
      </c>
      <c r="K23" s="1007">
        <v>1890</v>
      </c>
      <c r="L23" s="1003">
        <v>3</v>
      </c>
      <c r="M23" s="1004">
        <v>5622</v>
      </c>
      <c r="N23" s="1005">
        <v>6</v>
      </c>
      <c r="O23" s="1008">
        <v>742</v>
      </c>
      <c r="P23" s="755">
        <v>9</v>
      </c>
      <c r="Q23" s="612">
        <v>0</v>
      </c>
      <c r="R23" s="756">
        <v>9</v>
      </c>
      <c r="S23" s="614">
        <v>0</v>
      </c>
      <c r="T23" s="1009">
        <v>40</v>
      </c>
      <c r="U23" s="1010">
        <v>37735</v>
      </c>
      <c r="V23" s="525">
        <v>12</v>
      </c>
    </row>
    <row r="24" spans="1:22" ht="15.75" x14ac:dyDescent="0.2">
      <c r="A24" s="513">
        <v>13</v>
      </c>
      <c r="B24" s="602" t="s">
        <v>733</v>
      </c>
      <c r="C24" s="603" t="s">
        <v>488</v>
      </c>
      <c r="D24" s="1003">
        <v>6</v>
      </c>
      <c r="E24" s="1004">
        <v>4298</v>
      </c>
      <c r="F24" s="1005">
        <v>8</v>
      </c>
      <c r="G24" s="1006">
        <v>7845</v>
      </c>
      <c r="H24" s="1003">
        <v>7</v>
      </c>
      <c r="I24" s="1004">
        <v>660</v>
      </c>
      <c r="J24" s="1005">
        <v>6</v>
      </c>
      <c r="K24" s="1007">
        <v>1540</v>
      </c>
      <c r="L24" s="1003">
        <v>1</v>
      </c>
      <c r="M24" s="1004">
        <v>6927</v>
      </c>
      <c r="N24" s="1005">
        <v>2</v>
      </c>
      <c r="O24" s="1008">
        <v>952</v>
      </c>
      <c r="P24" s="755">
        <v>8</v>
      </c>
      <c r="Q24" s="612">
        <v>1392</v>
      </c>
      <c r="R24" s="756">
        <v>4</v>
      </c>
      <c r="S24" s="614">
        <v>2735</v>
      </c>
      <c r="T24" s="1009">
        <v>42</v>
      </c>
      <c r="U24" s="1010">
        <v>26349</v>
      </c>
      <c r="V24" s="522">
        <v>13</v>
      </c>
    </row>
    <row r="25" spans="1:22" ht="15.75" x14ac:dyDescent="0.2">
      <c r="A25" s="523">
        <v>14</v>
      </c>
      <c r="B25" s="602" t="s">
        <v>730</v>
      </c>
      <c r="C25" s="603" t="s">
        <v>487</v>
      </c>
      <c r="D25" s="1003">
        <v>8</v>
      </c>
      <c r="E25" s="1004">
        <v>2863</v>
      </c>
      <c r="F25" s="1005">
        <v>6</v>
      </c>
      <c r="G25" s="1006">
        <v>9145</v>
      </c>
      <c r="H25" s="1003">
        <v>2</v>
      </c>
      <c r="I25" s="1004">
        <v>2357</v>
      </c>
      <c r="J25" s="1005">
        <v>9</v>
      </c>
      <c r="K25" s="1007">
        <v>0</v>
      </c>
      <c r="L25" s="1003">
        <v>2</v>
      </c>
      <c r="M25" s="1004">
        <v>4743</v>
      </c>
      <c r="N25" s="1005">
        <v>5</v>
      </c>
      <c r="O25" s="1008">
        <v>577</v>
      </c>
      <c r="P25" s="755">
        <v>4</v>
      </c>
      <c r="Q25" s="612">
        <v>3995</v>
      </c>
      <c r="R25" s="756">
        <v>8</v>
      </c>
      <c r="S25" s="614">
        <v>396</v>
      </c>
      <c r="T25" s="1009">
        <v>44</v>
      </c>
      <c r="U25" s="1010">
        <v>24076</v>
      </c>
      <c r="V25" s="525">
        <v>14</v>
      </c>
    </row>
    <row r="26" spans="1:22" ht="15.75" x14ac:dyDescent="0.2">
      <c r="A26" s="513">
        <v>15</v>
      </c>
      <c r="B26" s="602" t="s">
        <v>717</v>
      </c>
      <c r="C26" s="603" t="s">
        <v>482</v>
      </c>
      <c r="D26" s="1003">
        <v>5</v>
      </c>
      <c r="E26" s="1004">
        <v>4895</v>
      </c>
      <c r="F26" s="1005">
        <v>2</v>
      </c>
      <c r="G26" s="1006">
        <v>13963</v>
      </c>
      <c r="H26" s="1003">
        <v>6</v>
      </c>
      <c r="I26" s="1004">
        <v>709</v>
      </c>
      <c r="J26" s="1005">
        <v>7</v>
      </c>
      <c r="K26" s="1007">
        <v>1640</v>
      </c>
      <c r="L26" s="1003">
        <v>5</v>
      </c>
      <c r="M26" s="1004">
        <v>3658</v>
      </c>
      <c r="N26" s="1005">
        <v>8</v>
      </c>
      <c r="O26" s="1008">
        <v>331</v>
      </c>
      <c r="P26" s="755">
        <v>6</v>
      </c>
      <c r="Q26" s="612">
        <v>2893</v>
      </c>
      <c r="R26" s="756">
        <v>6</v>
      </c>
      <c r="S26" s="614">
        <v>1438</v>
      </c>
      <c r="T26" s="1009">
        <v>45</v>
      </c>
      <c r="U26" s="1010">
        <v>29527</v>
      </c>
      <c r="V26" s="525">
        <v>15</v>
      </c>
    </row>
    <row r="27" spans="1:22" ht="15.75" x14ac:dyDescent="0.2">
      <c r="A27" s="513">
        <v>16</v>
      </c>
      <c r="B27" s="602" t="s">
        <v>715</v>
      </c>
      <c r="C27" s="603" t="s">
        <v>189</v>
      </c>
      <c r="D27" s="1003">
        <v>5</v>
      </c>
      <c r="E27" s="1004">
        <v>4942</v>
      </c>
      <c r="F27" s="1005">
        <v>7</v>
      </c>
      <c r="G27" s="1006">
        <v>6720</v>
      </c>
      <c r="H27" s="1003">
        <v>8</v>
      </c>
      <c r="I27" s="1004">
        <v>922</v>
      </c>
      <c r="J27" s="1005">
        <v>4</v>
      </c>
      <c r="K27" s="1007">
        <v>1725</v>
      </c>
      <c r="L27" s="1003">
        <v>9</v>
      </c>
      <c r="M27" s="1004">
        <v>0</v>
      </c>
      <c r="N27" s="1005">
        <v>9</v>
      </c>
      <c r="O27" s="1008">
        <v>0</v>
      </c>
      <c r="P27" s="755">
        <v>1</v>
      </c>
      <c r="Q27" s="612">
        <v>8887</v>
      </c>
      <c r="R27" s="756">
        <v>2</v>
      </c>
      <c r="S27" s="614">
        <v>4131</v>
      </c>
      <c r="T27" s="1009">
        <v>45</v>
      </c>
      <c r="U27" s="1010">
        <v>27327</v>
      </c>
      <c r="V27" s="522">
        <v>16</v>
      </c>
    </row>
    <row r="28" spans="1:22" ht="15.75" x14ac:dyDescent="0.2">
      <c r="A28" s="513">
        <v>17</v>
      </c>
      <c r="B28" s="602" t="s">
        <v>175</v>
      </c>
      <c r="C28" s="603" t="s">
        <v>487</v>
      </c>
      <c r="D28" s="1003">
        <v>6</v>
      </c>
      <c r="E28" s="1004">
        <v>3374</v>
      </c>
      <c r="F28" s="1005">
        <v>8</v>
      </c>
      <c r="G28" s="1006">
        <v>8778</v>
      </c>
      <c r="H28" s="1003">
        <v>8</v>
      </c>
      <c r="I28" s="1004">
        <v>846</v>
      </c>
      <c r="J28" s="1005">
        <v>6</v>
      </c>
      <c r="K28" s="1007">
        <v>1940</v>
      </c>
      <c r="L28" s="1003">
        <v>4</v>
      </c>
      <c r="M28" s="1004">
        <v>4641</v>
      </c>
      <c r="N28" s="1005">
        <v>4</v>
      </c>
      <c r="O28" s="1008">
        <v>880</v>
      </c>
      <c r="P28" s="755">
        <v>5</v>
      </c>
      <c r="Q28" s="612">
        <v>3200</v>
      </c>
      <c r="R28" s="756">
        <v>5</v>
      </c>
      <c r="S28" s="614">
        <v>1018</v>
      </c>
      <c r="T28" s="1009">
        <v>46</v>
      </c>
      <c r="U28" s="1010">
        <v>24677</v>
      </c>
      <c r="V28" s="522">
        <v>17</v>
      </c>
    </row>
    <row r="29" spans="1:22" ht="15.75" x14ac:dyDescent="0.2">
      <c r="A29" s="513">
        <v>18</v>
      </c>
      <c r="B29" s="602" t="s">
        <v>721</v>
      </c>
      <c r="C29" s="603" t="s">
        <v>485</v>
      </c>
      <c r="D29" s="1003">
        <v>7</v>
      </c>
      <c r="E29" s="1004">
        <v>2954</v>
      </c>
      <c r="F29" s="1005">
        <v>8</v>
      </c>
      <c r="G29" s="1006">
        <v>6483</v>
      </c>
      <c r="H29" s="1003">
        <v>7</v>
      </c>
      <c r="I29" s="1004">
        <v>950</v>
      </c>
      <c r="J29" s="1005">
        <v>3</v>
      </c>
      <c r="K29" s="1007">
        <v>2265</v>
      </c>
      <c r="L29" s="1003">
        <v>8</v>
      </c>
      <c r="M29" s="1004">
        <v>193</v>
      </c>
      <c r="N29" s="1005">
        <v>5</v>
      </c>
      <c r="O29" s="1008">
        <v>472</v>
      </c>
      <c r="P29" s="755">
        <v>3</v>
      </c>
      <c r="Q29" s="612">
        <v>4336</v>
      </c>
      <c r="R29" s="756">
        <v>5</v>
      </c>
      <c r="S29" s="614">
        <v>1706</v>
      </c>
      <c r="T29" s="1009">
        <v>46</v>
      </c>
      <c r="U29" s="1010">
        <v>19359</v>
      </c>
      <c r="V29" s="525">
        <v>18</v>
      </c>
    </row>
    <row r="30" spans="1:22" ht="15.75" x14ac:dyDescent="0.2">
      <c r="A30" s="513">
        <v>19</v>
      </c>
      <c r="B30" s="602" t="s">
        <v>720</v>
      </c>
      <c r="C30" s="603" t="s">
        <v>485</v>
      </c>
      <c r="D30" s="1003">
        <v>2</v>
      </c>
      <c r="E30" s="1004">
        <v>10177</v>
      </c>
      <c r="F30" s="1005">
        <v>6</v>
      </c>
      <c r="G30" s="1006">
        <v>9909</v>
      </c>
      <c r="H30" s="1003">
        <v>5</v>
      </c>
      <c r="I30" s="1004">
        <v>1627</v>
      </c>
      <c r="J30" s="1005">
        <v>9</v>
      </c>
      <c r="K30" s="1007">
        <v>0</v>
      </c>
      <c r="L30" s="1003">
        <v>3</v>
      </c>
      <c r="M30" s="1004">
        <v>4629</v>
      </c>
      <c r="N30" s="1005">
        <v>4</v>
      </c>
      <c r="O30" s="1008">
        <v>660</v>
      </c>
      <c r="P30" s="755">
        <v>9</v>
      </c>
      <c r="Q30" s="612">
        <v>0</v>
      </c>
      <c r="R30" s="756">
        <v>9</v>
      </c>
      <c r="S30" s="614">
        <v>0</v>
      </c>
      <c r="T30" s="1009">
        <v>47</v>
      </c>
      <c r="U30" s="1010">
        <v>27002</v>
      </c>
      <c r="V30" s="522">
        <v>19</v>
      </c>
    </row>
    <row r="31" spans="1:22" ht="15.75" x14ac:dyDescent="0.2">
      <c r="A31" s="513">
        <v>20</v>
      </c>
      <c r="B31" s="602" t="s">
        <v>731</v>
      </c>
      <c r="C31" s="603" t="s">
        <v>488</v>
      </c>
      <c r="D31" s="1003">
        <v>7.5</v>
      </c>
      <c r="E31" s="1004">
        <v>1762</v>
      </c>
      <c r="F31" s="1005">
        <v>5</v>
      </c>
      <c r="G31" s="1006">
        <v>7550</v>
      </c>
      <c r="H31" s="1003">
        <v>3</v>
      </c>
      <c r="I31" s="1004">
        <v>2209</v>
      </c>
      <c r="J31" s="1005">
        <v>8</v>
      </c>
      <c r="K31" s="1007">
        <v>1175</v>
      </c>
      <c r="L31" s="1003">
        <v>8</v>
      </c>
      <c r="M31" s="1004">
        <v>1355</v>
      </c>
      <c r="N31" s="1005">
        <v>3</v>
      </c>
      <c r="O31" s="1008">
        <v>1419</v>
      </c>
      <c r="P31" s="755">
        <v>8</v>
      </c>
      <c r="Q31" s="612">
        <v>780</v>
      </c>
      <c r="R31" s="756">
        <v>7</v>
      </c>
      <c r="S31" s="614">
        <v>488</v>
      </c>
      <c r="T31" s="1009">
        <v>49.5</v>
      </c>
      <c r="U31" s="1010">
        <v>16738</v>
      </c>
      <c r="V31" s="522">
        <v>20</v>
      </c>
    </row>
    <row r="32" spans="1:22" ht="15.75" x14ac:dyDescent="0.2">
      <c r="A32" s="513">
        <v>21</v>
      </c>
      <c r="B32" s="602" t="s">
        <v>732</v>
      </c>
      <c r="C32" s="603" t="s">
        <v>488</v>
      </c>
      <c r="D32" s="1003">
        <v>8</v>
      </c>
      <c r="E32" s="1004">
        <v>1913</v>
      </c>
      <c r="F32" s="1005">
        <v>4</v>
      </c>
      <c r="G32" s="1006">
        <v>11528</v>
      </c>
      <c r="H32" s="1003">
        <v>5</v>
      </c>
      <c r="I32" s="1004">
        <v>1308</v>
      </c>
      <c r="J32" s="1005">
        <v>2</v>
      </c>
      <c r="K32" s="1007">
        <v>2360</v>
      </c>
      <c r="L32" s="1003">
        <v>7</v>
      </c>
      <c r="M32" s="1004">
        <v>510</v>
      </c>
      <c r="N32" s="1005">
        <v>9</v>
      </c>
      <c r="O32" s="1008">
        <v>0</v>
      </c>
      <c r="P32" s="755">
        <v>7</v>
      </c>
      <c r="Q32" s="612">
        <v>1141</v>
      </c>
      <c r="R32" s="756">
        <v>8</v>
      </c>
      <c r="S32" s="614">
        <v>456</v>
      </c>
      <c r="T32" s="1009">
        <v>50</v>
      </c>
      <c r="U32" s="1010">
        <v>19216</v>
      </c>
      <c r="V32" s="525">
        <v>21</v>
      </c>
    </row>
    <row r="33" spans="1:22" ht="15.75" x14ac:dyDescent="0.2">
      <c r="A33" s="513">
        <v>22</v>
      </c>
      <c r="B33" s="602" t="s">
        <v>1035</v>
      </c>
      <c r="C33" s="603" t="s">
        <v>189</v>
      </c>
      <c r="D33" s="1003">
        <v>9</v>
      </c>
      <c r="E33" s="1004">
        <v>0</v>
      </c>
      <c r="F33" s="1005">
        <v>9</v>
      </c>
      <c r="G33" s="1006">
        <v>0</v>
      </c>
      <c r="H33" s="1003">
        <v>9</v>
      </c>
      <c r="I33" s="1004">
        <v>0</v>
      </c>
      <c r="J33" s="1005">
        <v>9</v>
      </c>
      <c r="K33" s="1007">
        <v>0</v>
      </c>
      <c r="L33" s="1003">
        <v>5</v>
      </c>
      <c r="M33" s="1004">
        <v>729</v>
      </c>
      <c r="N33" s="1005">
        <v>3</v>
      </c>
      <c r="O33" s="1008">
        <v>963</v>
      </c>
      <c r="P33" s="755">
        <v>4</v>
      </c>
      <c r="Q33" s="612">
        <v>3410</v>
      </c>
      <c r="R33" s="756">
        <v>3</v>
      </c>
      <c r="S33" s="614">
        <v>3930</v>
      </c>
      <c r="T33" s="1009">
        <v>51</v>
      </c>
      <c r="U33" s="1010">
        <v>9032</v>
      </c>
      <c r="V33" s="522">
        <v>22</v>
      </c>
    </row>
    <row r="34" spans="1:22" ht="15.75" x14ac:dyDescent="0.2">
      <c r="A34" s="513">
        <v>23</v>
      </c>
      <c r="B34" s="602" t="s">
        <v>714</v>
      </c>
      <c r="C34" s="603" t="s">
        <v>189</v>
      </c>
      <c r="D34" s="707">
        <v>3</v>
      </c>
      <c r="E34" s="708">
        <v>6047</v>
      </c>
      <c r="F34" s="709">
        <v>1</v>
      </c>
      <c r="G34" s="710">
        <v>18684</v>
      </c>
      <c r="H34" s="707">
        <v>8</v>
      </c>
      <c r="I34" s="708">
        <v>633</v>
      </c>
      <c r="J34" s="709">
        <v>5</v>
      </c>
      <c r="K34" s="711">
        <v>1970</v>
      </c>
      <c r="L34" s="707">
        <v>9</v>
      </c>
      <c r="M34" s="708">
        <v>0</v>
      </c>
      <c r="N34" s="709">
        <v>9</v>
      </c>
      <c r="O34" s="712">
        <v>0</v>
      </c>
      <c r="P34" s="713">
        <v>9</v>
      </c>
      <c r="Q34" s="714">
        <v>0</v>
      </c>
      <c r="R34" s="715">
        <v>9</v>
      </c>
      <c r="S34" s="716">
        <v>0</v>
      </c>
      <c r="T34" s="1009">
        <v>53</v>
      </c>
      <c r="U34" s="1010">
        <v>27334</v>
      </c>
      <c r="V34" s="525">
        <v>23</v>
      </c>
    </row>
    <row r="35" spans="1:22" ht="15.75" x14ac:dyDescent="0.2">
      <c r="A35" s="513">
        <v>24</v>
      </c>
      <c r="B35" s="602" t="s">
        <v>723</v>
      </c>
      <c r="C35" s="603" t="s">
        <v>484</v>
      </c>
      <c r="D35" s="1003">
        <v>4</v>
      </c>
      <c r="E35" s="1004">
        <v>5469</v>
      </c>
      <c r="F35" s="1005">
        <v>7</v>
      </c>
      <c r="G35" s="1006">
        <v>8928</v>
      </c>
      <c r="H35" s="1003">
        <v>5</v>
      </c>
      <c r="I35" s="1004">
        <v>771</v>
      </c>
      <c r="J35" s="1005">
        <v>3</v>
      </c>
      <c r="K35" s="1007">
        <v>1830</v>
      </c>
      <c r="L35" s="1003">
        <v>9</v>
      </c>
      <c r="M35" s="1004">
        <v>0</v>
      </c>
      <c r="N35" s="1005">
        <v>9</v>
      </c>
      <c r="O35" s="1008">
        <v>0</v>
      </c>
      <c r="P35" s="755">
        <v>9</v>
      </c>
      <c r="Q35" s="612">
        <v>0</v>
      </c>
      <c r="R35" s="756">
        <v>9</v>
      </c>
      <c r="S35" s="614">
        <v>0</v>
      </c>
      <c r="T35" s="1009">
        <v>55</v>
      </c>
      <c r="U35" s="1010">
        <v>16998</v>
      </c>
      <c r="V35" s="522">
        <v>24</v>
      </c>
    </row>
    <row r="36" spans="1:22" ht="15.75" x14ac:dyDescent="0.2">
      <c r="A36" s="513">
        <v>25</v>
      </c>
      <c r="B36" s="602" t="s">
        <v>729</v>
      </c>
      <c r="C36" s="603" t="s">
        <v>487</v>
      </c>
      <c r="D36" s="1003">
        <v>7.5</v>
      </c>
      <c r="E36" s="1004">
        <v>1762</v>
      </c>
      <c r="F36" s="1005">
        <v>7</v>
      </c>
      <c r="G36" s="1006">
        <v>6736</v>
      </c>
      <c r="H36" s="1003">
        <v>9</v>
      </c>
      <c r="I36" s="1004">
        <v>0</v>
      </c>
      <c r="J36" s="1005">
        <v>9</v>
      </c>
      <c r="K36" s="1007">
        <v>0</v>
      </c>
      <c r="L36" s="1003">
        <v>4</v>
      </c>
      <c r="M36" s="1004">
        <v>757</v>
      </c>
      <c r="N36" s="1005">
        <v>7</v>
      </c>
      <c r="O36" s="1008">
        <v>349</v>
      </c>
      <c r="P36" s="755">
        <v>4</v>
      </c>
      <c r="Q36" s="612">
        <v>3514</v>
      </c>
      <c r="R36" s="756">
        <v>8</v>
      </c>
      <c r="S36" s="614">
        <v>0</v>
      </c>
      <c r="T36" s="1009">
        <v>55.5</v>
      </c>
      <c r="U36" s="1010">
        <v>13118</v>
      </c>
      <c r="V36" s="525">
        <v>25</v>
      </c>
    </row>
    <row r="37" spans="1:22" ht="15.75" x14ac:dyDescent="0.2">
      <c r="A37" s="513">
        <v>26</v>
      </c>
      <c r="B37" s="602" t="s">
        <v>976</v>
      </c>
      <c r="C37" s="603" t="s">
        <v>485</v>
      </c>
      <c r="D37" s="1003">
        <v>9</v>
      </c>
      <c r="E37" s="609">
        <v>0</v>
      </c>
      <c r="F37" s="1005">
        <v>9</v>
      </c>
      <c r="G37" s="607">
        <v>0</v>
      </c>
      <c r="H37" s="1003">
        <v>9</v>
      </c>
      <c r="I37" s="609">
        <v>0</v>
      </c>
      <c r="J37" s="1005">
        <v>7</v>
      </c>
      <c r="K37" s="608">
        <v>1485</v>
      </c>
      <c r="L37" s="1003">
        <v>9</v>
      </c>
      <c r="M37" s="609">
        <v>0</v>
      </c>
      <c r="N37" s="1005">
        <v>9</v>
      </c>
      <c r="O37" s="610">
        <v>0</v>
      </c>
      <c r="P37" s="611">
        <v>3</v>
      </c>
      <c r="Q37" s="612">
        <v>3845</v>
      </c>
      <c r="R37" s="613">
        <v>1</v>
      </c>
      <c r="S37" s="614">
        <v>5328</v>
      </c>
      <c r="T37" s="1009">
        <v>56</v>
      </c>
      <c r="U37" s="1010">
        <v>10658</v>
      </c>
      <c r="V37" s="522">
        <v>26</v>
      </c>
    </row>
    <row r="38" spans="1:22" ht="15.75" x14ac:dyDescent="0.2">
      <c r="A38" s="513">
        <v>27</v>
      </c>
      <c r="B38" s="602" t="s">
        <v>975</v>
      </c>
      <c r="C38" s="603" t="s">
        <v>487</v>
      </c>
      <c r="D38" s="1003">
        <v>9</v>
      </c>
      <c r="E38" s="609">
        <v>0</v>
      </c>
      <c r="F38" s="1005">
        <v>9</v>
      </c>
      <c r="G38" s="607">
        <v>0</v>
      </c>
      <c r="H38" s="1003">
        <v>1</v>
      </c>
      <c r="I38" s="609">
        <v>3201</v>
      </c>
      <c r="J38" s="1005">
        <v>4</v>
      </c>
      <c r="K38" s="608">
        <v>1875</v>
      </c>
      <c r="L38" s="1003">
        <v>9</v>
      </c>
      <c r="M38" s="609">
        <v>0</v>
      </c>
      <c r="N38" s="1005">
        <v>9</v>
      </c>
      <c r="O38" s="610">
        <v>0</v>
      </c>
      <c r="P38" s="611">
        <v>9</v>
      </c>
      <c r="Q38" s="612">
        <v>0</v>
      </c>
      <c r="R38" s="613">
        <v>9</v>
      </c>
      <c r="S38" s="614">
        <v>0</v>
      </c>
      <c r="T38" s="1009">
        <v>59</v>
      </c>
      <c r="U38" s="1010">
        <v>5076</v>
      </c>
      <c r="V38" s="525">
        <v>27</v>
      </c>
    </row>
    <row r="39" spans="1:22" ht="15.75" x14ac:dyDescent="0.2">
      <c r="A39" s="513">
        <v>28</v>
      </c>
      <c r="B39" s="602" t="s">
        <v>1037</v>
      </c>
      <c r="C39" s="603" t="s">
        <v>484</v>
      </c>
      <c r="D39" s="1003">
        <v>9</v>
      </c>
      <c r="E39" s="609">
        <v>0</v>
      </c>
      <c r="F39" s="1005">
        <v>9</v>
      </c>
      <c r="G39" s="607">
        <v>0</v>
      </c>
      <c r="H39" s="1003">
        <v>9</v>
      </c>
      <c r="I39" s="609">
        <v>0</v>
      </c>
      <c r="J39" s="1005">
        <v>9</v>
      </c>
      <c r="K39" s="608">
        <v>0</v>
      </c>
      <c r="L39" s="1003">
        <v>8</v>
      </c>
      <c r="M39" s="609">
        <v>188</v>
      </c>
      <c r="N39" s="1005">
        <v>6</v>
      </c>
      <c r="O39" s="610">
        <v>361</v>
      </c>
      <c r="P39" s="611">
        <v>9</v>
      </c>
      <c r="Q39" s="612">
        <v>0</v>
      </c>
      <c r="R39" s="613">
        <v>3</v>
      </c>
      <c r="S39" s="614">
        <v>3183</v>
      </c>
      <c r="T39" s="1009">
        <v>62</v>
      </c>
      <c r="U39" s="1010">
        <v>3732</v>
      </c>
      <c r="V39" s="522">
        <v>28</v>
      </c>
    </row>
    <row r="40" spans="1:22" ht="15.75" x14ac:dyDescent="0.2">
      <c r="A40" s="513">
        <v>29</v>
      </c>
      <c r="B40" s="602" t="s">
        <v>1036</v>
      </c>
      <c r="C40" s="603" t="s">
        <v>189</v>
      </c>
      <c r="D40" s="707">
        <v>9</v>
      </c>
      <c r="E40" s="1135">
        <v>0</v>
      </c>
      <c r="F40" s="709">
        <v>9</v>
      </c>
      <c r="G40" s="1136">
        <v>0</v>
      </c>
      <c r="H40" s="707">
        <v>9</v>
      </c>
      <c r="I40" s="1135">
        <v>0</v>
      </c>
      <c r="J40" s="709">
        <v>9</v>
      </c>
      <c r="K40" s="608">
        <v>0</v>
      </c>
      <c r="L40" s="1003">
        <v>5</v>
      </c>
      <c r="M40" s="609">
        <v>3558</v>
      </c>
      <c r="N40" s="1005">
        <v>4</v>
      </c>
      <c r="O40" s="610">
        <v>495</v>
      </c>
      <c r="P40" s="611">
        <v>9</v>
      </c>
      <c r="Q40" s="612">
        <v>0</v>
      </c>
      <c r="R40" s="613">
        <v>9</v>
      </c>
      <c r="S40" s="614">
        <v>0</v>
      </c>
      <c r="T40" s="1009">
        <v>63</v>
      </c>
      <c r="U40" s="1010">
        <v>4053</v>
      </c>
      <c r="V40" s="525">
        <v>29</v>
      </c>
    </row>
    <row r="41" spans="1:22" ht="15.75" x14ac:dyDescent="0.2">
      <c r="A41" s="513">
        <v>30</v>
      </c>
      <c r="B41" s="602" t="s">
        <v>1046</v>
      </c>
      <c r="C41" s="603" t="s">
        <v>486</v>
      </c>
      <c r="D41" s="707">
        <v>9</v>
      </c>
      <c r="E41" s="1135">
        <v>0</v>
      </c>
      <c r="F41" s="709">
        <v>9</v>
      </c>
      <c r="G41" s="1136">
        <v>0</v>
      </c>
      <c r="H41" s="707">
        <v>9</v>
      </c>
      <c r="I41" s="1135">
        <v>0</v>
      </c>
      <c r="J41" s="709">
        <v>9</v>
      </c>
      <c r="K41" s="608">
        <v>0</v>
      </c>
      <c r="L41" s="1003">
        <v>9</v>
      </c>
      <c r="M41" s="609">
        <v>0</v>
      </c>
      <c r="N41" s="1005">
        <v>9</v>
      </c>
      <c r="O41" s="610">
        <v>0</v>
      </c>
      <c r="P41" s="611">
        <v>6</v>
      </c>
      <c r="Q41" s="612">
        <v>2651</v>
      </c>
      <c r="R41" s="613">
        <v>5</v>
      </c>
      <c r="S41" s="614">
        <v>1296</v>
      </c>
      <c r="T41" s="1009">
        <v>65</v>
      </c>
      <c r="U41" s="1010">
        <v>3947</v>
      </c>
      <c r="V41" s="522">
        <v>30</v>
      </c>
    </row>
    <row r="42" spans="1:22" ht="15.75" x14ac:dyDescent="0.2">
      <c r="A42" s="513">
        <v>31</v>
      </c>
      <c r="B42" s="602" t="s">
        <v>1038</v>
      </c>
      <c r="C42" s="603" t="s">
        <v>488</v>
      </c>
      <c r="D42" s="707">
        <v>9</v>
      </c>
      <c r="E42" s="1135">
        <v>0</v>
      </c>
      <c r="F42" s="709">
        <v>9</v>
      </c>
      <c r="G42" s="1136">
        <v>0</v>
      </c>
      <c r="H42" s="707">
        <v>9</v>
      </c>
      <c r="I42" s="1135">
        <v>0</v>
      </c>
      <c r="J42" s="709">
        <v>9</v>
      </c>
      <c r="K42" s="608">
        <v>0</v>
      </c>
      <c r="L42" s="1003">
        <v>9</v>
      </c>
      <c r="M42" s="609">
        <v>0</v>
      </c>
      <c r="N42" s="1005">
        <v>7</v>
      </c>
      <c r="O42" s="610">
        <v>493</v>
      </c>
      <c r="P42" s="611">
        <v>9</v>
      </c>
      <c r="Q42" s="612">
        <v>0</v>
      </c>
      <c r="R42" s="613">
        <v>9</v>
      </c>
      <c r="S42" s="614">
        <v>0</v>
      </c>
      <c r="T42" s="1009">
        <v>70</v>
      </c>
      <c r="U42" s="1010">
        <v>493</v>
      </c>
      <c r="V42" s="525">
        <v>31</v>
      </c>
    </row>
    <row r="43" spans="1:22" ht="15.75" x14ac:dyDescent="0.2">
      <c r="A43" s="513">
        <v>32</v>
      </c>
      <c r="B43" s="602" t="s">
        <v>1047</v>
      </c>
      <c r="C43" s="603" t="s">
        <v>484</v>
      </c>
      <c r="D43" s="1003">
        <v>9</v>
      </c>
      <c r="E43" s="609">
        <v>0</v>
      </c>
      <c r="F43" s="1005">
        <v>9</v>
      </c>
      <c r="G43" s="607">
        <v>0</v>
      </c>
      <c r="H43" s="1003">
        <v>9</v>
      </c>
      <c r="I43" s="609">
        <v>0</v>
      </c>
      <c r="J43" s="1005">
        <v>9</v>
      </c>
      <c r="K43" s="608">
        <v>0</v>
      </c>
      <c r="L43" s="1003">
        <v>9</v>
      </c>
      <c r="M43" s="609">
        <v>0</v>
      </c>
      <c r="N43" s="1005">
        <v>9</v>
      </c>
      <c r="O43" s="610">
        <v>0</v>
      </c>
      <c r="P43" s="611">
        <v>8</v>
      </c>
      <c r="Q43" s="612">
        <v>1007</v>
      </c>
      <c r="R43" s="613">
        <v>9</v>
      </c>
      <c r="S43" s="614">
        <v>0</v>
      </c>
      <c r="T43" s="1009">
        <v>71</v>
      </c>
      <c r="U43" s="1010">
        <v>1007</v>
      </c>
      <c r="V43" s="522">
        <v>32</v>
      </c>
    </row>
    <row r="44" spans="1:22" ht="16.5" thickBot="1" x14ac:dyDescent="0.25">
      <c r="A44" s="620"/>
      <c r="B44" s="621"/>
      <c r="C44" s="622"/>
      <c r="D44" s="623"/>
      <c r="E44" s="624"/>
      <c r="F44" s="625"/>
      <c r="G44" s="626"/>
      <c r="H44" s="623"/>
      <c r="I44" s="624"/>
      <c r="J44" s="623"/>
      <c r="K44" s="624"/>
      <c r="L44" s="623"/>
      <c r="M44" s="624"/>
      <c r="N44" s="623"/>
      <c r="O44" s="626"/>
      <c r="P44" s="627"/>
      <c r="Q44" s="628"/>
      <c r="R44" s="627"/>
      <c r="S44" s="628"/>
      <c r="T44" s="629"/>
      <c r="U44" s="630"/>
      <c r="V44" s="631"/>
    </row>
  </sheetData>
  <sortState xmlns:xlrd2="http://schemas.microsoft.com/office/spreadsheetml/2017/richdata2" ref="B12:U43">
    <sortCondition ref="T12:T43"/>
    <sortCondition descending="1" ref="U12:U43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19"/>
  <sheetViews>
    <sheetView zoomScaleNormal="100" workbookViewId="0">
      <selection activeCell="V12" sqref="V12:V15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53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54</v>
      </c>
      <c r="F4" s="93"/>
      <c r="G4" s="93"/>
      <c r="H4" s="93"/>
      <c r="I4" s="93"/>
      <c r="J4" s="93"/>
      <c r="K4" s="95" t="s">
        <v>137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267" t="s">
        <v>4</v>
      </c>
      <c r="B7" s="1294" t="s">
        <v>5</v>
      </c>
      <c r="C7" s="1270" t="s">
        <v>6</v>
      </c>
      <c r="D7" s="1270"/>
      <c r="E7" s="1266" t="s">
        <v>7</v>
      </c>
      <c r="F7" s="1266"/>
      <c r="G7" s="1270" t="s">
        <v>8</v>
      </c>
      <c r="H7" s="1270"/>
      <c r="I7" s="1266" t="s">
        <v>9</v>
      </c>
      <c r="J7" s="1266"/>
      <c r="K7" s="1270" t="s">
        <v>10</v>
      </c>
      <c r="L7" s="1270"/>
      <c r="M7" s="1266" t="s">
        <v>11</v>
      </c>
      <c r="N7" s="1266"/>
      <c r="O7" s="1270" t="s">
        <v>12</v>
      </c>
      <c r="P7" s="1270"/>
      <c r="Q7" s="1305" t="s">
        <v>13</v>
      </c>
      <c r="R7" s="1305"/>
      <c r="S7" s="1271" t="s">
        <v>14</v>
      </c>
      <c r="T7" s="1271"/>
      <c r="U7" s="1271"/>
    </row>
    <row r="8" spans="1:21" ht="36.75" customHeight="1" thickTop="1" thickBot="1" x14ac:dyDescent="0.25">
      <c r="A8" s="1267"/>
      <c r="B8" s="1294"/>
      <c r="C8" s="1300" t="s">
        <v>433</v>
      </c>
      <c r="D8" s="1300"/>
      <c r="E8" s="1300" t="s">
        <v>434</v>
      </c>
      <c r="F8" s="1300"/>
      <c r="G8" s="1300" t="s">
        <v>435</v>
      </c>
      <c r="H8" s="1300"/>
      <c r="I8" s="1300" t="s">
        <v>436</v>
      </c>
      <c r="J8" s="1300"/>
      <c r="K8" s="1300" t="s">
        <v>437</v>
      </c>
      <c r="L8" s="1300"/>
      <c r="M8" s="1300" t="s">
        <v>438</v>
      </c>
      <c r="N8" s="1300"/>
      <c r="O8" s="1300" t="s">
        <v>439</v>
      </c>
      <c r="P8" s="1300"/>
      <c r="Q8" s="1300" t="s">
        <v>440</v>
      </c>
      <c r="R8" s="1300"/>
      <c r="S8" s="1271"/>
      <c r="T8" s="1271"/>
      <c r="U8" s="1271"/>
    </row>
    <row r="9" spans="1:21" ht="0.75" customHeight="1" thickTop="1" x14ac:dyDescent="0.2">
      <c r="A9" s="1267"/>
      <c r="B9" s="1294"/>
      <c r="C9" s="538"/>
      <c r="D9" s="538"/>
      <c r="E9" s="539"/>
      <c r="F9" s="540"/>
      <c r="G9" s="541"/>
      <c r="H9" s="542"/>
      <c r="I9" s="539"/>
      <c r="J9" s="540"/>
      <c r="K9" s="541"/>
      <c r="L9" s="542"/>
      <c r="M9" s="539"/>
      <c r="N9" s="540"/>
      <c r="O9" s="541"/>
      <c r="P9" s="542"/>
      <c r="Q9" s="539"/>
      <c r="R9" s="542"/>
      <c r="S9" s="541"/>
      <c r="T9" s="543"/>
      <c r="U9" s="544"/>
    </row>
    <row r="10" spans="1:21" ht="26.25" customHeight="1" thickBot="1" x14ac:dyDescent="0.25">
      <c r="A10" s="545"/>
      <c r="B10" s="506"/>
      <c r="C10" s="546" t="s">
        <v>15</v>
      </c>
      <c r="D10" s="547" t="s">
        <v>16</v>
      </c>
      <c r="E10" s="548" t="s">
        <v>15</v>
      </c>
      <c r="F10" s="549" t="s">
        <v>16</v>
      </c>
      <c r="G10" s="546" t="s">
        <v>15</v>
      </c>
      <c r="H10" s="547" t="s">
        <v>16</v>
      </c>
      <c r="I10" s="548" t="s">
        <v>15</v>
      </c>
      <c r="J10" s="549" t="s">
        <v>16</v>
      </c>
      <c r="K10" s="546" t="s">
        <v>15</v>
      </c>
      <c r="L10" s="547" t="s">
        <v>16</v>
      </c>
      <c r="M10" s="548" t="s">
        <v>15</v>
      </c>
      <c r="N10" s="549" t="s">
        <v>16</v>
      </c>
      <c r="O10" s="546" t="s">
        <v>15</v>
      </c>
      <c r="P10" s="547" t="s">
        <v>16</v>
      </c>
      <c r="Q10" s="548" t="s">
        <v>15</v>
      </c>
      <c r="R10" s="547" t="s">
        <v>16</v>
      </c>
      <c r="S10" s="546" t="s">
        <v>15</v>
      </c>
      <c r="T10" s="573" t="s">
        <v>16</v>
      </c>
      <c r="U10" s="550" t="s">
        <v>18</v>
      </c>
    </row>
    <row r="11" spans="1:21" ht="33" customHeight="1" x14ac:dyDescent="0.2">
      <c r="A11" s="551">
        <v>1</v>
      </c>
      <c r="B11" s="552" t="s">
        <v>430</v>
      </c>
      <c r="C11" s="467">
        <v>2</v>
      </c>
      <c r="D11" s="553">
        <v>15495</v>
      </c>
      <c r="E11" s="554">
        <v>2</v>
      </c>
      <c r="F11" s="555">
        <v>14650</v>
      </c>
      <c r="G11" s="467">
        <v>2</v>
      </c>
      <c r="H11" s="553">
        <v>9654</v>
      </c>
      <c r="I11" s="469">
        <v>2</v>
      </c>
      <c r="J11" s="556">
        <v>14252</v>
      </c>
      <c r="K11" s="467">
        <v>1</v>
      </c>
      <c r="L11" s="553">
        <v>67045</v>
      </c>
      <c r="M11" s="469">
        <v>1</v>
      </c>
      <c r="N11" s="556">
        <v>65665</v>
      </c>
      <c r="O11" s="467">
        <v>1</v>
      </c>
      <c r="P11" s="553">
        <v>19081</v>
      </c>
      <c r="Q11" s="469">
        <v>2</v>
      </c>
      <c r="R11" s="556">
        <v>16671</v>
      </c>
      <c r="S11" s="557">
        <v>10</v>
      </c>
      <c r="T11" s="572">
        <v>186761</v>
      </c>
      <c r="U11" s="558">
        <v>1</v>
      </c>
    </row>
    <row r="12" spans="1:21" ht="33" customHeight="1" x14ac:dyDescent="0.2">
      <c r="A12" s="559">
        <v>2</v>
      </c>
      <c r="B12" s="560" t="s">
        <v>431</v>
      </c>
      <c r="C12" s="467">
        <v>3</v>
      </c>
      <c r="D12" s="553">
        <v>9575</v>
      </c>
      <c r="E12" s="554">
        <v>6</v>
      </c>
      <c r="F12" s="555">
        <v>7650</v>
      </c>
      <c r="G12" s="467">
        <v>1</v>
      </c>
      <c r="H12" s="553">
        <v>13430</v>
      </c>
      <c r="I12" s="469">
        <v>1</v>
      </c>
      <c r="J12" s="556">
        <v>14405</v>
      </c>
      <c r="K12" s="467">
        <v>3</v>
      </c>
      <c r="L12" s="553">
        <v>50850</v>
      </c>
      <c r="M12" s="469">
        <v>2</v>
      </c>
      <c r="N12" s="556">
        <v>49040</v>
      </c>
      <c r="O12" s="467">
        <v>3</v>
      </c>
      <c r="P12" s="553">
        <v>12946</v>
      </c>
      <c r="Q12" s="469">
        <v>5</v>
      </c>
      <c r="R12" s="556">
        <v>11706</v>
      </c>
      <c r="S12" s="557">
        <v>16</v>
      </c>
      <c r="T12" s="572">
        <v>144950</v>
      </c>
      <c r="U12" s="561">
        <v>2</v>
      </c>
    </row>
    <row r="13" spans="1:21" ht="33" customHeight="1" x14ac:dyDescent="0.2">
      <c r="A13" s="559">
        <v>3</v>
      </c>
      <c r="B13" s="562" t="s">
        <v>429</v>
      </c>
      <c r="C13" s="467">
        <v>1</v>
      </c>
      <c r="D13" s="553">
        <v>12450</v>
      </c>
      <c r="E13" s="554">
        <v>1</v>
      </c>
      <c r="F13" s="555">
        <v>14840</v>
      </c>
      <c r="G13" s="467">
        <v>6</v>
      </c>
      <c r="H13" s="553">
        <v>4194</v>
      </c>
      <c r="I13" s="469">
        <v>4</v>
      </c>
      <c r="J13" s="556">
        <v>6057</v>
      </c>
      <c r="K13" s="467">
        <v>5</v>
      </c>
      <c r="L13" s="553">
        <v>25080</v>
      </c>
      <c r="M13" s="469">
        <v>5</v>
      </c>
      <c r="N13" s="556">
        <v>14050</v>
      </c>
      <c r="O13" s="467">
        <v>4</v>
      </c>
      <c r="P13" s="553">
        <v>9544</v>
      </c>
      <c r="Q13" s="469">
        <v>1</v>
      </c>
      <c r="R13" s="556">
        <v>20465</v>
      </c>
      <c r="S13" s="557">
        <v>22</v>
      </c>
      <c r="T13" s="572">
        <v>76671</v>
      </c>
      <c r="U13" s="561">
        <v>3</v>
      </c>
    </row>
    <row r="14" spans="1:21" ht="33" customHeight="1" x14ac:dyDescent="0.2">
      <c r="A14" s="559">
        <v>4</v>
      </c>
      <c r="B14" s="563" t="s">
        <v>428</v>
      </c>
      <c r="C14" s="467">
        <v>5</v>
      </c>
      <c r="D14" s="553">
        <v>7245</v>
      </c>
      <c r="E14" s="554">
        <v>4</v>
      </c>
      <c r="F14" s="555">
        <v>8035</v>
      </c>
      <c r="G14" s="467">
        <v>4</v>
      </c>
      <c r="H14" s="553">
        <v>6183</v>
      </c>
      <c r="I14" s="469">
        <v>5</v>
      </c>
      <c r="J14" s="556">
        <v>4740</v>
      </c>
      <c r="K14" s="467">
        <v>2</v>
      </c>
      <c r="L14" s="553">
        <v>47830</v>
      </c>
      <c r="M14" s="469">
        <v>3</v>
      </c>
      <c r="N14" s="556">
        <v>40555</v>
      </c>
      <c r="O14" s="467">
        <v>5</v>
      </c>
      <c r="P14" s="553">
        <v>10723</v>
      </c>
      <c r="Q14" s="469">
        <v>3</v>
      </c>
      <c r="R14" s="556">
        <v>13173</v>
      </c>
      <c r="S14" s="557">
        <v>23</v>
      </c>
      <c r="T14" s="572">
        <v>114588</v>
      </c>
      <c r="U14" s="561">
        <v>4</v>
      </c>
    </row>
    <row r="15" spans="1:21" ht="33" customHeight="1" x14ac:dyDescent="0.2">
      <c r="A15" s="559">
        <v>5</v>
      </c>
      <c r="B15" s="563" t="s">
        <v>432</v>
      </c>
      <c r="C15" s="467">
        <v>6</v>
      </c>
      <c r="D15" s="553">
        <v>5315</v>
      </c>
      <c r="E15" s="554">
        <v>3</v>
      </c>
      <c r="F15" s="555">
        <v>13970</v>
      </c>
      <c r="G15" s="467">
        <v>3</v>
      </c>
      <c r="H15" s="553">
        <v>7893</v>
      </c>
      <c r="I15" s="469">
        <v>3</v>
      </c>
      <c r="J15" s="556">
        <v>8263</v>
      </c>
      <c r="K15" s="467">
        <v>4</v>
      </c>
      <c r="L15" s="553">
        <v>40670</v>
      </c>
      <c r="M15" s="469">
        <v>4</v>
      </c>
      <c r="N15" s="556">
        <v>31425</v>
      </c>
      <c r="O15" s="467">
        <v>2</v>
      </c>
      <c r="P15" s="553">
        <v>14698</v>
      </c>
      <c r="Q15" s="469">
        <v>4</v>
      </c>
      <c r="R15" s="556">
        <v>13764</v>
      </c>
      <c r="S15" s="557">
        <v>23</v>
      </c>
      <c r="T15" s="572">
        <v>107536</v>
      </c>
      <c r="U15" s="561">
        <v>5</v>
      </c>
    </row>
    <row r="16" spans="1:21" ht="33" customHeight="1" x14ac:dyDescent="0.2">
      <c r="A16" s="564">
        <v>6</v>
      </c>
      <c r="B16" s="565" t="s">
        <v>186</v>
      </c>
      <c r="C16" s="566">
        <v>4</v>
      </c>
      <c r="D16" s="567">
        <v>10075</v>
      </c>
      <c r="E16" s="568">
        <v>5</v>
      </c>
      <c r="F16" s="569">
        <v>7310</v>
      </c>
      <c r="G16" s="566">
        <v>5</v>
      </c>
      <c r="H16" s="567">
        <v>5119</v>
      </c>
      <c r="I16" s="570">
        <v>6</v>
      </c>
      <c r="J16" s="571">
        <v>5407</v>
      </c>
      <c r="K16" s="566">
        <v>6</v>
      </c>
      <c r="L16" s="567">
        <v>21365</v>
      </c>
      <c r="M16" s="570">
        <v>6</v>
      </c>
      <c r="N16" s="571">
        <v>13260</v>
      </c>
      <c r="O16" s="566">
        <v>6</v>
      </c>
      <c r="P16" s="567">
        <v>3614</v>
      </c>
      <c r="Q16" s="570">
        <v>6</v>
      </c>
      <c r="R16" s="571">
        <v>10849</v>
      </c>
      <c r="S16" s="557">
        <v>32</v>
      </c>
      <c r="T16" s="572">
        <v>62536</v>
      </c>
      <c r="U16" s="561">
        <v>6</v>
      </c>
    </row>
    <row r="19" spans="2:2" ht="23.25" x14ac:dyDescent="0.35">
      <c r="B19" s="166" t="s">
        <v>1063</v>
      </c>
    </row>
  </sheetData>
  <sortState xmlns:xlrd2="http://schemas.microsoft.com/office/spreadsheetml/2017/richdata2" ref="B11:T16">
    <sortCondition ref="S11:S16"/>
    <sortCondition descending="1" ref="T11:T16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Y3" sqref="Y3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308"/>
      <c r="B1" s="1308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309"/>
      <c r="B2" s="1309"/>
      <c r="C2" s="167" t="s">
        <v>55</v>
      </c>
      <c r="D2" s="20"/>
      <c r="E2" s="19"/>
      <c r="F2" s="99"/>
      <c r="G2" s="100"/>
      <c r="H2" s="99"/>
      <c r="I2" s="100"/>
      <c r="J2" s="98" t="s">
        <v>138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7" t="s">
        <v>56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276" t="s">
        <v>4</v>
      </c>
      <c r="B6" s="1301" t="s">
        <v>20</v>
      </c>
      <c r="C6" s="1302" t="s">
        <v>5</v>
      </c>
      <c r="D6" s="1307" t="s">
        <v>6</v>
      </c>
      <c r="E6" s="1307"/>
      <c r="F6" s="1306" t="s">
        <v>7</v>
      </c>
      <c r="G6" s="1306"/>
      <c r="H6" s="1307" t="s">
        <v>8</v>
      </c>
      <c r="I6" s="1307"/>
      <c r="J6" s="1306" t="s">
        <v>9</v>
      </c>
      <c r="K6" s="1306"/>
      <c r="L6" s="1307" t="s">
        <v>10</v>
      </c>
      <c r="M6" s="1307"/>
      <c r="N6" s="1306" t="s">
        <v>11</v>
      </c>
      <c r="O6" s="1306"/>
      <c r="P6" s="1307" t="s">
        <v>12</v>
      </c>
      <c r="Q6" s="1307"/>
      <c r="R6" s="1306" t="s">
        <v>13</v>
      </c>
      <c r="S6" s="1306"/>
      <c r="T6" s="1304" t="s">
        <v>14</v>
      </c>
      <c r="U6" s="1304"/>
      <c r="V6" s="1304"/>
    </row>
    <row r="7" spans="1:22" ht="34.5" customHeight="1" thickTop="1" thickBot="1" x14ac:dyDescent="0.25">
      <c r="A7" s="1276"/>
      <c r="B7" s="1301"/>
      <c r="C7" s="1302"/>
      <c r="D7" s="1300" t="s">
        <v>433</v>
      </c>
      <c r="E7" s="1300"/>
      <c r="F7" s="1300" t="s">
        <v>434</v>
      </c>
      <c r="G7" s="1300"/>
      <c r="H7" s="1300" t="s">
        <v>435</v>
      </c>
      <c r="I7" s="1300"/>
      <c r="J7" s="1300" t="s">
        <v>436</v>
      </c>
      <c r="K7" s="1300"/>
      <c r="L7" s="1300" t="s">
        <v>438</v>
      </c>
      <c r="M7" s="1300"/>
      <c r="N7" s="1300" t="s">
        <v>437</v>
      </c>
      <c r="O7" s="1300"/>
      <c r="P7" s="1300" t="s">
        <v>439</v>
      </c>
      <c r="Q7" s="1300"/>
      <c r="R7" s="1300" t="s">
        <v>440</v>
      </c>
      <c r="S7" s="1300"/>
      <c r="T7" s="1304"/>
      <c r="U7" s="1304"/>
      <c r="V7" s="1304"/>
    </row>
    <row r="8" spans="1:22" ht="13.5" thickTop="1" x14ac:dyDescent="0.2">
      <c r="A8" s="1276"/>
      <c r="B8" s="1301"/>
      <c r="C8" s="1302"/>
      <c r="D8" s="574"/>
      <c r="E8" s="575"/>
      <c r="F8" s="576"/>
      <c r="G8" s="577"/>
      <c r="H8" s="574"/>
      <c r="I8" s="575"/>
      <c r="J8" s="576"/>
      <c r="K8" s="577"/>
      <c r="L8" s="574"/>
      <c r="M8" s="575"/>
      <c r="N8" s="576"/>
      <c r="O8" s="578"/>
      <c r="P8" s="574"/>
      <c r="Q8" s="575"/>
      <c r="R8" s="576"/>
      <c r="S8" s="577"/>
      <c r="T8" s="574"/>
      <c r="U8" s="579"/>
      <c r="V8" s="580"/>
    </row>
    <row r="9" spans="1:22" ht="16.5" thickBot="1" x14ac:dyDescent="0.25">
      <c r="A9" s="451"/>
      <c r="B9" s="581"/>
      <c r="C9" s="582"/>
      <c r="D9" s="583" t="s">
        <v>15</v>
      </c>
      <c r="E9" s="584" t="s">
        <v>16</v>
      </c>
      <c r="F9" s="585" t="s">
        <v>15</v>
      </c>
      <c r="G9" s="586" t="s">
        <v>16</v>
      </c>
      <c r="H9" s="583" t="s">
        <v>15</v>
      </c>
      <c r="I9" s="584" t="s">
        <v>16</v>
      </c>
      <c r="J9" s="585" t="s">
        <v>15</v>
      </c>
      <c r="K9" s="586" t="s">
        <v>16</v>
      </c>
      <c r="L9" s="583" t="s">
        <v>15</v>
      </c>
      <c r="M9" s="584" t="s">
        <v>16</v>
      </c>
      <c r="N9" s="585" t="s">
        <v>15</v>
      </c>
      <c r="O9" s="587" t="s">
        <v>16</v>
      </c>
      <c r="P9" s="583" t="s">
        <v>15</v>
      </c>
      <c r="Q9" s="584" t="s">
        <v>16</v>
      </c>
      <c r="R9" s="585" t="s">
        <v>15</v>
      </c>
      <c r="S9" s="586" t="s">
        <v>16</v>
      </c>
      <c r="T9" s="583" t="s">
        <v>15</v>
      </c>
      <c r="U9" s="587" t="s">
        <v>16</v>
      </c>
      <c r="V9" s="632" t="s">
        <v>18</v>
      </c>
    </row>
    <row r="10" spans="1:22" ht="15.75" x14ac:dyDescent="0.2">
      <c r="A10" s="513">
        <v>1</v>
      </c>
      <c r="B10" s="588" t="s">
        <v>449</v>
      </c>
      <c r="C10" s="589" t="s">
        <v>430</v>
      </c>
      <c r="D10" s="590">
        <v>1</v>
      </c>
      <c r="E10" s="591">
        <v>5855</v>
      </c>
      <c r="F10" s="592">
        <v>1</v>
      </c>
      <c r="G10" s="593">
        <v>7400</v>
      </c>
      <c r="H10" s="590">
        <v>1</v>
      </c>
      <c r="I10" s="591">
        <v>3656</v>
      </c>
      <c r="J10" s="592">
        <v>3</v>
      </c>
      <c r="K10" s="595">
        <v>4589</v>
      </c>
      <c r="L10" s="590">
        <v>1</v>
      </c>
      <c r="M10" s="594">
        <v>26550</v>
      </c>
      <c r="N10" s="592">
        <v>2</v>
      </c>
      <c r="O10" s="595">
        <v>23155</v>
      </c>
      <c r="P10" s="596">
        <v>1</v>
      </c>
      <c r="Q10" s="597">
        <v>8283</v>
      </c>
      <c r="R10" s="598">
        <v>3</v>
      </c>
      <c r="S10" s="599">
        <v>5205</v>
      </c>
      <c r="T10" s="600">
        <f t="shared" ref="T10:T34" si="0">D10+F10+H10+J10+L10+N10+P10+R10</f>
        <v>13</v>
      </c>
      <c r="U10" s="601">
        <f t="shared" ref="U10:U34" si="1">E10+G10+I10+K10+M10+O10+Q10+S10</f>
        <v>84693</v>
      </c>
      <c r="V10" s="522">
        <v>1</v>
      </c>
    </row>
    <row r="11" spans="1:22" ht="15.75" x14ac:dyDescent="0.2">
      <c r="A11" s="523">
        <v>2</v>
      </c>
      <c r="B11" s="602" t="s">
        <v>450</v>
      </c>
      <c r="C11" s="603" t="s">
        <v>430</v>
      </c>
      <c r="D11" s="604">
        <v>5</v>
      </c>
      <c r="E11" s="605">
        <v>3360</v>
      </c>
      <c r="F11" s="606">
        <v>1</v>
      </c>
      <c r="G11" s="607">
        <v>4290</v>
      </c>
      <c r="H11" s="604">
        <v>2</v>
      </c>
      <c r="I11" s="605">
        <v>3851</v>
      </c>
      <c r="J11" s="606">
        <v>1</v>
      </c>
      <c r="K11" s="610">
        <v>4109</v>
      </c>
      <c r="L11" s="604">
        <v>1</v>
      </c>
      <c r="M11" s="609">
        <v>27155</v>
      </c>
      <c r="N11" s="606">
        <v>1</v>
      </c>
      <c r="O11" s="610">
        <v>23090</v>
      </c>
      <c r="P11" s="611">
        <v>1</v>
      </c>
      <c r="Q11" s="612">
        <v>5500</v>
      </c>
      <c r="R11" s="613">
        <v>5</v>
      </c>
      <c r="S11" s="614">
        <v>3923</v>
      </c>
      <c r="T11" s="615">
        <f t="shared" si="0"/>
        <v>17</v>
      </c>
      <c r="U11" s="616">
        <f t="shared" si="1"/>
        <v>75278</v>
      </c>
      <c r="V11" s="522">
        <v>2</v>
      </c>
    </row>
    <row r="12" spans="1:22" ht="15.75" x14ac:dyDescent="0.2">
      <c r="A12" s="513">
        <v>3</v>
      </c>
      <c r="B12" s="602" t="s">
        <v>451</v>
      </c>
      <c r="C12" s="603" t="s">
        <v>431</v>
      </c>
      <c r="D12" s="604">
        <v>4</v>
      </c>
      <c r="E12" s="605">
        <v>1870</v>
      </c>
      <c r="F12" s="606">
        <v>7</v>
      </c>
      <c r="G12" s="607"/>
      <c r="H12" s="604">
        <v>1</v>
      </c>
      <c r="I12" s="605">
        <v>6007</v>
      </c>
      <c r="J12" s="606">
        <v>1</v>
      </c>
      <c r="K12" s="610">
        <v>6746</v>
      </c>
      <c r="L12" s="604">
        <v>2</v>
      </c>
      <c r="M12" s="609">
        <v>18330</v>
      </c>
      <c r="N12" s="606">
        <v>3</v>
      </c>
      <c r="O12" s="610">
        <v>12420</v>
      </c>
      <c r="P12" s="611">
        <v>3</v>
      </c>
      <c r="Q12" s="612">
        <v>4277</v>
      </c>
      <c r="R12" s="613">
        <v>2</v>
      </c>
      <c r="S12" s="614">
        <v>5014</v>
      </c>
      <c r="T12" s="615">
        <f t="shared" si="0"/>
        <v>23</v>
      </c>
      <c r="U12" s="616">
        <f t="shared" si="1"/>
        <v>54664</v>
      </c>
      <c r="V12" s="525">
        <v>3</v>
      </c>
    </row>
    <row r="13" spans="1:22" ht="15.75" x14ac:dyDescent="0.2">
      <c r="A13" s="513">
        <v>4</v>
      </c>
      <c r="B13" s="602" t="s">
        <v>443</v>
      </c>
      <c r="C13" s="603" t="s">
        <v>428</v>
      </c>
      <c r="D13" s="604">
        <v>4</v>
      </c>
      <c r="E13" s="605">
        <v>3575</v>
      </c>
      <c r="F13" s="606">
        <v>2</v>
      </c>
      <c r="G13" s="607">
        <v>5095</v>
      </c>
      <c r="H13" s="604">
        <v>4</v>
      </c>
      <c r="I13" s="605">
        <v>1689</v>
      </c>
      <c r="J13" s="606">
        <v>4</v>
      </c>
      <c r="K13" s="610">
        <v>1347</v>
      </c>
      <c r="L13" s="604">
        <v>3</v>
      </c>
      <c r="M13" s="609">
        <v>16955</v>
      </c>
      <c r="N13" s="606">
        <v>3</v>
      </c>
      <c r="O13" s="610">
        <v>8740</v>
      </c>
      <c r="P13" s="611">
        <v>4</v>
      </c>
      <c r="Q13" s="612">
        <v>3891</v>
      </c>
      <c r="R13" s="613">
        <v>6</v>
      </c>
      <c r="S13" s="614">
        <v>2824</v>
      </c>
      <c r="T13" s="615">
        <f t="shared" si="0"/>
        <v>30</v>
      </c>
      <c r="U13" s="616">
        <f t="shared" si="1"/>
        <v>44116</v>
      </c>
      <c r="V13" s="525">
        <v>4</v>
      </c>
    </row>
    <row r="14" spans="1:22" ht="15.75" x14ac:dyDescent="0.2">
      <c r="A14" s="523">
        <v>5</v>
      </c>
      <c r="B14" s="602" t="s">
        <v>442</v>
      </c>
      <c r="C14" s="603" t="s">
        <v>428</v>
      </c>
      <c r="D14" s="604">
        <v>5</v>
      </c>
      <c r="E14" s="605">
        <v>1555</v>
      </c>
      <c r="F14" s="606">
        <v>6</v>
      </c>
      <c r="G14" s="607">
        <v>1055</v>
      </c>
      <c r="H14" s="604">
        <v>6</v>
      </c>
      <c r="I14" s="605">
        <v>1410</v>
      </c>
      <c r="J14" s="606">
        <v>4</v>
      </c>
      <c r="K14" s="610">
        <v>2087</v>
      </c>
      <c r="L14" s="604">
        <v>1</v>
      </c>
      <c r="M14" s="609">
        <v>18335</v>
      </c>
      <c r="N14" s="606">
        <v>3</v>
      </c>
      <c r="O14" s="610">
        <v>18395</v>
      </c>
      <c r="P14" s="611">
        <v>4</v>
      </c>
      <c r="Q14" s="612">
        <v>4202</v>
      </c>
      <c r="R14" s="613">
        <v>2</v>
      </c>
      <c r="S14" s="614">
        <v>5558</v>
      </c>
      <c r="T14" s="615">
        <f t="shared" si="0"/>
        <v>31</v>
      </c>
      <c r="U14" s="616">
        <f t="shared" si="1"/>
        <v>52597</v>
      </c>
      <c r="V14" s="522">
        <v>5</v>
      </c>
    </row>
    <row r="15" spans="1:22" ht="15.75" x14ac:dyDescent="0.2">
      <c r="A15" s="513">
        <v>6</v>
      </c>
      <c r="B15" s="602" t="s">
        <v>454</v>
      </c>
      <c r="C15" s="603" t="s">
        <v>432</v>
      </c>
      <c r="D15" s="604">
        <v>6</v>
      </c>
      <c r="E15" s="605">
        <v>1200</v>
      </c>
      <c r="F15" s="606">
        <v>4.5</v>
      </c>
      <c r="G15" s="607">
        <v>2885</v>
      </c>
      <c r="H15" s="604">
        <v>2</v>
      </c>
      <c r="I15" s="605">
        <v>2324</v>
      </c>
      <c r="J15" s="606">
        <v>3</v>
      </c>
      <c r="K15" s="610">
        <v>2910</v>
      </c>
      <c r="L15" s="604">
        <v>4</v>
      </c>
      <c r="M15" s="609">
        <v>12730</v>
      </c>
      <c r="N15" s="606">
        <v>5</v>
      </c>
      <c r="O15" s="610">
        <v>8145</v>
      </c>
      <c r="P15" s="611">
        <v>2</v>
      </c>
      <c r="Q15" s="612">
        <v>6099</v>
      </c>
      <c r="R15" s="613">
        <v>5</v>
      </c>
      <c r="S15" s="614">
        <v>2839</v>
      </c>
      <c r="T15" s="615">
        <f t="shared" si="0"/>
        <v>31.5</v>
      </c>
      <c r="U15" s="616">
        <f t="shared" si="1"/>
        <v>39132</v>
      </c>
      <c r="V15" s="525">
        <v>6</v>
      </c>
    </row>
    <row r="16" spans="1:22" ht="15.75" x14ac:dyDescent="0.2">
      <c r="A16" s="513">
        <v>7</v>
      </c>
      <c r="B16" s="602" t="s">
        <v>453</v>
      </c>
      <c r="C16" s="603" t="s">
        <v>431</v>
      </c>
      <c r="D16" s="604">
        <v>3</v>
      </c>
      <c r="E16" s="605">
        <v>3945</v>
      </c>
      <c r="F16" s="606">
        <v>4</v>
      </c>
      <c r="G16" s="607">
        <v>3305</v>
      </c>
      <c r="H16" s="604">
        <v>1</v>
      </c>
      <c r="I16" s="605">
        <v>4820</v>
      </c>
      <c r="J16" s="606">
        <v>2</v>
      </c>
      <c r="K16" s="610">
        <v>3868</v>
      </c>
      <c r="L16" s="604">
        <v>7</v>
      </c>
      <c r="M16" s="609"/>
      <c r="N16" s="606">
        <v>7</v>
      </c>
      <c r="O16" s="610"/>
      <c r="P16" s="611">
        <v>4</v>
      </c>
      <c r="Q16" s="612">
        <v>3828</v>
      </c>
      <c r="R16" s="613">
        <v>4</v>
      </c>
      <c r="S16" s="614">
        <v>3904</v>
      </c>
      <c r="T16" s="615">
        <f t="shared" si="0"/>
        <v>32</v>
      </c>
      <c r="U16" s="616">
        <f t="shared" si="1"/>
        <v>23670</v>
      </c>
      <c r="V16" s="522">
        <v>7</v>
      </c>
    </row>
    <row r="17" spans="1:22" ht="15.75" x14ac:dyDescent="0.2">
      <c r="A17" s="523">
        <v>8</v>
      </c>
      <c r="B17" s="602" t="s">
        <v>457</v>
      </c>
      <c r="C17" s="603" t="s">
        <v>431</v>
      </c>
      <c r="D17" s="604">
        <v>7</v>
      </c>
      <c r="E17" s="605"/>
      <c r="F17" s="606">
        <v>4.5</v>
      </c>
      <c r="G17" s="607">
        <v>2885</v>
      </c>
      <c r="H17" s="604">
        <v>3</v>
      </c>
      <c r="I17" s="605">
        <v>2603</v>
      </c>
      <c r="J17" s="606">
        <v>2</v>
      </c>
      <c r="K17" s="610">
        <v>3791</v>
      </c>
      <c r="L17" s="604">
        <v>5</v>
      </c>
      <c r="M17" s="609">
        <v>11640</v>
      </c>
      <c r="N17" s="606">
        <v>2</v>
      </c>
      <c r="O17" s="610">
        <v>12320</v>
      </c>
      <c r="P17" s="611">
        <v>3</v>
      </c>
      <c r="Q17" s="612">
        <v>4841</v>
      </c>
      <c r="R17" s="613">
        <v>6</v>
      </c>
      <c r="S17" s="614">
        <v>2788</v>
      </c>
      <c r="T17" s="615">
        <f t="shared" si="0"/>
        <v>32.5</v>
      </c>
      <c r="U17" s="616">
        <f t="shared" si="1"/>
        <v>40868</v>
      </c>
      <c r="V17" s="525">
        <v>8</v>
      </c>
    </row>
    <row r="18" spans="1:22" ht="15.75" x14ac:dyDescent="0.2">
      <c r="A18" s="513">
        <v>9</v>
      </c>
      <c r="B18" s="602" t="s">
        <v>445</v>
      </c>
      <c r="C18" s="603" t="s">
        <v>429</v>
      </c>
      <c r="D18" s="604">
        <v>3</v>
      </c>
      <c r="E18" s="605">
        <v>2485</v>
      </c>
      <c r="F18" s="606">
        <v>2</v>
      </c>
      <c r="G18" s="607">
        <v>4015</v>
      </c>
      <c r="H18" s="604">
        <v>6</v>
      </c>
      <c r="I18" s="605">
        <v>960</v>
      </c>
      <c r="J18" s="606">
        <v>7</v>
      </c>
      <c r="K18" s="610"/>
      <c r="L18" s="604">
        <v>5</v>
      </c>
      <c r="M18" s="609">
        <v>11070</v>
      </c>
      <c r="N18" s="606">
        <v>5</v>
      </c>
      <c r="O18" s="610">
        <v>3965</v>
      </c>
      <c r="P18" s="611">
        <v>5</v>
      </c>
      <c r="Q18" s="612">
        <v>1815</v>
      </c>
      <c r="R18" s="613">
        <v>1</v>
      </c>
      <c r="S18" s="614">
        <v>5715</v>
      </c>
      <c r="T18" s="615">
        <f t="shared" si="0"/>
        <v>34</v>
      </c>
      <c r="U18" s="616">
        <f t="shared" si="1"/>
        <v>30025</v>
      </c>
      <c r="V18" s="522">
        <v>9</v>
      </c>
    </row>
    <row r="19" spans="1:22" ht="15.75" x14ac:dyDescent="0.2">
      <c r="A19" s="513">
        <v>10</v>
      </c>
      <c r="B19" s="602" t="s">
        <v>882</v>
      </c>
      <c r="C19" s="603" t="s">
        <v>430</v>
      </c>
      <c r="D19" s="604">
        <v>7</v>
      </c>
      <c r="E19" s="605"/>
      <c r="F19" s="606">
        <v>7</v>
      </c>
      <c r="G19" s="607"/>
      <c r="H19" s="604">
        <v>3</v>
      </c>
      <c r="I19" s="605">
        <v>2147</v>
      </c>
      <c r="J19" s="606">
        <v>1</v>
      </c>
      <c r="K19" s="610">
        <v>5554</v>
      </c>
      <c r="L19" s="604">
        <v>7</v>
      </c>
      <c r="M19" s="609"/>
      <c r="N19" s="606">
        <v>7</v>
      </c>
      <c r="O19" s="610"/>
      <c r="P19" s="611">
        <v>1</v>
      </c>
      <c r="Q19" s="612">
        <v>5298</v>
      </c>
      <c r="R19" s="613">
        <v>2</v>
      </c>
      <c r="S19" s="614">
        <v>7543</v>
      </c>
      <c r="T19" s="615">
        <f t="shared" si="0"/>
        <v>35</v>
      </c>
      <c r="U19" s="616">
        <f t="shared" si="1"/>
        <v>20542</v>
      </c>
      <c r="V19" s="522">
        <v>10</v>
      </c>
    </row>
    <row r="20" spans="1:22" ht="15.75" x14ac:dyDescent="0.2">
      <c r="A20" s="523">
        <v>11</v>
      </c>
      <c r="B20" s="602" t="s">
        <v>456</v>
      </c>
      <c r="C20" s="603" t="s">
        <v>432</v>
      </c>
      <c r="D20" s="604">
        <v>6</v>
      </c>
      <c r="E20" s="605">
        <v>2100</v>
      </c>
      <c r="F20" s="606">
        <v>1</v>
      </c>
      <c r="G20" s="607">
        <v>8075</v>
      </c>
      <c r="H20" s="604">
        <v>7</v>
      </c>
      <c r="I20" s="605"/>
      <c r="J20" s="606">
        <v>7</v>
      </c>
      <c r="K20" s="610"/>
      <c r="L20" s="604">
        <v>2</v>
      </c>
      <c r="M20" s="609">
        <v>13570</v>
      </c>
      <c r="N20" s="606">
        <v>4</v>
      </c>
      <c r="O20" s="610">
        <v>16630</v>
      </c>
      <c r="P20" s="611">
        <v>2</v>
      </c>
      <c r="Q20" s="612">
        <v>4296</v>
      </c>
      <c r="R20" s="613">
        <v>7</v>
      </c>
      <c r="S20" s="614"/>
      <c r="T20" s="615">
        <f t="shared" si="0"/>
        <v>36</v>
      </c>
      <c r="U20" s="616">
        <f t="shared" si="1"/>
        <v>44671</v>
      </c>
      <c r="V20" s="522">
        <v>11</v>
      </c>
    </row>
    <row r="21" spans="1:22" ht="15.75" x14ac:dyDescent="0.2">
      <c r="A21" s="513">
        <v>12</v>
      </c>
      <c r="B21" s="602" t="s">
        <v>446</v>
      </c>
      <c r="C21" s="603" t="s">
        <v>186</v>
      </c>
      <c r="D21" s="604">
        <v>3</v>
      </c>
      <c r="E21" s="605">
        <v>3195</v>
      </c>
      <c r="F21" s="606">
        <v>3</v>
      </c>
      <c r="G21" s="607">
        <v>3060</v>
      </c>
      <c r="H21" s="604">
        <v>5</v>
      </c>
      <c r="I21" s="605">
        <v>1586</v>
      </c>
      <c r="J21" s="606">
        <v>5</v>
      </c>
      <c r="K21" s="610">
        <v>2174</v>
      </c>
      <c r="L21" s="604">
        <v>4</v>
      </c>
      <c r="M21" s="609">
        <v>12020</v>
      </c>
      <c r="N21" s="606">
        <v>4</v>
      </c>
      <c r="O21" s="610">
        <v>8385</v>
      </c>
      <c r="P21" s="611">
        <v>6</v>
      </c>
      <c r="Q21" s="612">
        <v>1824</v>
      </c>
      <c r="R21" s="613">
        <v>6</v>
      </c>
      <c r="S21" s="614">
        <v>2560</v>
      </c>
      <c r="T21" s="615">
        <f t="shared" si="0"/>
        <v>36</v>
      </c>
      <c r="U21" s="616">
        <f t="shared" si="1"/>
        <v>34804</v>
      </c>
      <c r="V21" s="525">
        <v>12</v>
      </c>
    </row>
    <row r="22" spans="1:22" ht="15.75" x14ac:dyDescent="0.2">
      <c r="A22" s="513">
        <v>13</v>
      </c>
      <c r="B22" s="602" t="s">
        <v>884</v>
      </c>
      <c r="C22" s="603" t="s">
        <v>429</v>
      </c>
      <c r="D22" s="604">
        <v>7</v>
      </c>
      <c r="E22" s="605"/>
      <c r="F22" s="606">
        <v>7</v>
      </c>
      <c r="G22" s="607"/>
      <c r="H22" s="604">
        <v>4</v>
      </c>
      <c r="I22" s="605">
        <v>1653</v>
      </c>
      <c r="J22" s="606">
        <v>3</v>
      </c>
      <c r="K22" s="610">
        <v>2255</v>
      </c>
      <c r="L22" s="604">
        <v>6</v>
      </c>
      <c r="M22" s="609">
        <v>11140</v>
      </c>
      <c r="N22" s="606">
        <v>6</v>
      </c>
      <c r="O22" s="610">
        <v>2365</v>
      </c>
      <c r="P22" s="611">
        <v>2</v>
      </c>
      <c r="Q22" s="612">
        <v>4926</v>
      </c>
      <c r="R22" s="613">
        <v>1</v>
      </c>
      <c r="S22" s="614">
        <v>6940</v>
      </c>
      <c r="T22" s="615">
        <f t="shared" si="0"/>
        <v>36</v>
      </c>
      <c r="U22" s="616">
        <f t="shared" si="1"/>
        <v>29279</v>
      </c>
      <c r="V22" s="522">
        <v>13</v>
      </c>
    </row>
    <row r="23" spans="1:22" ht="15.75" x14ac:dyDescent="0.2">
      <c r="A23" s="523">
        <v>14</v>
      </c>
      <c r="B23" s="602" t="s">
        <v>441</v>
      </c>
      <c r="C23" s="603" t="s">
        <v>428</v>
      </c>
      <c r="D23" s="604">
        <v>4</v>
      </c>
      <c r="E23" s="605">
        <v>2115</v>
      </c>
      <c r="F23" s="606">
        <v>4</v>
      </c>
      <c r="G23" s="607">
        <v>1885</v>
      </c>
      <c r="H23" s="604">
        <v>3</v>
      </c>
      <c r="I23" s="605">
        <v>3084</v>
      </c>
      <c r="J23" s="606">
        <v>6</v>
      </c>
      <c r="K23" s="610">
        <v>1306</v>
      </c>
      <c r="L23" s="604">
        <v>4</v>
      </c>
      <c r="M23" s="609">
        <v>12540</v>
      </c>
      <c r="N23" s="606">
        <v>7</v>
      </c>
      <c r="O23" s="610"/>
      <c r="P23" s="611">
        <v>5</v>
      </c>
      <c r="Q23" s="612">
        <v>2630</v>
      </c>
      <c r="R23" s="613">
        <v>3</v>
      </c>
      <c r="S23" s="614">
        <v>4791</v>
      </c>
      <c r="T23" s="615">
        <f t="shared" si="0"/>
        <v>36</v>
      </c>
      <c r="U23" s="616">
        <f t="shared" si="1"/>
        <v>28351</v>
      </c>
      <c r="V23" s="525">
        <v>14</v>
      </c>
    </row>
    <row r="24" spans="1:22" ht="15.75" x14ac:dyDescent="0.2">
      <c r="A24" s="513">
        <v>15</v>
      </c>
      <c r="B24" s="602" t="s">
        <v>444</v>
      </c>
      <c r="C24" s="603" t="s">
        <v>429</v>
      </c>
      <c r="D24" s="604">
        <v>1</v>
      </c>
      <c r="E24" s="605">
        <v>5235</v>
      </c>
      <c r="F24" s="606">
        <v>2</v>
      </c>
      <c r="G24" s="607">
        <v>5900</v>
      </c>
      <c r="H24" s="604">
        <v>6</v>
      </c>
      <c r="I24" s="605">
        <v>1581</v>
      </c>
      <c r="J24" s="606">
        <v>4</v>
      </c>
      <c r="K24" s="610">
        <v>2200</v>
      </c>
      <c r="L24" s="604">
        <v>5</v>
      </c>
      <c r="M24" s="609">
        <v>2870</v>
      </c>
      <c r="N24" s="606">
        <v>4</v>
      </c>
      <c r="O24" s="610">
        <v>7720</v>
      </c>
      <c r="P24" s="611">
        <v>7</v>
      </c>
      <c r="Q24" s="612"/>
      <c r="R24" s="613">
        <v>7</v>
      </c>
      <c r="S24" s="614"/>
      <c r="T24" s="615">
        <f t="shared" si="0"/>
        <v>36</v>
      </c>
      <c r="U24" s="616">
        <f t="shared" si="1"/>
        <v>25506</v>
      </c>
      <c r="V24" s="525">
        <v>15</v>
      </c>
    </row>
    <row r="25" spans="1:22" ht="15.75" x14ac:dyDescent="0.2">
      <c r="A25" s="513">
        <v>16</v>
      </c>
      <c r="B25" s="602" t="s">
        <v>448</v>
      </c>
      <c r="C25" s="603" t="s">
        <v>430</v>
      </c>
      <c r="D25" s="604">
        <v>1</v>
      </c>
      <c r="E25" s="605">
        <v>6280</v>
      </c>
      <c r="F25" s="606">
        <v>5</v>
      </c>
      <c r="G25" s="607">
        <v>2960</v>
      </c>
      <c r="H25" s="604">
        <v>7</v>
      </c>
      <c r="I25" s="605"/>
      <c r="J25" s="606">
        <v>7</v>
      </c>
      <c r="K25" s="610"/>
      <c r="L25" s="604">
        <v>3</v>
      </c>
      <c r="M25" s="609">
        <v>13340</v>
      </c>
      <c r="N25" s="606">
        <v>1</v>
      </c>
      <c r="O25" s="610">
        <v>19420</v>
      </c>
      <c r="P25" s="611">
        <v>7</v>
      </c>
      <c r="Q25" s="612"/>
      <c r="R25" s="613">
        <v>7</v>
      </c>
      <c r="S25" s="614"/>
      <c r="T25" s="615">
        <f t="shared" si="0"/>
        <v>38</v>
      </c>
      <c r="U25" s="616">
        <f t="shared" si="1"/>
        <v>42000</v>
      </c>
      <c r="V25" s="525">
        <v>16</v>
      </c>
    </row>
    <row r="26" spans="1:22" ht="15.75" x14ac:dyDescent="0.2">
      <c r="A26" s="523">
        <v>17</v>
      </c>
      <c r="B26" s="602" t="s">
        <v>452</v>
      </c>
      <c r="C26" s="603" t="s">
        <v>431</v>
      </c>
      <c r="D26" s="604">
        <v>2</v>
      </c>
      <c r="E26" s="605">
        <v>3760</v>
      </c>
      <c r="F26" s="606">
        <v>6</v>
      </c>
      <c r="G26" s="607">
        <v>1460</v>
      </c>
      <c r="H26" s="604">
        <v>7</v>
      </c>
      <c r="I26" s="605"/>
      <c r="J26" s="606">
        <v>7</v>
      </c>
      <c r="K26" s="610"/>
      <c r="L26" s="604">
        <v>2</v>
      </c>
      <c r="M26" s="609">
        <v>20880</v>
      </c>
      <c r="N26" s="606">
        <v>1</v>
      </c>
      <c r="O26" s="610">
        <v>24300</v>
      </c>
      <c r="P26" s="611">
        <v>7</v>
      </c>
      <c r="Q26" s="612"/>
      <c r="R26" s="613">
        <v>7</v>
      </c>
      <c r="S26" s="614"/>
      <c r="T26" s="615">
        <f t="shared" si="0"/>
        <v>39</v>
      </c>
      <c r="U26" s="616">
        <f t="shared" si="1"/>
        <v>50400</v>
      </c>
      <c r="V26" s="525">
        <v>17</v>
      </c>
    </row>
    <row r="27" spans="1:22" ht="15.75" x14ac:dyDescent="0.2">
      <c r="A27" s="513">
        <v>18</v>
      </c>
      <c r="B27" s="602" t="s">
        <v>883</v>
      </c>
      <c r="C27" s="603" t="s">
        <v>432</v>
      </c>
      <c r="D27" s="604">
        <v>7</v>
      </c>
      <c r="E27" s="605"/>
      <c r="F27" s="606">
        <v>7</v>
      </c>
      <c r="G27" s="607"/>
      <c r="H27" s="604">
        <v>2</v>
      </c>
      <c r="I27" s="605">
        <v>2965</v>
      </c>
      <c r="J27" s="606">
        <v>2</v>
      </c>
      <c r="K27" s="610">
        <v>4650</v>
      </c>
      <c r="L27" s="604">
        <v>7</v>
      </c>
      <c r="M27" s="609"/>
      <c r="N27" s="606">
        <v>7</v>
      </c>
      <c r="O27" s="610"/>
      <c r="P27" s="611">
        <v>3</v>
      </c>
      <c r="Q27" s="612">
        <v>4303</v>
      </c>
      <c r="R27" s="613">
        <v>4</v>
      </c>
      <c r="S27" s="614">
        <v>4739</v>
      </c>
      <c r="T27" s="615">
        <f t="shared" si="0"/>
        <v>39</v>
      </c>
      <c r="U27" s="616">
        <f t="shared" si="1"/>
        <v>16657</v>
      </c>
      <c r="V27" s="525">
        <v>18</v>
      </c>
    </row>
    <row r="28" spans="1:22" ht="15.75" x14ac:dyDescent="0.2">
      <c r="A28" s="513">
        <v>19</v>
      </c>
      <c r="B28" s="602" t="s">
        <v>447</v>
      </c>
      <c r="C28" s="603" t="s">
        <v>429</v>
      </c>
      <c r="D28" s="604">
        <v>2</v>
      </c>
      <c r="E28" s="605">
        <v>4730</v>
      </c>
      <c r="F28" s="606">
        <v>3</v>
      </c>
      <c r="G28" s="607">
        <v>4925</v>
      </c>
      <c r="H28" s="604">
        <v>7</v>
      </c>
      <c r="I28" s="605"/>
      <c r="J28" s="606">
        <v>6</v>
      </c>
      <c r="K28" s="610">
        <v>1602</v>
      </c>
      <c r="L28" s="604">
        <v>7</v>
      </c>
      <c r="M28" s="609"/>
      <c r="N28" s="606">
        <v>7</v>
      </c>
      <c r="O28" s="610"/>
      <c r="P28" s="611">
        <v>7</v>
      </c>
      <c r="Q28" s="612"/>
      <c r="R28" s="613">
        <v>1</v>
      </c>
      <c r="S28" s="614">
        <v>7810</v>
      </c>
      <c r="T28" s="615">
        <f t="shared" si="0"/>
        <v>40</v>
      </c>
      <c r="U28" s="616">
        <f t="shared" si="1"/>
        <v>19067</v>
      </c>
      <c r="V28" s="525">
        <v>19</v>
      </c>
    </row>
    <row r="29" spans="1:22" ht="15.75" x14ac:dyDescent="0.2">
      <c r="A29" s="513">
        <v>20</v>
      </c>
      <c r="B29" s="602" t="s">
        <v>215</v>
      </c>
      <c r="C29" s="603" t="s">
        <v>186</v>
      </c>
      <c r="D29" s="604">
        <v>5</v>
      </c>
      <c r="E29" s="605">
        <v>2025</v>
      </c>
      <c r="F29" s="606">
        <v>5</v>
      </c>
      <c r="G29" s="607">
        <v>1620</v>
      </c>
      <c r="H29" s="604">
        <v>5</v>
      </c>
      <c r="I29" s="605">
        <v>1984</v>
      </c>
      <c r="J29" s="606">
        <v>5</v>
      </c>
      <c r="K29" s="610">
        <v>1966</v>
      </c>
      <c r="L29" s="604">
        <v>6</v>
      </c>
      <c r="M29" s="609">
        <v>9345</v>
      </c>
      <c r="N29" s="606">
        <v>6</v>
      </c>
      <c r="O29" s="610">
        <v>4875</v>
      </c>
      <c r="P29" s="611">
        <v>7</v>
      </c>
      <c r="Q29" s="612"/>
      <c r="R29" s="613">
        <v>4</v>
      </c>
      <c r="S29" s="614">
        <v>4411</v>
      </c>
      <c r="T29" s="615">
        <f t="shared" si="0"/>
        <v>43</v>
      </c>
      <c r="U29" s="616">
        <f t="shared" si="1"/>
        <v>26226</v>
      </c>
      <c r="V29" s="525">
        <v>20</v>
      </c>
    </row>
    <row r="30" spans="1:22" ht="15.75" x14ac:dyDescent="0.2">
      <c r="A30" s="513">
        <v>21</v>
      </c>
      <c r="B30" s="602" t="s">
        <v>455</v>
      </c>
      <c r="C30" s="603" t="s">
        <v>432</v>
      </c>
      <c r="D30" s="604">
        <v>6</v>
      </c>
      <c r="E30" s="605">
        <v>2015</v>
      </c>
      <c r="F30" s="606">
        <v>3</v>
      </c>
      <c r="G30" s="607">
        <v>3010</v>
      </c>
      <c r="H30" s="604">
        <v>4</v>
      </c>
      <c r="I30" s="605">
        <v>2604</v>
      </c>
      <c r="J30" s="606">
        <v>6</v>
      </c>
      <c r="K30" s="610">
        <v>703</v>
      </c>
      <c r="L30" s="604">
        <v>3</v>
      </c>
      <c r="M30" s="609">
        <v>14370</v>
      </c>
      <c r="N30" s="606">
        <v>7</v>
      </c>
      <c r="O30" s="610"/>
      <c r="P30" s="611">
        <v>7</v>
      </c>
      <c r="Q30" s="612"/>
      <c r="R30" s="613">
        <v>7</v>
      </c>
      <c r="S30" s="614"/>
      <c r="T30" s="615">
        <f t="shared" si="0"/>
        <v>43</v>
      </c>
      <c r="U30" s="616">
        <f t="shared" si="1"/>
        <v>22702</v>
      </c>
      <c r="V30" s="525">
        <v>21</v>
      </c>
    </row>
    <row r="31" spans="1:22" ht="15.75" x14ac:dyDescent="0.2">
      <c r="A31" s="513">
        <v>22</v>
      </c>
      <c r="B31" s="602" t="s">
        <v>198</v>
      </c>
      <c r="C31" s="603" t="s">
        <v>186</v>
      </c>
      <c r="D31" s="604">
        <v>2</v>
      </c>
      <c r="E31" s="605">
        <v>4855</v>
      </c>
      <c r="F31" s="606">
        <v>6</v>
      </c>
      <c r="G31" s="607">
        <v>2630</v>
      </c>
      <c r="H31" s="604">
        <v>5</v>
      </c>
      <c r="I31" s="605">
        <v>1549</v>
      </c>
      <c r="J31" s="606">
        <v>5</v>
      </c>
      <c r="K31" s="610">
        <v>1267</v>
      </c>
      <c r="L31" s="604">
        <v>7</v>
      </c>
      <c r="M31" s="609"/>
      <c r="N31" s="606">
        <v>7</v>
      </c>
      <c r="O31" s="610"/>
      <c r="P31" s="611">
        <v>6</v>
      </c>
      <c r="Q31" s="612">
        <v>1790</v>
      </c>
      <c r="R31" s="613">
        <v>5</v>
      </c>
      <c r="S31" s="614">
        <v>3878</v>
      </c>
      <c r="T31" s="615">
        <f t="shared" si="0"/>
        <v>43</v>
      </c>
      <c r="U31" s="616">
        <f t="shared" si="1"/>
        <v>15969</v>
      </c>
      <c r="V31" s="525">
        <v>22</v>
      </c>
    </row>
    <row r="32" spans="1:22" ht="15.75" x14ac:dyDescent="0.2">
      <c r="A32" s="513">
        <v>23</v>
      </c>
      <c r="B32" s="602" t="s">
        <v>1040</v>
      </c>
      <c r="C32" s="603" t="s">
        <v>432</v>
      </c>
      <c r="D32" s="604">
        <v>7</v>
      </c>
      <c r="E32" s="605"/>
      <c r="F32" s="606">
        <v>7</v>
      </c>
      <c r="G32" s="607"/>
      <c r="H32" s="604">
        <v>7</v>
      </c>
      <c r="I32" s="605"/>
      <c r="J32" s="606">
        <v>7</v>
      </c>
      <c r="K32" s="610"/>
      <c r="L32" s="604">
        <v>7</v>
      </c>
      <c r="M32" s="609"/>
      <c r="N32" s="606">
        <v>5</v>
      </c>
      <c r="O32" s="610">
        <v>6650</v>
      </c>
      <c r="P32" s="611">
        <v>7</v>
      </c>
      <c r="Q32" s="612"/>
      <c r="R32" s="613">
        <v>3</v>
      </c>
      <c r="S32" s="614">
        <v>6186</v>
      </c>
      <c r="T32" s="615">
        <f t="shared" si="0"/>
        <v>50</v>
      </c>
      <c r="U32" s="616">
        <f t="shared" si="1"/>
        <v>12836</v>
      </c>
      <c r="V32" s="525">
        <v>23</v>
      </c>
    </row>
    <row r="33" spans="1:22" ht="15.75" x14ac:dyDescent="0.2">
      <c r="A33" s="513">
        <v>24</v>
      </c>
      <c r="B33" s="602" t="s">
        <v>1039</v>
      </c>
      <c r="C33" s="603" t="s">
        <v>428</v>
      </c>
      <c r="D33" s="604">
        <v>7</v>
      </c>
      <c r="E33" s="605"/>
      <c r="F33" s="606">
        <v>7</v>
      </c>
      <c r="G33" s="607"/>
      <c r="H33" s="604">
        <v>7</v>
      </c>
      <c r="I33" s="605"/>
      <c r="J33" s="606">
        <v>7</v>
      </c>
      <c r="K33" s="610"/>
      <c r="L33" s="604">
        <v>7</v>
      </c>
      <c r="M33" s="609"/>
      <c r="N33" s="606">
        <v>2</v>
      </c>
      <c r="O33" s="610">
        <v>13420</v>
      </c>
      <c r="P33" s="611">
        <v>7</v>
      </c>
      <c r="Q33" s="612"/>
      <c r="R33" s="613">
        <v>7</v>
      </c>
      <c r="S33" s="614"/>
      <c r="T33" s="615">
        <f t="shared" si="0"/>
        <v>51</v>
      </c>
      <c r="U33" s="616">
        <f t="shared" si="1"/>
        <v>13420</v>
      </c>
      <c r="V33" s="525">
        <v>24</v>
      </c>
    </row>
    <row r="34" spans="1:22" ht="15.75" x14ac:dyDescent="0.2">
      <c r="A34" s="513">
        <v>25</v>
      </c>
      <c r="B34" s="602" t="s">
        <v>1062</v>
      </c>
      <c r="C34" s="603" t="s">
        <v>429</v>
      </c>
      <c r="D34" s="604">
        <v>7</v>
      </c>
      <c r="E34" s="609"/>
      <c r="F34" s="606">
        <v>7</v>
      </c>
      <c r="G34" s="607"/>
      <c r="H34" s="604">
        <v>7</v>
      </c>
      <c r="I34" s="605"/>
      <c r="J34" s="606">
        <v>7</v>
      </c>
      <c r="K34" s="608"/>
      <c r="L34" s="604">
        <v>7</v>
      </c>
      <c r="M34" s="609"/>
      <c r="N34" s="606">
        <v>7</v>
      </c>
      <c r="O34" s="610"/>
      <c r="P34" s="611">
        <v>5</v>
      </c>
      <c r="Q34" s="612">
        <v>2803</v>
      </c>
      <c r="R34" s="613">
        <v>7</v>
      </c>
      <c r="S34" s="614"/>
      <c r="T34" s="615">
        <f t="shared" si="0"/>
        <v>54</v>
      </c>
      <c r="U34" s="616">
        <f t="shared" si="1"/>
        <v>2803</v>
      </c>
      <c r="V34" s="525">
        <v>25</v>
      </c>
    </row>
    <row r="35" spans="1:22" ht="15.75" x14ac:dyDescent="0.2">
      <c r="A35" s="513"/>
      <c r="B35" s="617"/>
      <c r="C35" s="603"/>
      <c r="D35" s="604"/>
      <c r="E35" s="609"/>
      <c r="F35" s="606"/>
      <c r="G35" s="607"/>
      <c r="H35" s="604"/>
      <c r="I35" s="605"/>
      <c r="J35" s="606"/>
      <c r="K35" s="608"/>
      <c r="L35" s="604"/>
      <c r="M35" s="609"/>
      <c r="N35" s="606"/>
      <c r="O35" s="610"/>
      <c r="P35" s="611"/>
      <c r="Q35" s="612"/>
      <c r="R35" s="613"/>
      <c r="S35" s="614"/>
      <c r="T35" s="618"/>
      <c r="U35" s="619"/>
      <c r="V35" s="530"/>
    </row>
    <row r="36" spans="1:22" ht="16.5" thickBot="1" x14ac:dyDescent="0.25">
      <c r="A36" s="620"/>
      <c r="B36" s="621"/>
      <c r="C36" s="622"/>
      <c r="D36" s="623"/>
      <c r="E36" s="624"/>
      <c r="F36" s="625"/>
      <c r="G36" s="626"/>
      <c r="H36" s="623"/>
      <c r="I36" s="624"/>
      <c r="J36" s="623"/>
      <c r="K36" s="624"/>
      <c r="L36" s="623"/>
      <c r="M36" s="624"/>
      <c r="N36" s="623"/>
      <c r="O36" s="626"/>
      <c r="P36" s="627"/>
      <c r="Q36" s="628"/>
      <c r="R36" s="627"/>
      <c r="S36" s="628"/>
      <c r="T36" s="629"/>
      <c r="U36" s="630"/>
      <c r="V36" s="631"/>
    </row>
  </sheetData>
  <sortState xmlns:xlrd2="http://schemas.microsoft.com/office/spreadsheetml/2017/richdata2" ref="B10:U34">
    <sortCondition ref="T10:T34"/>
    <sortCondition descending="1" ref="U10:U34"/>
  </sortState>
  <mergeCells count="22">
    <mergeCell ref="L6:M6"/>
    <mergeCell ref="A1:B1"/>
    <mergeCell ref="A2:B2"/>
    <mergeCell ref="A6:A8"/>
    <mergeCell ref="B6:B8"/>
    <mergeCell ref="C6:C8"/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3"/>
  <sheetViews>
    <sheetView topLeftCell="A4" workbookViewId="0">
      <selection activeCell="I16" sqref="I16"/>
    </sheetView>
  </sheetViews>
  <sheetFormatPr defaultRowHeight="12.75" x14ac:dyDescent="0.2"/>
  <cols>
    <col min="1" max="1" width="4.7109375" customWidth="1"/>
    <col min="2" max="2" width="25" customWidth="1"/>
    <col min="3" max="3" width="4.7109375" customWidth="1"/>
    <col min="5" max="5" width="4.7109375" customWidth="1"/>
    <col min="7" max="7" width="4.85546875" customWidth="1"/>
    <col min="9" max="9" width="4.7109375" customWidth="1"/>
    <col min="11" max="11" width="4.85546875" customWidth="1"/>
    <col min="13" max="13" width="5" customWidth="1"/>
    <col min="15" max="15" width="4.7109375" customWidth="1"/>
    <col min="16" max="16" width="10" customWidth="1"/>
    <col min="17" max="17" width="5.140625" customWidth="1"/>
    <col min="18" max="18" width="9.7109375" customWidth="1"/>
    <col min="19" max="19" width="5.140625" customWidth="1"/>
    <col min="20" max="20" width="11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0.25" x14ac:dyDescent="0.3">
      <c r="A3" s="30"/>
      <c r="B3" s="31"/>
      <c r="C3" s="3" t="s">
        <v>0</v>
      </c>
      <c r="D3" s="34"/>
      <c r="E3" s="31"/>
      <c r="F3" s="31"/>
      <c r="G3" s="93"/>
      <c r="H3" s="93"/>
      <c r="I3" s="93"/>
      <c r="J3" s="93"/>
      <c r="K3" s="94" t="s">
        <v>1</v>
      </c>
      <c r="L3" s="93"/>
      <c r="M3" s="93"/>
      <c r="N3" s="93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31"/>
      <c r="C4" s="5" t="s">
        <v>2</v>
      </c>
      <c r="D4" s="31"/>
      <c r="E4" s="31"/>
      <c r="F4" s="31"/>
      <c r="G4" s="93"/>
      <c r="H4" s="93"/>
      <c r="I4" s="93"/>
      <c r="J4" s="93"/>
      <c r="K4" s="95" t="s">
        <v>139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31"/>
      <c r="C5" s="31"/>
      <c r="D5" s="31"/>
      <c r="E5" s="31"/>
      <c r="F5" s="31"/>
      <c r="G5" s="93"/>
      <c r="H5" s="93"/>
      <c r="I5" s="93"/>
      <c r="J5" s="93"/>
      <c r="K5" s="96" t="s">
        <v>3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13.5" thickBot="1" x14ac:dyDescent="0.25"/>
    <row r="7" spans="1:21" ht="19.5" thickTop="1" thickBot="1" x14ac:dyDescent="0.25">
      <c r="A7" s="1267" t="s">
        <v>4</v>
      </c>
      <c r="B7" s="1294" t="s">
        <v>5</v>
      </c>
      <c r="C7" s="1270" t="s">
        <v>6</v>
      </c>
      <c r="D7" s="1270"/>
      <c r="E7" s="1266" t="s">
        <v>7</v>
      </c>
      <c r="F7" s="1266"/>
      <c r="G7" s="1270" t="s">
        <v>8</v>
      </c>
      <c r="H7" s="1270"/>
      <c r="I7" s="1266" t="s">
        <v>9</v>
      </c>
      <c r="J7" s="1266"/>
      <c r="K7" s="1270" t="s">
        <v>10</v>
      </c>
      <c r="L7" s="1270"/>
      <c r="M7" s="1266" t="s">
        <v>11</v>
      </c>
      <c r="N7" s="1266"/>
      <c r="O7" s="1270" t="s">
        <v>12</v>
      </c>
      <c r="P7" s="1270"/>
      <c r="Q7" s="1305" t="s">
        <v>13</v>
      </c>
      <c r="R7" s="1305"/>
      <c r="S7" s="1271" t="s">
        <v>14</v>
      </c>
      <c r="T7" s="1271"/>
      <c r="U7" s="1271"/>
    </row>
    <row r="8" spans="1:21" ht="22.5" customHeight="1" thickTop="1" thickBot="1" x14ac:dyDescent="0.25">
      <c r="A8" s="1267"/>
      <c r="B8" s="1294"/>
      <c r="C8" s="1297" t="s">
        <v>505</v>
      </c>
      <c r="D8" s="1297"/>
      <c r="E8" s="1297" t="s">
        <v>506</v>
      </c>
      <c r="F8" s="1297"/>
      <c r="G8" s="1297" t="s">
        <v>507</v>
      </c>
      <c r="H8" s="1297"/>
      <c r="I8" s="1297" t="s">
        <v>508</v>
      </c>
      <c r="J8" s="1297"/>
      <c r="K8" s="1297" t="s">
        <v>509</v>
      </c>
      <c r="L8" s="1297"/>
      <c r="M8" s="1297" t="s">
        <v>510</v>
      </c>
      <c r="N8" s="1297"/>
      <c r="O8" s="1297" t="s">
        <v>511</v>
      </c>
      <c r="P8" s="1297"/>
      <c r="Q8" s="1297" t="s">
        <v>512</v>
      </c>
      <c r="R8" s="1297"/>
      <c r="S8" s="1271"/>
      <c r="T8" s="1271"/>
      <c r="U8" s="1271"/>
    </row>
    <row r="9" spans="1:21" ht="9" customHeight="1" thickTop="1" x14ac:dyDescent="0.2">
      <c r="A9" s="1267"/>
      <c r="B9" s="1294"/>
      <c r="C9" s="718"/>
      <c r="D9" s="538"/>
      <c r="E9" s="539"/>
      <c r="F9" s="540"/>
      <c r="G9" s="541"/>
      <c r="H9" s="542"/>
      <c r="I9" s="539"/>
      <c r="J9" s="540"/>
      <c r="K9" s="541"/>
      <c r="L9" s="542"/>
      <c r="M9" s="539"/>
      <c r="N9" s="540"/>
      <c r="O9" s="541"/>
      <c r="P9" s="542"/>
      <c r="Q9" s="539"/>
      <c r="R9" s="542"/>
      <c r="S9" s="541"/>
      <c r="T9" s="543"/>
      <c r="U9" s="544"/>
    </row>
    <row r="10" spans="1:21" ht="16.5" thickBot="1" x14ac:dyDescent="0.25">
      <c r="A10" s="545"/>
      <c r="B10" s="746"/>
      <c r="C10" s="546" t="s">
        <v>15</v>
      </c>
      <c r="D10" s="547" t="s">
        <v>16</v>
      </c>
      <c r="E10" s="548" t="s">
        <v>15</v>
      </c>
      <c r="F10" s="549" t="s">
        <v>16</v>
      </c>
      <c r="G10" s="546" t="s">
        <v>15</v>
      </c>
      <c r="H10" s="547" t="s">
        <v>16</v>
      </c>
      <c r="I10" s="548" t="s">
        <v>15</v>
      </c>
      <c r="J10" s="549" t="s">
        <v>16</v>
      </c>
      <c r="K10" s="546" t="s">
        <v>15</v>
      </c>
      <c r="L10" s="547" t="s">
        <v>16</v>
      </c>
      <c r="M10" s="548" t="s">
        <v>15</v>
      </c>
      <c r="N10" s="549" t="s">
        <v>16</v>
      </c>
      <c r="O10" s="546" t="s">
        <v>15</v>
      </c>
      <c r="P10" s="547" t="s">
        <v>16</v>
      </c>
      <c r="Q10" s="548" t="s">
        <v>15</v>
      </c>
      <c r="R10" s="547" t="s">
        <v>16</v>
      </c>
      <c r="S10" s="719" t="s">
        <v>15</v>
      </c>
      <c r="T10" s="720" t="s">
        <v>16</v>
      </c>
      <c r="U10" s="721" t="s">
        <v>18</v>
      </c>
    </row>
    <row r="11" spans="1:21" ht="33" customHeight="1" x14ac:dyDescent="0.2">
      <c r="A11" s="722">
        <v>1</v>
      </c>
      <c r="B11" s="747" t="s">
        <v>114</v>
      </c>
      <c r="C11" s="723">
        <v>1</v>
      </c>
      <c r="D11" s="724">
        <v>20765</v>
      </c>
      <c r="E11" s="725">
        <v>1</v>
      </c>
      <c r="F11" s="726">
        <v>12210</v>
      </c>
      <c r="G11" s="727">
        <v>5</v>
      </c>
      <c r="H11" s="728">
        <v>10530</v>
      </c>
      <c r="I11" s="729">
        <v>3</v>
      </c>
      <c r="J11" s="730">
        <v>17195</v>
      </c>
      <c r="K11" s="727">
        <v>1</v>
      </c>
      <c r="L11" s="728">
        <v>19030</v>
      </c>
      <c r="M11" s="729">
        <v>1</v>
      </c>
      <c r="N11" s="730">
        <v>22315</v>
      </c>
      <c r="O11" s="727">
        <v>4</v>
      </c>
      <c r="P11" s="728">
        <v>386</v>
      </c>
      <c r="Q11" s="729">
        <v>8</v>
      </c>
      <c r="R11" s="730">
        <v>5856</v>
      </c>
      <c r="S11" s="731">
        <f t="shared" ref="S11:S20" si="0">C11+E11+G11+I11+K11+M11+O11+Q11</f>
        <v>24</v>
      </c>
      <c r="T11" s="732">
        <f t="shared" ref="T11:T20" si="1">D11+F11+H11+J11+L11+N11+P11+R11</f>
        <v>108287</v>
      </c>
      <c r="U11" s="733">
        <v>1</v>
      </c>
    </row>
    <row r="12" spans="1:21" ht="33" customHeight="1" x14ac:dyDescent="0.2">
      <c r="A12" s="722">
        <v>2</v>
      </c>
      <c r="B12" s="748" t="s">
        <v>498</v>
      </c>
      <c r="C12" s="723">
        <v>2</v>
      </c>
      <c r="D12" s="724">
        <v>16425</v>
      </c>
      <c r="E12" s="725">
        <v>5</v>
      </c>
      <c r="F12" s="726">
        <v>12075</v>
      </c>
      <c r="G12" s="727">
        <v>1</v>
      </c>
      <c r="H12" s="728">
        <v>22112</v>
      </c>
      <c r="I12" s="729">
        <v>2</v>
      </c>
      <c r="J12" s="730">
        <v>16000</v>
      </c>
      <c r="K12" s="727">
        <v>3</v>
      </c>
      <c r="L12" s="728">
        <v>13425</v>
      </c>
      <c r="M12" s="729">
        <v>3</v>
      </c>
      <c r="N12" s="730">
        <v>16420</v>
      </c>
      <c r="O12" s="727">
        <v>9</v>
      </c>
      <c r="P12" s="728">
        <v>0</v>
      </c>
      <c r="Q12" s="729">
        <v>3</v>
      </c>
      <c r="R12" s="730">
        <v>11617</v>
      </c>
      <c r="S12" s="731">
        <f t="shared" si="0"/>
        <v>28</v>
      </c>
      <c r="T12" s="732">
        <f t="shared" si="1"/>
        <v>108074</v>
      </c>
      <c r="U12" s="733">
        <v>2</v>
      </c>
    </row>
    <row r="13" spans="1:21" ht="33" customHeight="1" x14ac:dyDescent="0.2">
      <c r="A13" s="722">
        <v>3</v>
      </c>
      <c r="B13" s="748" t="s">
        <v>165</v>
      </c>
      <c r="C13" s="723">
        <v>5</v>
      </c>
      <c r="D13" s="724">
        <v>11600</v>
      </c>
      <c r="E13" s="725">
        <v>3</v>
      </c>
      <c r="F13" s="726">
        <v>12770</v>
      </c>
      <c r="G13" s="727">
        <v>6</v>
      </c>
      <c r="H13" s="728">
        <v>16367</v>
      </c>
      <c r="I13" s="729">
        <v>1</v>
      </c>
      <c r="J13" s="730">
        <v>27167</v>
      </c>
      <c r="K13" s="727">
        <v>5</v>
      </c>
      <c r="L13" s="728">
        <v>6220</v>
      </c>
      <c r="M13" s="729">
        <v>5</v>
      </c>
      <c r="N13" s="730">
        <v>10465</v>
      </c>
      <c r="O13" s="727">
        <v>2</v>
      </c>
      <c r="P13" s="728">
        <v>10217</v>
      </c>
      <c r="Q13" s="729">
        <v>2</v>
      </c>
      <c r="R13" s="730">
        <v>21818</v>
      </c>
      <c r="S13" s="731">
        <f t="shared" si="0"/>
        <v>29</v>
      </c>
      <c r="T13" s="732">
        <f t="shared" si="1"/>
        <v>116624</v>
      </c>
      <c r="U13" s="733">
        <v>3</v>
      </c>
    </row>
    <row r="14" spans="1:21" ht="33" customHeight="1" x14ac:dyDescent="0.2">
      <c r="A14" s="722">
        <v>4</v>
      </c>
      <c r="B14" s="748" t="s">
        <v>734</v>
      </c>
      <c r="C14" s="723">
        <v>8</v>
      </c>
      <c r="D14" s="724">
        <v>10180</v>
      </c>
      <c r="E14" s="725">
        <v>4</v>
      </c>
      <c r="F14" s="726">
        <v>11920</v>
      </c>
      <c r="G14" s="727">
        <v>9</v>
      </c>
      <c r="H14" s="728">
        <v>5510</v>
      </c>
      <c r="I14" s="729">
        <v>10</v>
      </c>
      <c r="J14" s="730">
        <v>8562</v>
      </c>
      <c r="K14" s="727">
        <v>2</v>
      </c>
      <c r="L14" s="728">
        <v>13125</v>
      </c>
      <c r="M14" s="729">
        <v>2</v>
      </c>
      <c r="N14" s="730">
        <v>12245</v>
      </c>
      <c r="O14" s="727">
        <v>1</v>
      </c>
      <c r="P14" s="728">
        <v>5861</v>
      </c>
      <c r="Q14" s="729">
        <v>1</v>
      </c>
      <c r="R14" s="730">
        <v>10961</v>
      </c>
      <c r="S14" s="731">
        <f t="shared" si="0"/>
        <v>37</v>
      </c>
      <c r="T14" s="732">
        <f t="shared" si="1"/>
        <v>78364</v>
      </c>
      <c r="U14" s="733">
        <v>4</v>
      </c>
    </row>
    <row r="15" spans="1:21" ht="33" customHeight="1" x14ac:dyDescent="0.2">
      <c r="A15" s="722">
        <v>5</v>
      </c>
      <c r="B15" s="748" t="s">
        <v>499</v>
      </c>
      <c r="C15" s="723">
        <v>3</v>
      </c>
      <c r="D15" s="724">
        <v>12695</v>
      </c>
      <c r="E15" s="725">
        <v>6</v>
      </c>
      <c r="F15" s="726">
        <v>13260</v>
      </c>
      <c r="G15" s="727">
        <v>4</v>
      </c>
      <c r="H15" s="728">
        <v>13531</v>
      </c>
      <c r="I15" s="729">
        <v>6</v>
      </c>
      <c r="J15" s="730">
        <v>11473</v>
      </c>
      <c r="K15" s="727">
        <v>4</v>
      </c>
      <c r="L15" s="728">
        <v>10190</v>
      </c>
      <c r="M15" s="729">
        <v>4</v>
      </c>
      <c r="N15" s="730">
        <v>11195</v>
      </c>
      <c r="O15" s="727">
        <v>5</v>
      </c>
      <c r="P15" s="728">
        <v>201</v>
      </c>
      <c r="Q15" s="729">
        <v>6</v>
      </c>
      <c r="R15" s="730">
        <v>6643</v>
      </c>
      <c r="S15" s="731">
        <f t="shared" si="0"/>
        <v>38</v>
      </c>
      <c r="T15" s="732">
        <f t="shared" si="1"/>
        <v>79188</v>
      </c>
      <c r="U15" s="733">
        <v>5</v>
      </c>
    </row>
    <row r="16" spans="1:21" ht="33" customHeight="1" x14ac:dyDescent="0.2">
      <c r="A16" s="722">
        <v>6</v>
      </c>
      <c r="B16" s="748" t="s">
        <v>500</v>
      </c>
      <c r="C16" s="723">
        <v>6</v>
      </c>
      <c r="D16" s="724">
        <v>10645</v>
      </c>
      <c r="E16" s="725">
        <v>2</v>
      </c>
      <c r="F16" s="726">
        <v>12235</v>
      </c>
      <c r="G16" s="727">
        <v>3</v>
      </c>
      <c r="H16" s="728">
        <v>9270</v>
      </c>
      <c r="I16" s="729">
        <v>4</v>
      </c>
      <c r="J16" s="730">
        <v>17036</v>
      </c>
      <c r="K16" s="727">
        <v>7</v>
      </c>
      <c r="L16" s="728">
        <v>6490</v>
      </c>
      <c r="M16" s="729">
        <v>7</v>
      </c>
      <c r="N16" s="730">
        <v>11070</v>
      </c>
      <c r="O16" s="727">
        <v>6</v>
      </c>
      <c r="P16" s="728">
        <v>5076</v>
      </c>
      <c r="Q16" s="729">
        <v>7</v>
      </c>
      <c r="R16" s="730">
        <v>257</v>
      </c>
      <c r="S16" s="731">
        <f t="shared" si="0"/>
        <v>42</v>
      </c>
      <c r="T16" s="732">
        <f t="shared" si="1"/>
        <v>72079</v>
      </c>
      <c r="U16" s="733">
        <v>6</v>
      </c>
    </row>
    <row r="17" spans="1:21" ht="33" customHeight="1" x14ac:dyDescent="0.2">
      <c r="A17" s="722">
        <v>7</v>
      </c>
      <c r="B17" s="748" t="s">
        <v>735</v>
      </c>
      <c r="C17" s="723">
        <v>9</v>
      </c>
      <c r="D17" s="724">
        <v>9385</v>
      </c>
      <c r="E17" s="725">
        <v>7</v>
      </c>
      <c r="F17" s="726">
        <v>10320</v>
      </c>
      <c r="G17" s="727">
        <v>2</v>
      </c>
      <c r="H17" s="728">
        <v>12306</v>
      </c>
      <c r="I17" s="729">
        <v>5</v>
      </c>
      <c r="J17" s="730">
        <v>11825</v>
      </c>
      <c r="K17" s="727">
        <v>6</v>
      </c>
      <c r="L17" s="728">
        <v>6680</v>
      </c>
      <c r="M17" s="729">
        <v>6</v>
      </c>
      <c r="N17" s="730">
        <v>11465</v>
      </c>
      <c r="O17" s="727">
        <v>8</v>
      </c>
      <c r="P17" s="728">
        <v>1</v>
      </c>
      <c r="Q17" s="729">
        <v>4</v>
      </c>
      <c r="R17" s="730">
        <v>4241</v>
      </c>
      <c r="S17" s="731">
        <f t="shared" si="0"/>
        <v>47</v>
      </c>
      <c r="T17" s="732">
        <f t="shared" si="1"/>
        <v>66223</v>
      </c>
      <c r="U17" s="733">
        <v>7</v>
      </c>
    </row>
    <row r="18" spans="1:21" ht="33" customHeight="1" x14ac:dyDescent="0.2">
      <c r="A18" s="722">
        <v>8</v>
      </c>
      <c r="B18" s="748" t="s">
        <v>501</v>
      </c>
      <c r="C18" s="723">
        <v>4</v>
      </c>
      <c r="D18" s="724">
        <v>11620</v>
      </c>
      <c r="E18" s="725">
        <v>8</v>
      </c>
      <c r="F18" s="726">
        <v>9470</v>
      </c>
      <c r="G18" s="727">
        <v>8</v>
      </c>
      <c r="H18" s="728">
        <v>7193</v>
      </c>
      <c r="I18" s="729">
        <v>7</v>
      </c>
      <c r="J18" s="730">
        <v>11049</v>
      </c>
      <c r="K18" s="727">
        <v>10</v>
      </c>
      <c r="L18" s="728">
        <v>4010</v>
      </c>
      <c r="M18" s="729">
        <v>8</v>
      </c>
      <c r="N18" s="730">
        <v>8920</v>
      </c>
      <c r="O18" s="727">
        <v>7</v>
      </c>
      <c r="P18" s="728">
        <v>95</v>
      </c>
      <c r="Q18" s="729">
        <v>10</v>
      </c>
      <c r="R18" s="730">
        <v>213</v>
      </c>
      <c r="S18" s="731">
        <f t="shared" si="0"/>
        <v>62</v>
      </c>
      <c r="T18" s="732">
        <f t="shared" si="1"/>
        <v>52570</v>
      </c>
      <c r="U18" s="733">
        <v>8</v>
      </c>
    </row>
    <row r="19" spans="1:21" ht="33" customHeight="1" x14ac:dyDescent="0.2">
      <c r="A19" s="722">
        <v>9</v>
      </c>
      <c r="B19" s="748" t="s">
        <v>504</v>
      </c>
      <c r="C19" s="723">
        <v>10</v>
      </c>
      <c r="D19" s="724">
        <v>6190</v>
      </c>
      <c r="E19" s="725">
        <v>9</v>
      </c>
      <c r="F19" s="726">
        <v>8975</v>
      </c>
      <c r="G19" s="727">
        <v>7</v>
      </c>
      <c r="H19" s="728">
        <v>6668</v>
      </c>
      <c r="I19" s="729">
        <v>9</v>
      </c>
      <c r="J19" s="730">
        <v>9140</v>
      </c>
      <c r="K19" s="727">
        <v>8</v>
      </c>
      <c r="L19" s="728">
        <v>4520</v>
      </c>
      <c r="M19" s="729">
        <v>9</v>
      </c>
      <c r="N19" s="730">
        <v>6270</v>
      </c>
      <c r="O19" s="727">
        <v>3</v>
      </c>
      <c r="P19" s="728">
        <v>9467</v>
      </c>
      <c r="Q19" s="729">
        <v>9</v>
      </c>
      <c r="R19" s="730">
        <v>7274</v>
      </c>
      <c r="S19" s="731">
        <f t="shared" si="0"/>
        <v>64</v>
      </c>
      <c r="T19" s="732">
        <f t="shared" si="1"/>
        <v>58504</v>
      </c>
      <c r="U19" s="733">
        <v>9</v>
      </c>
    </row>
    <row r="20" spans="1:21" ht="33" customHeight="1" thickBot="1" x14ac:dyDescent="0.25">
      <c r="A20" s="734">
        <v>10</v>
      </c>
      <c r="B20" s="749" t="s">
        <v>736</v>
      </c>
      <c r="C20" s="735">
        <v>7</v>
      </c>
      <c r="D20" s="736">
        <v>9750</v>
      </c>
      <c r="E20" s="737">
        <v>10</v>
      </c>
      <c r="F20" s="738">
        <v>4575</v>
      </c>
      <c r="G20" s="739">
        <v>10</v>
      </c>
      <c r="H20" s="740">
        <v>5549</v>
      </c>
      <c r="I20" s="741">
        <v>8</v>
      </c>
      <c r="J20" s="742">
        <v>12185</v>
      </c>
      <c r="K20" s="739">
        <v>9</v>
      </c>
      <c r="L20" s="740">
        <v>4615</v>
      </c>
      <c r="M20" s="741">
        <v>10</v>
      </c>
      <c r="N20" s="742">
        <v>5235</v>
      </c>
      <c r="O20" s="739">
        <v>9</v>
      </c>
      <c r="P20" s="740">
        <v>0</v>
      </c>
      <c r="Q20" s="741">
        <v>5</v>
      </c>
      <c r="R20" s="742">
        <v>432</v>
      </c>
      <c r="S20" s="743">
        <f t="shared" si="0"/>
        <v>68</v>
      </c>
      <c r="T20" s="744">
        <f t="shared" si="1"/>
        <v>42341</v>
      </c>
      <c r="U20" s="745">
        <v>10</v>
      </c>
    </row>
    <row r="23" spans="1:21" ht="23.25" x14ac:dyDescent="0.35">
      <c r="B23" s="139" t="s">
        <v>1074</v>
      </c>
    </row>
  </sheetData>
  <sortState xmlns:xlrd2="http://schemas.microsoft.com/office/spreadsheetml/2017/richdata2" ref="B12:T20">
    <sortCondition ref="S12:S20"/>
    <sortCondition descending="1" ref="T12:T20"/>
  </sortState>
  <mergeCells count="19"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53"/>
  <sheetViews>
    <sheetView workbookViewId="0">
      <selection activeCell="Y6" sqref="Y6"/>
    </sheetView>
  </sheetViews>
  <sheetFormatPr defaultRowHeight="12.75" x14ac:dyDescent="0.2"/>
  <cols>
    <col min="2" max="2" width="17.28515625" customWidth="1"/>
    <col min="3" max="3" width="21.5703125" customWidth="1"/>
    <col min="4" max="4" width="4.5703125" customWidth="1"/>
    <col min="6" max="6" width="4.5703125" customWidth="1"/>
    <col min="8" max="8" width="4.5703125" customWidth="1"/>
    <col min="10" max="10" width="4.5703125" customWidth="1"/>
    <col min="12" max="12" width="4.5703125" customWidth="1"/>
    <col min="14" max="14" width="4.5703125" customWidth="1"/>
    <col min="16" max="16" width="4.5703125" customWidth="1"/>
    <col min="18" max="18" width="4.5703125" customWidth="1"/>
    <col min="20" max="20" width="4.5703125" customWidth="1"/>
    <col min="21" max="21" width="8.42578125" customWidth="1"/>
    <col min="22" max="22" width="8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20.25" x14ac:dyDescent="0.3">
      <c r="A4" s="30"/>
      <c r="B4" s="31"/>
      <c r="C4" s="3" t="s">
        <v>51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</row>
    <row r="5" spans="1:22" ht="20.25" x14ac:dyDescent="0.3">
      <c r="A5" s="30"/>
      <c r="B5" s="31"/>
      <c r="C5" s="5" t="s">
        <v>52</v>
      </c>
      <c r="D5" s="31"/>
      <c r="E5" s="31"/>
      <c r="F5" s="31"/>
      <c r="G5" s="93"/>
      <c r="H5" s="93"/>
      <c r="I5" s="93"/>
      <c r="J5" s="93"/>
      <c r="K5" s="95" t="s">
        <v>139</v>
      </c>
      <c r="L5" s="93"/>
      <c r="M5" s="93"/>
      <c r="N5" s="93"/>
      <c r="O5" s="31"/>
      <c r="P5" s="31"/>
      <c r="Q5" s="31"/>
      <c r="R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</row>
    <row r="7" spans="1:22" ht="13.5" thickBot="1" x14ac:dyDescent="0.25"/>
    <row r="8" spans="1:22" ht="17.25" thickTop="1" thickBot="1" x14ac:dyDescent="0.25">
      <c r="A8" s="1276" t="s">
        <v>4</v>
      </c>
      <c r="B8" s="1301" t="s">
        <v>20</v>
      </c>
      <c r="C8" s="1302" t="s">
        <v>5</v>
      </c>
      <c r="D8" s="1307" t="s">
        <v>6</v>
      </c>
      <c r="E8" s="1307"/>
      <c r="F8" s="1306" t="s">
        <v>7</v>
      </c>
      <c r="G8" s="1306"/>
      <c r="H8" s="1307" t="s">
        <v>8</v>
      </c>
      <c r="I8" s="1307"/>
      <c r="J8" s="1306" t="s">
        <v>9</v>
      </c>
      <c r="K8" s="1306"/>
      <c r="L8" s="1307" t="s">
        <v>10</v>
      </c>
      <c r="M8" s="1307"/>
      <c r="N8" s="1306" t="s">
        <v>11</v>
      </c>
      <c r="O8" s="1306"/>
      <c r="P8" s="1307" t="s">
        <v>12</v>
      </c>
      <c r="Q8" s="1307"/>
      <c r="R8" s="1306" t="s">
        <v>13</v>
      </c>
      <c r="S8" s="1306"/>
      <c r="T8" s="1304" t="s">
        <v>14</v>
      </c>
      <c r="U8" s="1304"/>
      <c r="V8" s="1304"/>
    </row>
    <row r="9" spans="1:22" ht="34.5" customHeight="1" thickTop="1" thickBot="1" x14ac:dyDescent="0.25">
      <c r="A9" s="1276"/>
      <c r="B9" s="1301"/>
      <c r="C9" s="1302"/>
      <c r="D9" s="1300" t="s">
        <v>505</v>
      </c>
      <c r="E9" s="1300"/>
      <c r="F9" s="1300" t="s">
        <v>506</v>
      </c>
      <c r="G9" s="1300"/>
      <c r="H9" s="1300" t="s">
        <v>507</v>
      </c>
      <c r="I9" s="1300"/>
      <c r="J9" s="1300" t="s">
        <v>508</v>
      </c>
      <c r="K9" s="1300"/>
      <c r="L9" s="1300" t="s">
        <v>509</v>
      </c>
      <c r="M9" s="1300"/>
      <c r="N9" s="1300" t="s">
        <v>510</v>
      </c>
      <c r="O9" s="1300"/>
      <c r="P9" s="1300" t="s">
        <v>511</v>
      </c>
      <c r="Q9" s="1300"/>
      <c r="R9" s="1300" t="s">
        <v>512</v>
      </c>
      <c r="S9" s="1300"/>
      <c r="T9" s="1304"/>
      <c r="U9" s="1304"/>
      <c r="V9" s="1304"/>
    </row>
    <row r="10" spans="1:22" ht="3.75" customHeight="1" thickTop="1" x14ac:dyDescent="0.2">
      <c r="A10" s="1276"/>
      <c r="B10" s="1301"/>
      <c r="C10" s="1302"/>
      <c r="D10" s="574"/>
      <c r="E10" s="575"/>
      <c r="F10" s="576"/>
      <c r="G10" s="577"/>
      <c r="H10" s="574"/>
      <c r="I10" s="575"/>
      <c r="J10" s="576"/>
      <c r="K10" s="577"/>
      <c r="L10" s="574"/>
      <c r="M10" s="575"/>
      <c r="N10" s="576"/>
      <c r="O10" s="578"/>
      <c r="P10" s="574"/>
      <c r="Q10" s="575"/>
      <c r="R10" s="576"/>
      <c r="S10" s="577"/>
      <c r="T10" s="574"/>
      <c r="U10" s="579"/>
      <c r="V10" s="580"/>
    </row>
    <row r="11" spans="1:22" ht="13.5" customHeight="1" thickBot="1" x14ac:dyDescent="0.25">
      <c r="A11" s="504"/>
      <c r="B11" s="581"/>
      <c r="C11" s="582"/>
      <c r="D11" s="583" t="s">
        <v>15</v>
      </c>
      <c r="E11" s="584" t="s">
        <v>16</v>
      </c>
      <c r="F11" s="585" t="s">
        <v>15</v>
      </c>
      <c r="G11" s="586" t="s">
        <v>16</v>
      </c>
      <c r="H11" s="583" t="s">
        <v>15</v>
      </c>
      <c r="I11" s="584" t="s">
        <v>16</v>
      </c>
      <c r="J11" s="585" t="s">
        <v>15</v>
      </c>
      <c r="K11" s="586" t="s">
        <v>16</v>
      </c>
      <c r="L11" s="583" t="s">
        <v>15</v>
      </c>
      <c r="M11" s="584" t="s">
        <v>16</v>
      </c>
      <c r="N11" s="585" t="s">
        <v>15</v>
      </c>
      <c r="O11" s="587" t="s">
        <v>16</v>
      </c>
      <c r="P11" s="583" t="s">
        <v>15</v>
      </c>
      <c r="Q11" s="584" t="s">
        <v>16</v>
      </c>
      <c r="R11" s="585" t="s">
        <v>15</v>
      </c>
      <c r="S11" s="586" t="s">
        <v>16</v>
      </c>
      <c r="T11" s="583" t="s">
        <v>15</v>
      </c>
      <c r="U11" s="587" t="s">
        <v>16</v>
      </c>
      <c r="V11" s="632" t="s">
        <v>497</v>
      </c>
    </row>
    <row r="12" spans="1:22" ht="15.75" x14ac:dyDescent="0.2">
      <c r="A12" s="513">
        <v>1</v>
      </c>
      <c r="B12" s="588" t="s">
        <v>740</v>
      </c>
      <c r="C12" s="589" t="s">
        <v>114</v>
      </c>
      <c r="D12" s="750">
        <v>4</v>
      </c>
      <c r="E12" s="591">
        <v>3995</v>
      </c>
      <c r="F12" s="751">
        <v>1</v>
      </c>
      <c r="G12" s="593">
        <v>4890</v>
      </c>
      <c r="H12" s="750">
        <v>7</v>
      </c>
      <c r="I12" s="591">
        <v>2053</v>
      </c>
      <c r="J12" s="751">
        <v>1</v>
      </c>
      <c r="K12" s="595">
        <v>9713</v>
      </c>
      <c r="L12" s="750">
        <v>1</v>
      </c>
      <c r="M12" s="594">
        <v>8285</v>
      </c>
      <c r="N12" s="751">
        <v>1</v>
      </c>
      <c r="O12" s="595">
        <v>9385</v>
      </c>
      <c r="P12" s="752">
        <v>2</v>
      </c>
      <c r="Q12" s="1193">
        <v>228</v>
      </c>
      <c r="R12" s="753">
        <v>4</v>
      </c>
      <c r="S12" s="1195">
        <v>5706</v>
      </c>
      <c r="T12" s="600">
        <f>D12+F12+H12+J12+L12+N12+P12+R12</f>
        <v>21</v>
      </c>
      <c r="U12" s="601">
        <f>E12+G12+I12+K12+M12+O12+Q12+S12</f>
        <v>44255</v>
      </c>
      <c r="V12" s="522">
        <v>1</v>
      </c>
    </row>
    <row r="13" spans="1:22" ht="15.75" x14ac:dyDescent="0.2">
      <c r="A13" s="523">
        <v>2</v>
      </c>
      <c r="B13" s="602" t="s">
        <v>737</v>
      </c>
      <c r="C13" s="603" t="s">
        <v>499</v>
      </c>
      <c r="D13" s="717">
        <v>1</v>
      </c>
      <c r="E13" s="605">
        <v>4480</v>
      </c>
      <c r="F13" s="754">
        <v>1</v>
      </c>
      <c r="G13" s="607">
        <v>8325</v>
      </c>
      <c r="H13" s="717">
        <v>1</v>
      </c>
      <c r="I13" s="605">
        <v>8054</v>
      </c>
      <c r="J13" s="754">
        <v>9</v>
      </c>
      <c r="K13" s="610">
        <v>1170</v>
      </c>
      <c r="L13" s="717">
        <v>4</v>
      </c>
      <c r="M13" s="609">
        <v>3770</v>
      </c>
      <c r="N13" s="754">
        <v>4</v>
      </c>
      <c r="O13" s="610">
        <v>4200</v>
      </c>
      <c r="P13" s="755">
        <v>3</v>
      </c>
      <c r="Q13" s="1194">
        <v>52</v>
      </c>
      <c r="R13" s="756">
        <v>4.5</v>
      </c>
      <c r="S13" s="1196">
        <v>149</v>
      </c>
      <c r="T13" s="615">
        <f>D13+F13+H13+J13+L13+N13+P13+R13</f>
        <v>27.5</v>
      </c>
      <c r="U13" s="616">
        <f>E13+G13+I13+K13+M13+O13+Q13+S13</f>
        <v>30200</v>
      </c>
      <c r="V13" s="522">
        <v>2</v>
      </c>
    </row>
    <row r="14" spans="1:22" ht="15.75" x14ac:dyDescent="0.2">
      <c r="A14" s="513">
        <v>3</v>
      </c>
      <c r="B14" s="602" t="s">
        <v>741</v>
      </c>
      <c r="C14" s="603" t="s">
        <v>498</v>
      </c>
      <c r="D14" s="717">
        <v>3</v>
      </c>
      <c r="E14" s="605">
        <v>5740</v>
      </c>
      <c r="F14" s="754">
        <v>3</v>
      </c>
      <c r="G14" s="607">
        <v>5290</v>
      </c>
      <c r="H14" s="717">
        <v>1</v>
      </c>
      <c r="I14" s="605">
        <v>9083</v>
      </c>
      <c r="J14" s="754">
        <v>4</v>
      </c>
      <c r="K14" s="610">
        <v>4155</v>
      </c>
      <c r="L14" s="717">
        <v>5</v>
      </c>
      <c r="M14" s="609">
        <v>2295</v>
      </c>
      <c r="N14" s="754">
        <v>2</v>
      </c>
      <c r="O14" s="610">
        <v>7240</v>
      </c>
      <c r="P14" s="755">
        <v>8</v>
      </c>
      <c r="Q14" s="1194">
        <v>0</v>
      </c>
      <c r="R14" s="756">
        <v>2</v>
      </c>
      <c r="S14" s="1196">
        <v>11429</v>
      </c>
      <c r="T14" s="615">
        <f>D14+F14+H14+J14+L14+N14+P14+R14</f>
        <v>28</v>
      </c>
      <c r="U14" s="616">
        <f>E14+G14+I14+K14+M14+O14+Q14+S14</f>
        <v>45232</v>
      </c>
      <c r="V14" s="525">
        <v>3</v>
      </c>
    </row>
    <row r="15" spans="1:22" ht="15.75" x14ac:dyDescent="0.2">
      <c r="A15" s="513">
        <v>4</v>
      </c>
      <c r="B15" s="602" t="s">
        <v>738</v>
      </c>
      <c r="C15" s="603" t="s">
        <v>165</v>
      </c>
      <c r="D15" s="717">
        <v>2</v>
      </c>
      <c r="E15" s="605">
        <v>6810</v>
      </c>
      <c r="F15" s="754">
        <v>2</v>
      </c>
      <c r="G15" s="607">
        <v>6280</v>
      </c>
      <c r="H15" s="717">
        <v>7</v>
      </c>
      <c r="I15" s="605">
        <v>2895</v>
      </c>
      <c r="J15" s="754">
        <v>8</v>
      </c>
      <c r="K15" s="610">
        <v>1342</v>
      </c>
      <c r="L15" s="717">
        <v>3</v>
      </c>
      <c r="M15" s="609">
        <v>2780</v>
      </c>
      <c r="N15" s="754">
        <v>2</v>
      </c>
      <c r="O15" s="610">
        <v>4670</v>
      </c>
      <c r="P15" s="755">
        <v>6</v>
      </c>
      <c r="Q15" s="1194">
        <v>89</v>
      </c>
      <c r="R15" s="756">
        <v>1</v>
      </c>
      <c r="S15" s="1196">
        <v>21643</v>
      </c>
      <c r="T15" s="615">
        <f>D15+F15+H15+J15+L15+N15+P15+R15</f>
        <v>31</v>
      </c>
      <c r="U15" s="616">
        <f>E15+G15+I15+K15+M15+O15+Q15+S15</f>
        <v>46509</v>
      </c>
      <c r="V15" s="525">
        <v>4</v>
      </c>
    </row>
    <row r="16" spans="1:22" ht="15.75" x14ac:dyDescent="0.2">
      <c r="A16" s="523">
        <v>5</v>
      </c>
      <c r="B16" s="602" t="s">
        <v>739</v>
      </c>
      <c r="C16" s="603" t="s">
        <v>498</v>
      </c>
      <c r="D16" s="717">
        <v>2</v>
      </c>
      <c r="E16" s="605">
        <v>6615</v>
      </c>
      <c r="F16" s="754">
        <v>3</v>
      </c>
      <c r="G16" s="607">
        <v>4135</v>
      </c>
      <c r="H16" s="717">
        <v>2</v>
      </c>
      <c r="I16" s="605">
        <v>9674</v>
      </c>
      <c r="J16" s="754">
        <v>2</v>
      </c>
      <c r="K16" s="610">
        <v>5503</v>
      </c>
      <c r="L16" s="717">
        <v>4</v>
      </c>
      <c r="M16" s="609">
        <v>3670</v>
      </c>
      <c r="N16" s="754">
        <v>1</v>
      </c>
      <c r="O16" s="610">
        <v>6940</v>
      </c>
      <c r="P16" s="755">
        <v>8.5</v>
      </c>
      <c r="Q16" s="1194">
        <v>0</v>
      </c>
      <c r="R16" s="756">
        <v>9</v>
      </c>
      <c r="S16" s="1196">
        <v>0</v>
      </c>
      <c r="T16" s="615">
        <f>D16+F16+H16+J16+L16+N16+P16+R16</f>
        <v>31.5</v>
      </c>
      <c r="U16" s="616">
        <f>E16+G16+I16+K16+M16+O16+Q16+S16</f>
        <v>36537</v>
      </c>
      <c r="V16" s="522">
        <v>5</v>
      </c>
    </row>
    <row r="17" spans="1:22" ht="15.75" x14ac:dyDescent="0.2">
      <c r="A17" s="513">
        <v>6</v>
      </c>
      <c r="B17" s="602" t="s">
        <v>743</v>
      </c>
      <c r="C17" s="603" t="s">
        <v>734</v>
      </c>
      <c r="D17" s="717">
        <v>5</v>
      </c>
      <c r="E17" s="605">
        <v>4815</v>
      </c>
      <c r="F17" s="754">
        <v>2</v>
      </c>
      <c r="G17" s="607">
        <v>4500</v>
      </c>
      <c r="H17" s="717">
        <v>5</v>
      </c>
      <c r="I17" s="605">
        <v>3549</v>
      </c>
      <c r="J17" s="754">
        <v>9</v>
      </c>
      <c r="K17" s="610">
        <v>3203</v>
      </c>
      <c r="L17" s="717">
        <v>3</v>
      </c>
      <c r="M17" s="609">
        <v>5170</v>
      </c>
      <c r="N17" s="754">
        <v>3</v>
      </c>
      <c r="O17" s="610">
        <v>4305</v>
      </c>
      <c r="P17" s="755">
        <v>4</v>
      </c>
      <c r="Q17" s="1194">
        <v>30</v>
      </c>
      <c r="R17" s="756">
        <v>2</v>
      </c>
      <c r="S17" s="1196">
        <v>5949</v>
      </c>
      <c r="T17" s="615">
        <f>D17+F17+H17+J17+L17+N17+P17+R17</f>
        <v>33</v>
      </c>
      <c r="U17" s="616">
        <f>E17+G17+I17+K17+M17+O17+Q17+S17</f>
        <v>31521</v>
      </c>
      <c r="V17" s="525">
        <v>6</v>
      </c>
    </row>
    <row r="18" spans="1:22" ht="15.75" x14ac:dyDescent="0.2">
      <c r="A18" s="513">
        <v>7</v>
      </c>
      <c r="B18" s="602" t="s">
        <v>746</v>
      </c>
      <c r="C18" s="603" t="s">
        <v>114</v>
      </c>
      <c r="D18" s="717">
        <v>1</v>
      </c>
      <c r="E18" s="605">
        <v>7115</v>
      </c>
      <c r="F18" s="754">
        <v>8</v>
      </c>
      <c r="G18" s="607">
        <v>2960</v>
      </c>
      <c r="H18" s="717">
        <v>6</v>
      </c>
      <c r="I18" s="605">
        <v>1713</v>
      </c>
      <c r="J18" s="754">
        <v>4</v>
      </c>
      <c r="K18" s="610">
        <v>4909</v>
      </c>
      <c r="L18" s="717">
        <v>1</v>
      </c>
      <c r="M18" s="609">
        <v>5415</v>
      </c>
      <c r="N18" s="754">
        <v>1</v>
      </c>
      <c r="O18" s="610">
        <v>7320</v>
      </c>
      <c r="P18" s="755">
        <v>4</v>
      </c>
      <c r="Q18" s="1194">
        <v>128</v>
      </c>
      <c r="R18" s="756">
        <v>10</v>
      </c>
      <c r="S18" s="1196">
        <v>1</v>
      </c>
      <c r="T18" s="615">
        <f>D18+F18+H18+J18+L18+N18+P18+R18</f>
        <v>35</v>
      </c>
      <c r="U18" s="616">
        <f>E18+G18+I18+K18+M18+O18+Q18+S18</f>
        <v>29561</v>
      </c>
      <c r="V18" s="522">
        <v>7</v>
      </c>
    </row>
    <row r="19" spans="1:22" ht="15.75" x14ac:dyDescent="0.2">
      <c r="A19" s="523">
        <v>8</v>
      </c>
      <c r="B19" s="602" t="s">
        <v>742</v>
      </c>
      <c r="C19" s="603" t="s">
        <v>165</v>
      </c>
      <c r="D19" s="717">
        <v>5</v>
      </c>
      <c r="E19" s="605">
        <v>3425</v>
      </c>
      <c r="F19" s="754">
        <v>1</v>
      </c>
      <c r="G19" s="607">
        <v>4385</v>
      </c>
      <c r="H19" s="717">
        <v>8</v>
      </c>
      <c r="I19" s="605">
        <v>1196</v>
      </c>
      <c r="J19" s="754">
        <v>2</v>
      </c>
      <c r="K19" s="610">
        <v>9431</v>
      </c>
      <c r="L19" s="717">
        <v>5</v>
      </c>
      <c r="M19" s="609">
        <v>2285</v>
      </c>
      <c r="N19" s="754">
        <v>5</v>
      </c>
      <c r="O19" s="610">
        <v>3760</v>
      </c>
      <c r="P19" s="755">
        <v>4</v>
      </c>
      <c r="Q19" s="1194">
        <v>127</v>
      </c>
      <c r="R19" s="756">
        <v>5</v>
      </c>
      <c r="S19" s="1196">
        <v>175</v>
      </c>
      <c r="T19" s="615">
        <f>D19+F19+H19+J19+L19+N19+P19+R19</f>
        <v>35</v>
      </c>
      <c r="U19" s="616">
        <f>E19+G19+I19+K19+M19+O19+Q19+S19</f>
        <v>24784</v>
      </c>
      <c r="V19" s="525">
        <v>8</v>
      </c>
    </row>
    <row r="20" spans="1:22" ht="15.75" x14ac:dyDescent="0.2">
      <c r="A20" s="513">
        <v>9</v>
      </c>
      <c r="B20" s="602" t="s">
        <v>753</v>
      </c>
      <c r="C20" s="603" t="s">
        <v>734</v>
      </c>
      <c r="D20" s="717">
        <v>6</v>
      </c>
      <c r="E20" s="605">
        <v>3060</v>
      </c>
      <c r="F20" s="754">
        <v>6</v>
      </c>
      <c r="G20" s="607">
        <v>2595</v>
      </c>
      <c r="H20" s="717">
        <v>7</v>
      </c>
      <c r="I20" s="605">
        <v>1249</v>
      </c>
      <c r="J20" s="754">
        <v>5</v>
      </c>
      <c r="K20" s="610">
        <v>3171</v>
      </c>
      <c r="L20" s="717">
        <v>2</v>
      </c>
      <c r="M20" s="609">
        <v>4145</v>
      </c>
      <c r="N20" s="754">
        <v>4</v>
      </c>
      <c r="O20" s="610">
        <v>4270</v>
      </c>
      <c r="P20" s="755">
        <v>3</v>
      </c>
      <c r="Q20" s="1194">
        <v>256</v>
      </c>
      <c r="R20" s="756">
        <v>5</v>
      </c>
      <c r="S20" s="1196">
        <v>4825</v>
      </c>
      <c r="T20" s="615">
        <f>D20+F20+H20+J20+L20+N20+P20+R20</f>
        <v>38</v>
      </c>
      <c r="U20" s="616">
        <f>E20+G20+I20+K20+M20+O20+Q20+S20</f>
        <v>23571</v>
      </c>
      <c r="V20" s="522">
        <v>9</v>
      </c>
    </row>
    <row r="21" spans="1:22" ht="15.75" x14ac:dyDescent="0.2">
      <c r="A21" s="513">
        <v>10</v>
      </c>
      <c r="B21" s="602" t="s">
        <v>747</v>
      </c>
      <c r="C21" s="603" t="s">
        <v>500</v>
      </c>
      <c r="D21" s="717">
        <v>7</v>
      </c>
      <c r="E21" s="605">
        <v>4225</v>
      </c>
      <c r="F21" s="754">
        <v>3</v>
      </c>
      <c r="G21" s="607">
        <v>4200</v>
      </c>
      <c r="H21" s="717">
        <v>4</v>
      </c>
      <c r="I21" s="605">
        <v>3753</v>
      </c>
      <c r="J21" s="754">
        <v>5</v>
      </c>
      <c r="K21" s="610">
        <v>3856</v>
      </c>
      <c r="L21" s="717">
        <v>6</v>
      </c>
      <c r="M21" s="609">
        <v>2420</v>
      </c>
      <c r="N21" s="754">
        <v>5</v>
      </c>
      <c r="O21" s="610">
        <v>4150</v>
      </c>
      <c r="P21" s="755">
        <v>3</v>
      </c>
      <c r="Q21" s="1194">
        <v>150</v>
      </c>
      <c r="R21" s="756">
        <v>7.5</v>
      </c>
      <c r="S21" s="1196">
        <v>1</v>
      </c>
      <c r="T21" s="615">
        <f>D21+F21+H21+J21+L21+N21+P21+R21</f>
        <v>40.5</v>
      </c>
      <c r="U21" s="616">
        <f>E21+G21+I21+K21+M21+O21+Q21+S21</f>
        <v>22755</v>
      </c>
      <c r="V21" s="522">
        <v>10</v>
      </c>
    </row>
    <row r="22" spans="1:22" ht="15.75" x14ac:dyDescent="0.2">
      <c r="A22" s="523">
        <v>11</v>
      </c>
      <c r="B22" s="602" t="s">
        <v>756</v>
      </c>
      <c r="C22" s="603" t="s">
        <v>734</v>
      </c>
      <c r="D22" s="717">
        <v>9</v>
      </c>
      <c r="E22" s="605">
        <v>2305</v>
      </c>
      <c r="F22" s="754">
        <v>5</v>
      </c>
      <c r="G22" s="607">
        <v>4825</v>
      </c>
      <c r="H22" s="717">
        <v>10</v>
      </c>
      <c r="I22" s="605">
        <v>712</v>
      </c>
      <c r="J22" s="754">
        <v>8</v>
      </c>
      <c r="K22" s="610">
        <v>2188</v>
      </c>
      <c r="L22" s="717">
        <v>3</v>
      </c>
      <c r="M22" s="609">
        <v>3810</v>
      </c>
      <c r="N22" s="754">
        <v>4</v>
      </c>
      <c r="O22" s="610">
        <v>3670</v>
      </c>
      <c r="P22" s="755">
        <v>1</v>
      </c>
      <c r="Q22" s="1194">
        <v>5575</v>
      </c>
      <c r="R22" s="756">
        <v>3</v>
      </c>
      <c r="S22" s="1196">
        <v>187</v>
      </c>
      <c r="T22" s="615">
        <f>D22+F22+H22+J22+L22+N22+P22+R22</f>
        <v>43</v>
      </c>
      <c r="U22" s="616">
        <f>E22+G22+I22+K22+M22+O22+Q22+S22</f>
        <v>23272</v>
      </c>
      <c r="V22" s="522">
        <v>11</v>
      </c>
    </row>
    <row r="23" spans="1:22" ht="15.75" x14ac:dyDescent="0.2">
      <c r="A23" s="513">
        <v>12</v>
      </c>
      <c r="B23" s="602" t="s">
        <v>1172</v>
      </c>
      <c r="C23" s="603" t="s">
        <v>114</v>
      </c>
      <c r="D23" s="717">
        <v>1</v>
      </c>
      <c r="E23" s="605">
        <v>9655</v>
      </c>
      <c r="F23" s="754">
        <v>2</v>
      </c>
      <c r="G23" s="607">
        <v>4360</v>
      </c>
      <c r="H23" s="717">
        <v>2</v>
      </c>
      <c r="I23" s="605">
        <v>6764</v>
      </c>
      <c r="J23" s="754">
        <v>7</v>
      </c>
      <c r="K23" s="610">
        <v>2573</v>
      </c>
      <c r="L23" s="717">
        <v>11</v>
      </c>
      <c r="M23" s="609">
        <v>0</v>
      </c>
      <c r="N23" s="754">
        <v>11</v>
      </c>
      <c r="O23" s="610">
        <v>0</v>
      </c>
      <c r="P23" s="755">
        <v>6</v>
      </c>
      <c r="Q23" s="1194">
        <v>30</v>
      </c>
      <c r="R23" s="756">
        <v>4.5</v>
      </c>
      <c r="S23" s="1196">
        <v>149</v>
      </c>
      <c r="T23" s="615">
        <f>D23+F23+H23+J23+L23+N23+P23+R23</f>
        <v>44.5</v>
      </c>
      <c r="U23" s="616">
        <f>E23+G23+I23+K23+M23+O23+Q23+S23</f>
        <v>23531</v>
      </c>
      <c r="V23" s="525">
        <v>12</v>
      </c>
    </row>
    <row r="24" spans="1:22" ht="15.75" x14ac:dyDescent="0.2">
      <c r="A24" s="513">
        <v>13</v>
      </c>
      <c r="B24" s="602" t="s">
        <v>749</v>
      </c>
      <c r="C24" s="603" t="s">
        <v>498</v>
      </c>
      <c r="D24" s="717">
        <v>3</v>
      </c>
      <c r="E24" s="605">
        <v>4070</v>
      </c>
      <c r="F24" s="754">
        <v>8</v>
      </c>
      <c r="G24" s="607">
        <v>2650</v>
      </c>
      <c r="H24" s="717">
        <v>6</v>
      </c>
      <c r="I24" s="605">
        <v>3355</v>
      </c>
      <c r="J24" s="754">
        <v>5</v>
      </c>
      <c r="K24" s="610">
        <v>6342</v>
      </c>
      <c r="L24" s="717">
        <v>1</v>
      </c>
      <c r="M24" s="609">
        <v>7460</v>
      </c>
      <c r="N24" s="754">
        <v>9</v>
      </c>
      <c r="O24" s="610">
        <v>2240</v>
      </c>
      <c r="P24" s="755">
        <v>9</v>
      </c>
      <c r="Q24" s="1194">
        <v>0</v>
      </c>
      <c r="R24" s="756">
        <v>4</v>
      </c>
      <c r="S24" s="1196">
        <v>188</v>
      </c>
      <c r="T24" s="615">
        <f>D24+F24+H24+J24+L24+N24+P24+R24</f>
        <v>45</v>
      </c>
      <c r="U24" s="616">
        <f>E24+G24+I24+K24+M24+O24+Q24+S24</f>
        <v>26305</v>
      </c>
      <c r="V24" s="522">
        <v>13</v>
      </c>
    </row>
    <row r="25" spans="1:22" ht="15.75" x14ac:dyDescent="0.2">
      <c r="A25" s="523">
        <v>14</v>
      </c>
      <c r="B25" s="602" t="s">
        <v>744</v>
      </c>
      <c r="C25" s="603" t="s">
        <v>500</v>
      </c>
      <c r="D25" s="717">
        <v>4</v>
      </c>
      <c r="E25" s="605">
        <v>4345</v>
      </c>
      <c r="F25" s="754">
        <v>4</v>
      </c>
      <c r="G25" s="607">
        <v>4990</v>
      </c>
      <c r="H25" s="717">
        <v>5</v>
      </c>
      <c r="I25" s="605">
        <v>1805</v>
      </c>
      <c r="J25" s="754">
        <v>1</v>
      </c>
      <c r="K25" s="610">
        <v>9972</v>
      </c>
      <c r="L25" s="717">
        <v>6</v>
      </c>
      <c r="M25" s="609">
        <v>2220</v>
      </c>
      <c r="N25" s="754">
        <v>5</v>
      </c>
      <c r="O25" s="610">
        <v>3500</v>
      </c>
      <c r="P25" s="755">
        <v>11</v>
      </c>
      <c r="Q25" s="1194"/>
      <c r="R25" s="756">
        <v>11</v>
      </c>
      <c r="S25" s="1196"/>
      <c r="T25" s="615">
        <f>D25+F25+H25+J25+L25+N25+P25+R25</f>
        <v>47</v>
      </c>
      <c r="U25" s="616">
        <f>E25+G25+I25+K25+M25+O25+Q25+S25</f>
        <v>26832</v>
      </c>
      <c r="V25" s="525">
        <v>14</v>
      </c>
    </row>
    <row r="26" spans="1:22" ht="15.75" x14ac:dyDescent="0.2">
      <c r="A26" s="513">
        <v>15</v>
      </c>
      <c r="B26" s="602" t="s">
        <v>1013</v>
      </c>
      <c r="C26" s="603" t="s">
        <v>503</v>
      </c>
      <c r="D26" s="717">
        <v>6</v>
      </c>
      <c r="E26" s="605">
        <v>3145</v>
      </c>
      <c r="F26" s="754">
        <v>8</v>
      </c>
      <c r="G26" s="607">
        <v>1875</v>
      </c>
      <c r="H26" s="717">
        <v>2</v>
      </c>
      <c r="I26" s="605">
        <v>4853</v>
      </c>
      <c r="J26" s="754">
        <v>6</v>
      </c>
      <c r="K26" s="610">
        <v>1592</v>
      </c>
      <c r="L26" s="717">
        <v>5</v>
      </c>
      <c r="M26" s="609">
        <v>3580</v>
      </c>
      <c r="N26" s="754">
        <v>3</v>
      </c>
      <c r="O26" s="610">
        <v>4905</v>
      </c>
      <c r="P26" s="755">
        <v>9</v>
      </c>
      <c r="Q26" s="1194">
        <v>0</v>
      </c>
      <c r="R26" s="756">
        <v>11</v>
      </c>
      <c r="S26" s="1196"/>
      <c r="T26" s="615">
        <f>D26+F26+H26+J26+L26+N26+P26+R26</f>
        <v>50</v>
      </c>
      <c r="U26" s="616">
        <f>E26+G26+I26+K26+M26+O26+Q26+S26</f>
        <v>19950</v>
      </c>
      <c r="V26" s="525">
        <v>15</v>
      </c>
    </row>
    <row r="27" spans="1:22" ht="15.75" x14ac:dyDescent="0.2">
      <c r="A27" s="513">
        <v>16</v>
      </c>
      <c r="B27" s="602" t="s">
        <v>755</v>
      </c>
      <c r="C27" s="603" t="s">
        <v>500</v>
      </c>
      <c r="D27" s="717">
        <v>7</v>
      </c>
      <c r="E27" s="605">
        <v>2075</v>
      </c>
      <c r="F27" s="754">
        <v>5</v>
      </c>
      <c r="G27" s="607">
        <v>3045</v>
      </c>
      <c r="H27" s="717">
        <v>4</v>
      </c>
      <c r="I27" s="605">
        <v>3712</v>
      </c>
      <c r="J27" s="754">
        <v>8</v>
      </c>
      <c r="K27" s="610">
        <v>3208</v>
      </c>
      <c r="L27" s="717">
        <v>7</v>
      </c>
      <c r="M27" s="609">
        <v>1850</v>
      </c>
      <c r="N27" s="754">
        <v>7</v>
      </c>
      <c r="O27" s="610">
        <v>3420</v>
      </c>
      <c r="P27" s="755">
        <v>2</v>
      </c>
      <c r="Q27" s="1194">
        <v>4926</v>
      </c>
      <c r="R27" s="756">
        <v>11</v>
      </c>
      <c r="S27" s="1196"/>
      <c r="T27" s="615">
        <f>D27+F27+H27+J27+L27+N27+P27+R27</f>
        <v>51</v>
      </c>
      <c r="U27" s="616">
        <f>E27+G27+I27+K27+M27+O27+Q27+S27</f>
        <v>22236</v>
      </c>
      <c r="V27" s="525">
        <v>16</v>
      </c>
    </row>
    <row r="28" spans="1:22" ht="15.75" x14ac:dyDescent="0.2">
      <c r="A28" s="523">
        <v>17</v>
      </c>
      <c r="B28" s="602" t="s">
        <v>745</v>
      </c>
      <c r="C28" s="603" t="s">
        <v>501</v>
      </c>
      <c r="D28" s="717">
        <v>4</v>
      </c>
      <c r="E28" s="605">
        <v>5115</v>
      </c>
      <c r="F28" s="754">
        <v>4</v>
      </c>
      <c r="G28" s="607">
        <v>3360</v>
      </c>
      <c r="H28" s="717">
        <v>9</v>
      </c>
      <c r="I28" s="605">
        <v>1434</v>
      </c>
      <c r="J28" s="754">
        <v>2</v>
      </c>
      <c r="K28" s="610">
        <v>6120</v>
      </c>
      <c r="L28" s="717">
        <v>9</v>
      </c>
      <c r="M28" s="609">
        <v>850</v>
      </c>
      <c r="N28" s="754">
        <v>9</v>
      </c>
      <c r="O28" s="610">
        <v>2160</v>
      </c>
      <c r="P28" s="755">
        <v>5</v>
      </c>
      <c r="Q28" s="1194">
        <v>94</v>
      </c>
      <c r="R28" s="756">
        <v>9.5</v>
      </c>
      <c r="S28" s="1196">
        <v>0</v>
      </c>
      <c r="T28" s="615">
        <f>D28+F28+H28+J28+L28+N28+P28+R28</f>
        <v>51.5</v>
      </c>
      <c r="U28" s="616">
        <f>E28+G28+I28+K28+M28+O28+Q28+S28</f>
        <v>19133</v>
      </c>
      <c r="V28" s="522">
        <v>17</v>
      </c>
    </row>
    <row r="29" spans="1:22" ht="15.75" x14ac:dyDescent="0.2">
      <c r="A29" s="513">
        <v>18</v>
      </c>
      <c r="B29" s="602" t="s">
        <v>764</v>
      </c>
      <c r="C29" s="603" t="s">
        <v>165</v>
      </c>
      <c r="D29" s="717">
        <v>10</v>
      </c>
      <c r="E29" s="605">
        <v>1365</v>
      </c>
      <c r="F29" s="754">
        <v>10</v>
      </c>
      <c r="G29" s="607">
        <v>2105</v>
      </c>
      <c r="H29" s="717">
        <v>1</v>
      </c>
      <c r="I29" s="605">
        <v>12276</v>
      </c>
      <c r="J29" s="754">
        <v>1</v>
      </c>
      <c r="K29" s="610">
        <v>16394</v>
      </c>
      <c r="L29" s="717">
        <v>11</v>
      </c>
      <c r="M29" s="609">
        <v>0</v>
      </c>
      <c r="N29" s="754">
        <v>11</v>
      </c>
      <c r="O29" s="610">
        <v>0</v>
      </c>
      <c r="P29" s="755">
        <v>1</v>
      </c>
      <c r="Q29" s="1194">
        <v>10001</v>
      </c>
      <c r="R29" s="756">
        <v>9</v>
      </c>
      <c r="S29" s="1196">
        <v>0</v>
      </c>
      <c r="T29" s="615">
        <f>D29+F29+H29+J29+L29+N29+P29+R29</f>
        <v>54</v>
      </c>
      <c r="U29" s="616">
        <f>E29+G29+I29+K29+M29+O29+Q29+S29</f>
        <v>42141</v>
      </c>
      <c r="V29" s="525">
        <v>18</v>
      </c>
    </row>
    <row r="30" spans="1:22" ht="15.75" x14ac:dyDescent="0.2">
      <c r="A30" s="513">
        <v>19</v>
      </c>
      <c r="B30" s="602" t="s">
        <v>748</v>
      </c>
      <c r="C30" s="603" t="s">
        <v>501</v>
      </c>
      <c r="D30" s="717">
        <v>5</v>
      </c>
      <c r="E30" s="605">
        <v>3790</v>
      </c>
      <c r="F30" s="754">
        <v>5</v>
      </c>
      <c r="G30" s="607">
        <v>3705</v>
      </c>
      <c r="H30" s="717">
        <v>3</v>
      </c>
      <c r="I30" s="605">
        <v>4655</v>
      </c>
      <c r="J30" s="754">
        <v>7</v>
      </c>
      <c r="K30" s="610">
        <v>4210</v>
      </c>
      <c r="L30" s="717">
        <v>11</v>
      </c>
      <c r="M30" s="609">
        <v>0</v>
      </c>
      <c r="N30" s="754">
        <v>11</v>
      </c>
      <c r="O30" s="610">
        <v>0</v>
      </c>
      <c r="P30" s="755">
        <v>8.5</v>
      </c>
      <c r="Q30" s="1194">
        <v>0</v>
      </c>
      <c r="R30" s="756">
        <v>6</v>
      </c>
      <c r="S30" s="1196">
        <v>145</v>
      </c>
      <c r="T30" s="615">
        <f>D30+F30+H30+J30+L30+N30+P30+R30</f>
        <v>56.5</v>
      </c>
      <c r="U30" s="616">
        <f>E30+G30+I30+K30+M30+O30+Q30+S30</f>
        <v>16505</v>
      </c>
      <c r="V30" s="525">
        <v>19</v>
      </c>
    </row>
    <row r="31" spans="1:22" ht="15.75" x14ac:dyDescent="0.2">
      <c r="A31" s="523">
        <v>20</v>
      </c>
      <c r="B31" s="602" t="s">
        <v>761</v>
      </c>
      <c r="C31" s="603" t="s">
        <v>504</v>
      </c>
      <c r="D31" s="717">
        <v>10</v>
      </c>
      <c r="E31" s="605">
        <v>2100</v>
      </c>
      <c r="F31" s="754">
        <v>7</v>
      </c>
      <c r="G31" s="607">
        <v>2145</v>
      </c>
      <c r="H31" s="717">
        <v>3</v>
      </c>
      <c r="I31" s="605">
        <v>4472</v>
      </c>
      <c r="J31" s="754">
        <v>8</v>
      </c>
      <c r="K31" s="610">
        <v>2246</v>
      </c>
      <c r="L31" s="717">
        <v>10</v>
      </c>
      <c r="M31" s="609">
        <v>760</v>
      </c>
      <c r="N31" s="754">
        <v>8</v>
      </c>
      <c r="O31" s="610">
        <v>2660</v>
      </c>
      <c r="P31" s="755">
        <v>2</v>
      </c>
      <c r="Q31" s="1194">
        <v>4233</v>
      </c>
      <c r="R31" s="756">
        <v>9</v>
      </c>
      <c r="S31" s="1196">
        <v>0</v>
      </c>
      <c r="T31" s="615">
        <f>D31+F31+H31+J31+L31+N31+P31+R31</f>
        <v>57</v>
      </c>
      <c r="U31" s="616">
        <f>E31+G31+I31+K31+M31+O31+Q31+S31</f>
        <v>18616</v>
      </c>
      <c r="V31" s="525">
        <v>20</v>
      </c>
    </row>
    <row r="32" spans="1:22" ht="15.75" x14ac:dyDescent="0.2">
      <c r="A32" s="513">
        <v>21</v>
      </c>
      <c r="B32" s="602" t="s">
        <v>757</v>
      </c>
      <c r="C32" s="603" t="s">
        <v>499</v>
      </c>
      <c r="D32" s="717">
        <v>8</v>
      </c>
      <c r="E32" s="605">
        <v>3475</v>
      </c>
      <c r="F32" s="754">
        <v>6</v>
      </c>
      <c r="G32" s="607">
        <v>3380</v>
      </c>
      <c r="H32" s="717">
        <v>11</v>
      </c>
      <c r="I32" s="605">
        <v>0</v>
      </c>
      <c r="J32" s="754">
        <v>11</v>
      </c>
      <c r="K32" s="610">
        <v>0</v>
      </c>
      <c r="L32" s="717">
        <v>2</v>
      </c>
      <c r="M32" s="609">
        <v>4115</v>
      </c>
      <c r="N32" s="754">
        <v>6</v>
      </c>
      <c r="O32" s="610">
        <v>3645</v>
      </c>
      <c r="P32" s="755">
        <v>5</v>
      </c>
      <c r="Q32" s="1194">
        <v>103</v>
      </c>
      <c r="R32" s="756">
        <v>9</v>
      </c>
      <c r="S32" s="1196">
        <v>30</v>
      </c>
      <c r="T32" s="615">
        <f>D32+F32+H32+J32+L32+N32+P32+R32</f>
        <v>58</v>
      </c>
      <c r="U32" s="616">
        <f>E32+G32+I32+K32+M32+O32+Q32+S32</f>
        <v>14748</v>
      </c>
      <c r="V32" s="522">
        <v>21</v>
      </c>
    </row>
    <row r="33" spans="1:22" ht="15.75" x14ac:dyDescent="0.2">
      <c r="A33" s="513">
        <v>22</v>
      </c>
      <c r="B33" s="602" t="s">
        <v>751</v>
      </c>
      <c r="C33" s="603" t="s">
        <v>499</v>
      </c>
      <c r="D33" s="717">
        <v>3</v>
      </c>
      <c r="E33" s="605">
        <v>4740</v>
      </c>
      <c r="F33" s="754">
        <v>9</v>
      </c>
      <c r="G33" s="607">
        <v>1555</v>
      </c>
      <c r="H33" s="717">
        <v>9</v>
      </c>
      <c r="I33" s="605">
        <v>1553</v>
      </c>
      <c r="J33" s="754">
        <v>6</v>
      </c>
      <c r="K33" s="610">
        <v>5502</v>
      </c>
      <c r="L33" s="717">
        <v>11</v>
      </c>
      <c r="M33" s="609">
        <v>0</v>
      </c>
      <c r="N33" s="754">
        <v>11</v>
      </c>
      <c r="O33" s="610">
        <v>0</v>
      </c>
      <c r="P33" s="755">
        <v>7</v>
      </c>
      <c r="Q33" s="1194">
        <v>46</v>
      </c>
      <c r="R33" s="756">
        <v>3</v>
      </c>
      <c r="S33" s="1196">
        <v>6464</v>
      </c>
      <c r="T33" s="615">
        <f>D33+F33+H33+J33+L33+N33+P33+R33</f>
        <v>59</v>
      </c>
      <c r="U33" s="616">
        <f>E33+G33+I33+K33+M33+O33+Q33+S33</f>
        <v>19860</v>
      </c>
      <c r="V33" s="525">
        <v>22</v>
      </c>
    </row>
    <row r="34" spans="1:22" ht="15.75" x14ac:dyDescent="0.2">
      <c r="A34" s="523">
        <v>23</v>
      </c>
      <c r="B34" s="602" t="s">
        <v>1015</v>
      </c>
      <c r="C34" s="603" t="s">
        <v>499</v>
      </c>
      <c r="D34" s="717">
        <v>11</v>
      </c>
      <c r="E34" s="605">
        <v>0</v>
      </c>
      <c r="F34" s="754">
        <v>11</v>
      </c>
      <c r="G34" s="607">
        <v>0</v>
      </c>
      <c r="H34" s="717">
        <v>4</v>
      </c>
      <c r="I34" s="605">
        <v>3924</v>
      </c>
      <c r="J34" s="754">
        <v>3</v>
      </c>
      <c r="K34" s="610">
        <v>4801</v>
      </c>
      <c r="L34" s="717">
        <v>4</v>
      </c>
      <c r="M34" s="609">
        <v>2305</v>
      </c>
      <c r="N34" s="754">
        <v>6</v>
      </c>
      <c r="O34" s="610">
        <v>3350</v>
      </c>
      <c r="P34" s="755">
        <v>11</v>
      </c>
      <c r="Q34" s="1194"/>
      <c r="R34" s="756">
        <v>11</v>
      </c>
      <c r="S34" s="1196"/>
      <c r="T34" s="615">
        <f>D34+F34+H34+J34+L34+N34+P34+R34</f>
        <v>61</v>
      </c>
      <c r="U34" s="616">
        <f>E34+G34+I34+K34+M34+O34+Q34+S34</f>
        <v>14380</v>
      </c>
      <c r="V34" s="525">
        <v>23</v>
      </c>
    </row>
    <row r="35" spans="1:22" ht="15.75" x14ac:dyDescent="0.2">
      <c r="A35" s="513">
        <v>24</v>
      </c>
      <c r="B35" s="602" t="s">
        <v>1019</v>
      </c>
      <c r="C35" s="603" t="s">
        <v>504</v>
      </c>
      <c r="D35" s="717">
        <v>11</v>
      </c>
      <c r="E35" s="605">
        <v>0</v>
      </c>
      <c r="F35" s="754">
        <v>11</v>
      </c>
      <c r="G35" s="607">
        <v>0</v>
      </c>
      <c r="H35" s="717">
        <v>8</v>
      </c>
      <c r="I35" s="605">
        <v>1999</v>
      </c>
      <c r="J35" s="754">
        <v>3</v>
      </c>
      <c r="K35" s="610">
        <v>5040</v>
      </c>
      <c r="L35" s="717">
        <v>8</v>
      </c>
      <c r="M35" s="609">
        <v>1470</v>
      </c>
      <c r="N35" s="754">
        <v>10</v>
      </c>
      <c r="O35" s="610">
        <v>1475</v>
      </c>
      <c r="P35" s="755">
        <v>1</v>
      </c>
      <c r="Q35" s="1194">
        <v>5234</v>
      </c>
      <c r="R35" s="756">
        <v>9.5</v>
      </c>
      <c r="S35" s="1196">
        <v>0</v>
      </c>
      <c r="T35" s="615">
        <f>D35+F35+H35+J35+L35+N35+P35+R35</f>
        <v>61.5</v>
      </c>
      <c r="U35" s="616">
        <f>E35+G35+I35+K35+M35+O35+Q35+S35</f>
        <v>15218</v>
      </c>
      <c r="V35" s="525">
        <v>24</v>
      </c>
    </row>
    <row r="36" spans="1:22" ht="15.75" x14ac:dyDescent="0.2">
      <c r="A36" s="523">
        <v>25</v>
      </c>
      <c r="B36" s="602" t="s">
        <v>22</v>
      </c>
      <c r="C36" s="603" t="s">
        <v>735</v>
      </c>
      <c r="D36" s="717">
        <v>11</v>
      </c>
      <c r="E36" s="605">
        <v>0</v>
      </c>
      <c r="F36" s="754">
        <v>11</v>
      </c>
      <c r="G36" s="607">
        <v>0</v>
      </c>
      <c r="H36" s="717">
        <v>3</v>
      </c>
      <c r="I36" s="605">
        <v>3768</v>
      </c>
      <c r="J36" s="754">
        <v>6</v>
      </c>
      <c r="K36" s="610">
        <v>3232</v>
      </c>
      <c r="L36" s="717">
        <v>8</v>
      </c>
      <c r="M36" s="609">
        <v>1055</v>
      </c>
      <c r="N36" s="754">
        <v>6</v>
      </c>
      <c r="O36" s="610">
        <v>3970</v>
      </c>
      <c r="P36" s="755">
        <v>11</v>
      </c>
      <c r="Q36" s="1194"/>
      <c r="R36" s="756">
        <v>6</v>
      </c>
      <c r="S36" s="1196">
        <v>114</v>
      </c>
      <c r="T36" s="615">
        <f>D36+F36+H36+J36+L36+N36+P36+R36</f>
        <v>62</v>
      </c>
      <c r="U36" s="616">
        <f>E36+G36+I36+K36+M36+O36+Q36+S36</f>
        <v>12139</v>
      </c>
      <c r="V36" s="522">
        <v>25</v>
      </c>
    </row>
    <row r="37" spans="1:22" ht="15.75" x14ac:dyDescent="0.2">
      <c r="A37" s="513">
        <v>26</v>
      </c>
      <c r="B37" s="602" t="s">
        <v>750</v>
      </c>
      <c r="C37" s="603" t="s">
        <v>735</v>
      </c>
      <c r="D37" s="717">
        <v>6</v>
      </c>
      <c r="E37" s="605">
        <v>4250</v>
      </c>
      <c r="F37" s="754">
        <v>6</v>
      </c>
      <c r="G37" s="607">
        <v>4260</v>
      </c>
      <c r="H37" s="717">
        <v>11</v>
      </c>
      <c r="I37" s="605">
        <v>0</v>
      </c>
      <c r="J37" s="754">
        <v>11</v>
      </c>
      <c r="K37" s="610">
        <v>0</v>
      </c>
      <c r="L37" s="717">
        <v>6</v>
      </c>
      <c r="M37" s="609">
        <v>2045</v>
      </c>
      <c r="N37" s="754">
        <v>8</v>
      </c>
      <c r="O37" s="610">
        <v>2590</v>
      </c>
      <c r="P37" s="755">
        <v>8.5</v>
      </c>
      <c r="Q37" s="1194">
        <v>0</v>
      </c>
      <c r="R37" s="756">
        <v>6</v>
      </c>
      <c r="S37" s="1196">
        <v>52</v>
      </c>
      <c r="T37" s="615">
        <f>D37+F37+H37+J37+L37+N37+P37+R37</f>
        <v>62.5</v>
      </c>
      <c r="U37" s="616">
        <f>E37+G37+I37+K37+M37+O37+Q37+S37</f>
        <v>13197</v>
      </c>
      <c r="V37" s="525">
        <v>26</v>
      </c>
    </row>
    <row r="38" spans="1:22" ht="15.75" x14ac:dyDescent="0.2">
      <c r="A38" s="523">
        <v>27</v>
      </c>
      <c r="B38" s="602" t="s">
        <v>754</v>
      </c>
      <c r="C38" s="603" t="s">
        <v>736</v>
      </c>
      <c r="D38" s="717">
        <v>2</v>
      </c>
      <c r="E38" s="605">
        <v>4420</v>
      </c>
      <c r="F38" s="754">
        <v>10</v>
      </c>
      <c r="G38" s="607">
        <v>945</v>
      </c>
      <c r="H38" s="717">
        <v>9</v>
      </c>
      <c r="I38" s="605">
        <v>881</v>
      </c>
      <c r="J38" s="754">
        <v>10</v>
      </c>
      <c r="K38" s="610">
        <v>2179</v>
      </c>
      <c r="L38" s="717">
        <v>7</v>
      </c>
      <c r="M38" s="609">
        <v>2005</v>
      </c>
      <c r="N38" s="754">
        <v>10</v>
      </c>
      <c r="O38" s="610">
        <v>1385</v>
      </c>
      <c r="P38" s="755">
        <v>8</v>
      </c>
      <c r="Q38" s="1194">
        <v>0</v>
      </c>
      <c r="R38" s="756">
        <v>7.5</v>
      </c>
      <c r="S38" s="1196">
        <v>1</v>
      </c>
      <c r="T38" s="615">
        <f>D38+F38+H38+J38+L38+N38+P38+R38</f>
        <v>63.5</v>
      </c>
      <c r="U38" s="616">
        <f>E38+G38+I38+K38+M38+O38+Q38+S38</f>
        <v>11816</v>
      </c>
      <c r="V38" s="525">
        <v>27</v>
      </c>
    </row>
    <row r="39" spans="1:22" ht="15.75" x14ac:dyDescent="0.2">
      <c r="A39" s="513">
        <v>28</v>
      </c>
      <c r="B39" s="602" t="s">
        <v>759</v>
      </c>
      <c r="C39" s="603" t="s">
        <v>501</v>
      </c>
      <c r="D39" s="717">
        <v>7</v>
      </c>
      <c r="E39" s="605">
        <v>2715</v>
      </c>
      <c r="F39" s="754">
        <v>9</v>
      </c>
      <c r="G39" s="607">
        <v>2405</v>
      </c>
      <c r="H39" s="717">
        <v>10</v>
      </c>
      <c r="I39" s="605">
        <v>1104</v>
      </c>
      <c r="J39" s="754">
        <v>10</v>
      </c>
      <c r="K39" s="610">
        <v>719</v>
      </c>
      <c r="L39" s="717">
        <v>9</v>
      </c>
      <c r="M39" s="609">
        <v>1250</v>
      </c>
      <c r="N39" s="754">
        <v>7</v>
      </c>
      <c r="O39" s="610">
        <v>2420</v>
      </c>
      <c r="P39" s="755">
        <v>5.5</v>
      </c>
      <c r="Q39" s="1194">
        <v>1</v>
      </c>
      <c r="R39" s="756">
        <v>7</v>
      </c>
      <c r="S39" s="1196">
        <v>59</v>
      </c>
      <c r="T39" s="615">
        <f>D39+F39+H39+J39+L39+N39+P39+R39</f>
        <v>64.5</v>
      </c>
      <c r="U39" s="616">
        <f>E39+G39+I39+K39+M39+O39+Q39+S39</f>
        <v>10673</v>
      </c>
      <c r="V39" s="522">
        <v>28</v>
      </c>
    </row>
    <row r="40" spans="1:22" ht="15.75" x14ac:dyDescent="0.2">
      <c r="A40" s="523">
        <v>29</v>
      </c>
      <c r="B40" s="602" t="s">
        <v>608</v>
      </c>
      <c r="C40" s="603" t="s">
        <v>503</v>
      </c>
      <c r="D40" s="717">
        <v>11</v>
      </c>
      <c r="E40" s="605"/>
      <c r="F40" s="754">
        <v>11</v>
      </c>
      <c r="G40" s="607"/>
      <c r="H40" s="717">
        <v>5</v>
      </c>
      <c r="I40" s="605">
        <v>3685</v>
      </c>
      <c r="J40" s="754">
        <v>4</v>
      </c>
      <c r="K40" s="610">
        <v>7001</v>
      </c>
      <c r="L40" s="717">
        <v>11</v>
      </c>
      <c r="M40" s="609"/>
      <c r="N40" s="754">
        <v>11</v>
      </c>
      <c r="O40" s="610"/>
      <c r="P40" s="755">
        <v>11</v>
      </c>
      <c r="Q40" s="1194"/>
      <c r="R40" s="756">
        <v>3</v>
      </c>
      <c r="S40" s="1196">
        <v>4075</v>
      </c>
      <c r="T40" s="615">
        <f>D40+F40+H40+J40+L40+N40+P40+R40</f>
        <v>67</v>
      </c>
      <c r="U40" s="616">
        <f>E40+G40+I40+K40+M40+O40+Q40+S40</f>
        <v>14761</v>
      </c>
      <c r="V40" s="525">
        <v>29</v>
      </c>
    </row>
    <row r="41" spans="1:22" ht="15.75" x14ac:dyDescent="0.2">
      <c r="A41" s="513">
        <v>30</v>
      </c>
      <c r="B41" s="602" t="s">
        <v>763</v>
      </c>
      <c r="C41" s="603" t="s">
        <v>736</v>
      </c>
      <c r="D41" s="717">
        <v>8</v>
      </c>
      <c r="E41" s="605">
        <v>2470</v>
      </c>
      <c r="F41" s="754">
        <v>10</v>
      </c>
      <c r="G41" s="607">
        <v>1445</v>
      </c>
      <c r="H41" s="717">
        <v>11</v>
      </c>
      <c r="I41" s="605">
        <v>0</v>
      </c>
      <c r="J41" s="754">
        <v>11</v>
      </c>
      <c r="K41" s="610">
        <v>0</v>
      </c>
      <c r="L41" s="717">
        <v>9</v>
      </c>
      <c r="M41" s="609">
        <v>1500</v>
      </c>
      <c r="N41" s="754">
        <v>10</v>
      </c>
      <c r="O41" s="610">
        <v>720</v>
      </c>
      <c r="P41" s="755">
        <v>8.5</v>
      </c>
      <c r="Q41" s="1194">
        <v>0</v>
      </c>
      <c r="R41" s="756">
        <v>1</v>
      </c>
      <c r="S41" s="1196">
        <v>298</v>
      </c>
      <c r="T41" s="615">
        <f>D41+F41+H41+J41+L41+N41+P41+R41</f>
        <v>68.5</v>
      </c>
      <c r="U41" s="616">
        <f>E41+G41+I41+K41+M41+O41+Q41+S41</f>
        <v>6433</v>
      </c>
      <c r="V41" s="525">
        <v>30</v>
      </c>
    </row>
    <row r="42" spans="1:22" ht="15.75" x14ac:dyDescent="0.2">
      <c r="A42" s="523">
        <v>31</v>
      </c>
      <c r="B42" s="602" t="s">
        <v>760</v>
      </c>
      <c r="C42" s="603" t="s">
        <v>504</v>
      </c>
      <c r="D42" s="717">
        <v>10</v>
      </c>
      <c r="E42" s="605">
        <v>2185</v>
      </c>
      <c r="F42" s="754">
        <v>7</v>
      </c>
      <c r="G42" s="607">
        <v>3360</v>
      </c>
      <c r="H42" s="717">
        <v>11</v>
      </c>
      <c r="I42" s="605">
        <v>0</v>
      </c>
      <c r="J42" s="754">
        <v>11</v>
      </c>
      <c r="K42" s="610">
        <v>0</v>
      </c>
      <c r="L42" s="717">
        <v>11</v>
      </c>
      <c r="M42" s="609">
        <v>0</v>
      </c>
      <c r="N42" s="754">
        <v>11</v>
      </c>
      <c r="O42" s="610">
        <v>0</v>
      </c>
      <c r="P42" s="755">
        <v>8</v>
      </c>
      <c r="Q42" s="1194">
        <v>0</v>
      </c>
      <c r="R42" s="756">
        <v>1</v>
      </c>
      <c r="S42" s="1196">
        <v>7274</v>
      </c>
      <c r="T42" s="615">
        <f>D42+F42+H42+J42+L42+N42+P42+R42</f>
        <v>70</v>
      </c>
      <c r="U42" s="616">
        <f>E42+G42+I42+K42+M42+O42+Q42+S42</f>
        <v>12819</v>
      </c>
      <c r="V42" s="525">
        <v>31</v>
      </c>
    </row>
    <row r="43" spans="1:22" ht="15.75" x14ac:dyDescent="0.2">
      <c r="A43" s="513">
        <v>32</v>
      </c>
      <c r="B43" s="602" t="s">
        <v>1014</v>
      </c>
      <c r="C43" s="603" t="s">
        <v>114</v>
      </c>
      <c r="D43" s="717">
        <v>11</v>
      </c>
      <c r="E43" s="605">
        <v>0</v>
      </c>
      <c r="F43" s="754">
        <v>11</v>
      </c>
      <c r="G43" s="607">
        <v>0</v>
      </c>
      <c r="H43" s="717">
        <v>11</v>
      </c>
      <c r="I43" s="605">
        <v>0</v>
      </c>
      <c r="J43" s="754">
        <v>11</v>
      </c>
      <c r="K43" s="610">
        <v>0</v>
      </c>
      <c r="L43" s="717">
        <v>2</v>
      </c>
      <c r="M43" s="609">
        <v>5330</v>
      </c>
      <c r="N43" s="754">
        <v>2</v>
      </c>
      <c r="O43" s="610">
        <v>5610</v>
      </c>
      <c r="P43" s="755">
        <v>11</v>
      </c>
      <c r="Q43" s="1194"/>
      <c r="R43" s="756">
        <v>11</v>
      </c>
      <c r="S43" s="1196"/>
      <c r="T43" s="615">
        <f>D43+F43+H43+J43+L43+N43+P43+R43</f>
        <v>70</v>
      </c>
      <c r="U43" s="616">
        <f>E43+G43+I43+K43+M43+O43+Q43+S43</f>
        <v>10940</v>
      </c>
      <c r="V43" s="525">
        <v>32</v>
      </c>
    </row>
    <row r="44" spans="1:22" ht="15.75" x14ac:dyDescent="0.2">
      <c r="A44" s="513">
        <v>33</v>
      </c>
      <c r="B44" s="602" t="s">
        <v>752</v>
      </c>
      <c r="C44" s="603" t="s">
        <v>735</v>
      </c>
      <c r="D44" s="717">
        <v>8</v>
      </c>
      <c r="E44" s="605">
        <v>1990</v>
      </c>
      <c r="F44" s="754">
        <v>4</v>
      </c>
      <c r="G44" s="607">
        <v>4185</v>
      </c>
      <c r="H44" s="717">
        <v>11</v>
      </c>
      <c r="I44" s="605">
        <v>0</v>
      </c>
      <c r="J44" s="754">
        <v>11</v>
      </c>
      <c r="K44" s="610">
        <v>0</v>
      </c>
      <c r="L44" s="717">
        <v>11</v>
      </c>
      <c r="M44" s="609">
        <v>0</v>
      </c>
      <c r="N44" s="754">
        <v>11</v>
      </c>
      <c r="O44" s="610">
        <v>0</v>
      </c>
      <c r="P44" s="755">
        <v>5.5</v>
      </c>
      <c r="Q44" s="1194">
        <v>1</v>
      </c>
      <c r="R44" s="756">
        <v>11</v>
      </c>
      <c r="S44" s="1196"/>
      <c r="T44" s="615">
        <f>D44+F44+H44+J44+L44+N44+P44+R44</f>
        <v>72.5</v>
      </c>
      <c r="U44" s="616">
        <f>E44+G44+I44+K44+M44+O44+Q44+S44</f>
        <v>6176</v>
      </c>
      <c r="V44" s="525">
        <v>33</v>
      </c>
    </row>
    <row r="45" spans="1:22" ht="15.75" x14ac:dyDescent="0.2">
      <c r="A45" s="523">
        <v>34</v>
      </c>
      <c r="B45" s="602" t="s">
        <v>758</v>
      </c>
      <c r="C45" s="603" t="s">
        <v>504</v>
      </c>
      <c r="D45" s="717">
        <v>9</v>
      </c>
      <c r="E45" s="605">
        <v>1905</v>
      </c>
      <c r="F45" s="754">
        <v>7</v>
      </c>
      <c r="G45" s="607">
        <v>3470</v>
      </c>
      <c r="H45" s="717">
        <v>10</v>
      </c>
      <c r="I45" s="605">
        <v>197</v>
      </c>
      <c r="J45" s="754">
        <v>10</v>
      </c>
      <c r="K45" s="610">
        <v>1854</v>
      </c>
      <c r="L45" s="717">
        <v>7</v>
      </c>
      <c r="M45" s="609">
        <v>2290</v>
      </c>
      <c r="N45" s="754">
        <v>8</v>
      </c>
      <c r="O45" s="610">
        <v>2135</v>
      </c>
      <c r="P45" s="755">
        <v>11</v>
      </c>
      <c r="Q45" s="1194"/>
      <c r="R45" s="756">
        <v>11</v>
      </c>
      <c r="S45" s="1196"/>
      <c r="T45" s="615">
        <f>D45+F45+H45+J45+L45+N45+P45+R45</f>
        <v>73</v>
      </c>
      <c r="U45" s="616">
        <f>E45+G45+I45+K45+M45+O45+Q45+S45</f>
        <v>11851</v>
      </c>
      <c r="V45" s="525">
        <v>34</v>
      </c>
    </row>
    <row r="46" spans="1:22" ht="15.75" x14ac:dyDescent="0.2">
      <c r="A46" s="513">
        <v>35</v>
      </c>
      <c r="B46" s="602" t="s">
        <v>1071</v>
      </c>
      <c r="C46" s="603" t="s">
        <v>736</v>
      </c>
      <c r="D46" s="717">
        <v>11</v>
      </c>
      <c r="E46" s="605"/>
      <c r="F46" s="754">
        <v>11</v>
      </c>
      <c r="G46" s="607"/>
      <c r="H46" s="717">
        <v>8</v>
      </c>
      <c r="I46" s="605">
        <v>1937</v>
      </c>
      <c r="J46" s="754">
        <v>3</v>
      </c>
      <c r="K46" s="610">
        <v>8507</v>
      </c>
      <c r="L46" s="717">
        <v>11</v>
      </c>
      <c r="M46" s="609"/>
      <c r="N46" s="754">
        <v>11</v>
      </c>
      <c r="O46" s="610"/>
      <c r="P46" s="755">
        <v>9</v>
      </c>
      <c r="Q46" s="1194">
        <v>0</v>
      </c>
      <c r="R46" s="756">
        <v>11</v>
      </c>
      <c r="S46" s="1196"/>
      <c r="T46" s="615">
        <f>D46+F46+H46+J46+L46+N46+P46+R46</f>
        <v>75</v>
      </c>
      <c r="U46" s="616">
        <f>E46+G46+I46+K46+M46+O46+Q46+S46</f>
        <v>10444</v>
      </c>
      <c r="V46" s="525">
        <v>35</v>
      </c>
    </row>
    <row r="47" spans="1:22" ht="15.75" x14ac:dyDescent="0.2">
      <c r="A47" s="513">
        <v>36</v>
      </c>
      <c r="B47" s="602" t="s">
        <v>762</v>
      </c>
      <c r="C47" s="603" t="s">
        <v>736</v>
      </c>
      <c r="D47" s="717">
        <v>9</v>
      </c>
      <c r="E47" s="605">
        <v>2860</v>
      </c>
      <c r="F47" s="754">
        <v>9</v>
      </c>
      <c r="G47" s="607">
        <v>2185</v>
      </c>
      <c r="H47" s="717">
        <v>6</v>
      </c>
      <c r="I47" s="605">
        <v>2731</v>
      </c>
      <c r="J47" s="754">
        <v>11</v>
      </c>
      <c r="K47" s="610">
        <v>0</v>
      </c>
      <c r="L47" s="717">
        <v>11</v>
      </c>
      <c r="M47" s="609">
        <v>0</v>
      </c>
      <c r="N47" s="754">
        <v>11</v>
      </c>
      <c r="O47" s="610">
        <v>0</v>
      </c>
      <c r="P47" s="755">
        <v>11</v>
      </c>
      <c r="Q47" s="1194"/>
      <c r="R47" s="756">
        <v>7</v>
      </c>
      <c r="S47" s="1196">
        <v>133</v>
      </c>
      <c r="T47" s="615">
        <f>D47+F47+H47+J47+L47+N47+P47+R47</f>
        <v>75</v>
      </c>
      <c r="U47" s="616">
        <f>E47+G47+I47+K47+M47+O47+Q47+S47</f>
        <v>7909</v>
      </c>
      <c r="V47" s="525">
        <v>36</v>
      </c>
    </row>
    <row r="48" spans="1:22" ht="15.75" x14ac:dyDescent="0.2">
      <c r="A48" s="523">
        <v>37</v>
      </c>
      <c r="B48" s="602" t="s">
        <v>1016</v>
      </c>
      <c r="C48" s="603" t="s">
        <v>501</v>
      </c>
      <c r="D48" s="717">
        <v>11</v>
      </c>
      <c r="E48" s="605">
        <v>0</v>
      </c>
      <c r="F48" s="754">
        <v>11</v>
      </c>
      <c r="G48" s="607">
        <v>0</v>
      </c>
      <c r="H48" s="717">
        <v>11</v>
      </c>
      <c r="I48" s="605">
        <v>0</v>
      </c>
      <c r="J48" s="754">
        <v>11</v>
      </c>
      <c r="K48" s="610">
        <v>0</v>
      </c>
      <c r="L48" s="717">
        <v>8</v>
      </c>
      <c r="M48" s="609">
        <v>1910</v>
      </c>
      <c r="N48" s="754">
        <v>3</v>
      </c>
      <c r="O48" s="610">
        <v>4340</v>
      </c>
      <c r="P48" s="755">
        <v>11</v>
      </c>
      <c r="Q48" s="1194"/>
      <c r="R48" s="756">
        <v>11</v>
      </c>
      <c r="S48" s="1196"/>
      <c r="T48" s="615">
        <f>D48+F48+H48+J48+L48+N48+P48+R48</f>
        <v>77</v>
      </c>
      <c r="U48" s="616">
        <f>E48+G48+I48+K48+M48+O48+Q48+S48</f>
        <v>6250</v>
      </c>
      <c r="V48" s="525">
        <v>37</v>
      </c>
    </row>
    <row r="49" spans="1:22" ht="15.75" x14ac:dyDescent="0.2">
      <c r="A49" s="513">
        <v>38</v>
      </c>
      <c r="B49" s="602" t="s">
        <v>1017</v>
      </c>
      <c r="C49" s="603" t="s">
        <v>736</v>
      </c>
      <c r="D49" s="717">
        <v>11</v>
      </c>
      <c r="E49" s="605">
        <v>0</v>
      </c>
      <c r="F49" s="754">
        <v>11</v>
      </c>
      <c r="G49" s="607">
        <v>0</v>
      </c>
      <c r="H49" s="717">
        <v>11</v>
      </c>
      <c r="I49" s="605">
        <v>0</v>
      </c>
      <c r="J49" s="754">
        <v>7</v>
      </c>
      <c r="K49" s="610">
        <v>1499</v>
      </c>
      <c r="L49" s="717">
        <v>10</v>
      </c>
      <c r="M49" s="609">
        <v>1110</v>
      </c>
      <c r="N49" s="754">
        <v>7</v>
      </c>
      <c r="O49" s="610">
        <v>3130</v>
      </c>
      <c r="P49" s="755">
        <v>11</v>
      </c>
      <c r="Q49" s="1194"/>
      <c r="R49" s="756">
        <v>11</v>
      </c>
      <c r="S49" s="1196"/>
      <c r="T49" s="615">
        <f>D49+F49+H49+J49+L49+N49+P49+R49</f>
        <v>79</v>
      </c>
      <c r="U49" s="616">
        <f>E49+G49+I49+K49+M49+O49+Q49+S49</f>
        <v>5739</v>
      </c>
      <c r="V49" s="525">
        <v>38</v>
      </c>
    </row>
    <row r="50" spans="1:22" ht="15.75" x14ac:dyDescent="0.2">
      <c r="A50" s="513">
        <v>39</v>
      </c>
      <c r="B50" s="602" t="s">
        <v>1073</v>
      </c>
      <c r="C50" s="603" t="s">
        <v>500</v>
      </c>
      <c r="D50" s="717">
        <v>11</v>
      </c>
      <c r="E50" s="605"/>
      <c r="F50" s="754">
        <v>11</v>
      </c>
      <c r="G50" s="607"/>
      <c r="H50" s="717">
        <v>11</v>
      </c>
      <c r="I50" s="605"/>
      <c r="J50" s="754">
        <v>11</v>
      </c>
      <c r="K50" s="610"/>
      <c r="L50" s="717">
        <v>11</v>
      </c>
      <c r="M50" s="609"/>
      <c r="N50" s="754">
        <v>11</v>
      </c>
      <c r="O50" s="610"/>
      <c r="P50" s="755">
        <v>11</v>
      </c>
      <c r="Q50" s="1194"/>
      <c r="R50" s="756">
        <v>2</v>
      </c>
      <c r="S50" s="1196">
        <v>189</v>
      </c>
      <c r="T50" s="615">
        <f>D50+F50+H50+J50+L50+N50+P50+R50</f>
        <v>79</v>
      </c>
      <c r="U50" s="616">
        <f>E50+G50+I50+K50+M50+O50+Q50+S50</f>
        <v>189</v>
      </c>
      <c r="V50" s="525">
        <v>39</v>
      </c>
    </row>
    <row r="51" spans="1:22" ht="15.75" x14ac:dyDescent="0.2">
      <c r="A51" s="523">
        <v>40</v>
      </c>
      <c r="B51" s="602" t="s">
        <v>214</v>
      </c>
      <c r="C51" s="603" t="s">
        <v>165</v>
      </c>
      <c r="D51" s="717">
        <v>11</v>
      </c>
      <c r="E51" s="605">
        <v>0</v>
      </c>
      <c r="F51" s="754">
        <v>11</v>
      </c>
      <c r="G51" s="607">
        <v>0</v>
      </c>
      <c r="H51" s="717">
        <v>11</v>
      </c>
      <c r="I51" s="605">
        <v>0</v>
      </c>
      <c r="J51" s="754">
        <v>11</v>
      </c>
      <c r="K51" s="610">
        <v>0</v>
      </c>
      <c r="L51" s="717">
        <v>10</v>
      </c>
      <c r="M51" s="609">
        <v>1155</v>
      </c>
      <c r="N51" s="754">
        <v>9</v>
      </c>
      <c r="O51" s="610">
        <v>2035</v>
      </c>
      <c r="P51" s="755">
        <v>11</v>
      </c>
      <c r="Q51" s="1194"/>
      <c r="R51" s="756">
        <v>11</v>
      </c>
      <c r="S51" s="1196"/>
      <c r="T51" s="615">
        <f>D51+F51+H51+J51+L51+N51+P51+R51</f>
        <v>85</v>
      </c>
      <c r="U51" s="616">
        <f>E51+G51+I51+K51+M51+O51+Q51+S51</f>
        <v>3190</v>
      </c>
      <c r="V51" s="525">
        <v>40</v>
      </c>
    </row>
    <row r="52" spans="1:22" ht="15.75" x14ac:dyDescent="0.2">
      <c r="A52" s="513">
        <v>41</v>
      </c>
      <c r="B52" s="602" t="s">
        <v>1072</v>
      </c>
      <c r="C52" s="603" t="s">
        <v>500</v>
      </c>
      <c r="D52" s="717">
        <v>11</v>
      </c>
      <c r="E52" s="605"/>
      <c r="F52" s="754">
        <v>11</v>
      </c>
      <c r="G52" s="607"/>
      <c r="H52" s="717">
        <v>11</v>
      </c>
      <c r="I52" s="605"/>
      <c r="J52" s="754">
        <v>11</v>
      </c>
      <c r="K52" s="610"/>
      <c r="L52" s="717">
        <v>11</v>
      </c>
      <c r="M52" s="609"/>
      <c r="N52" s="754">
        <v>11</v>
      </c>
      <c r="O52" s="610"/>
      <c r="P52" s="755">
        <v>11</v>
      </c>
      <c r="Q52" s="1194"/>
      <c r="R52" s="756">
        <v>8</v>
      </c>
      <c r="S52" s="1196">
        <v>67</v>
      </c>
      <c r="T52" s="615">
        <f>D52+F52+H52+J52+L52+N52+P52+R52</f>
        <v>85</v>
      </c>
      <c r="U52" s="616">
        <f>E52+G52+I52+K52+M52+O52+Q52+S52</f>
        <v>67</v>
      </c>
      <c r="V52" s="525">
        <v>41</v>
      </c>
    </row>
    <row r="53" spans="1:22" ht="16.5" thickBot="1" x14ac:dyDescent="0.25">
      <c r="A53" s="620">
        <v>42</v>
      </c>
      <c r="B53" s="1546" t="s">
        <v>1018</v>
      </c>
      <c r="C53" s="1023" t="s">
        <v>165</v>
      </c>
      <c r="D53" s="1024">
        <v>11</v>
      </c>
      <c r="E53" s="1025"/>
      <c r="F53" s="1026">
        <v>11</v>
      </c>
      <c r="G53" s="1027"/>
      <c r="H53" s="1024">
        <v>11</v>
      </c>
      <c r="I53" s="1025"/>
      <c r="J53" s="1026">
        <v>11</v>
      </c>
      <c r="K53" s="1028"/>
      <c r="L53" s="1024">
        <v>11</v>
      </c>
      <c r="M53" s="1029"/>
      <c r="N53" s="1026">
        <v>9</v>
      </c>
      <c r="O53" s="1028">
        <v>2035</v>
      </c>
      <c r="P53" s="1030">
        <v>11</v>
      </c>
      <c r="Q53" s="1031"/>
      <c r="R53" s="1032">
        <v>11</v>
      </c>
      <c r="S53" s="1033"/>
      <c r="T53" s="1547">
        <f>D53+F53+H53+J53+L53+N53+P53+R53</f>
        <v>86</v>
      </c>
      <c r="U53" s="1548">
        <f>E53+G53+I53+K53+M53+O53+Q53+S53</f>
        <v>2035</v>
      </c>
      <c r="V53" s="1549">
        <v>42</v>
      </c>
    </row>
  </sheetData>
  <sortState xmlns:xlrd2="http://schemas.microsoft.com/office/spreadsheetml/2017/richdata2" ref="B12:U53">
    <sortCondition ref="T12:T53"/>
    <sortCondition descending="1" ref="U12:U53"/>
  </sortState>
  <mergeCells count="20"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H8:I8"/>
    <mergeCell ref="D9:E9"/>
    <mergeCell ref="F9:G9"/>
    <mergeCell ref="H9:I9"/>
    <mergeCell ref="A8:A10"/>
    <mergeCell ref="B8:B10"/>
    <mergeCell ref="C8:C10"/>
    <mergeCell ref="D8:E8"/>
    <mergeCell ref="F8:G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22"/>
  <sheetViews>
    <sheetView workbookViewId="0">
      <selection activeCell="Z16" sqref="Z16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48</v>
      </c>
      <c r="F1" s="104"/>
      <c r="G1" s="104"/>
      <c r="H1" s="104"/>
      <c r="I1" s="104"/>
    </row>
    <row r="2" spans="1:23" ht="20.25" x14ac:dyDescent="0.3">
      <c r="D2" s="104"/>
      <c r="E2" s="104" t="s">
        <v>78</v>
      </c>
      <c r="F2" s="104"/>
      <c r="G2" s="104"/>
      <c r="H2" s="104"/>
      <c r="I2" s="104"/>
    </row>
    <row r="3" spans="1:23" ht="20.25" x14ac:dyDescent="0.3">
      <c r="D3" s="104"/>
      <c r="E3" s="104" t="s">
        <v>47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314" t="s">
        <v>4</v>
      </c>
      <c r="B6" s="1316" t="s">
        <v>20</v>
      </c>
      <c r="C6" s="1318" t="s">
        <v>5</v>
      </c>
      <c r="D6" s="1310" t="s">
        <v>6</v>
      </c>
      <c r="E6" s="1311"/>
      <c r="F6" s="1312" t="s">
        <v>7</v>
      </c>
      <c r="G6" s="1313"/>
      <c r="H6" s="1310" t="s">
        <v>8</v>
      </c>
      <c r="I6" s="1311"/>
      <c r="J6" s="1312" t="s">
        <v>9</v>
      </c>
      <c r="K6" s="1313"/>
      <c r="L6" s="1310" t="s">
        <v>10</v>
      </c>
      <c r="M6" s="1311"/>
      <c r="N6" s="1312" t="s">
        <v>11</v>
      </c>
      <c r="O6" s="1313"/>
      <c r="P6" s="1310" t="s">
        <v>12</v>
      </c>
      <c r="Q6" s="1311"/>
      <c r="R6" s="1312" t="s">
        <v>13</v>
      </c>
      <c r="S6" s="1313"/>
      <c r="T6" s="757" t="s">
        <v>43</v>
      </c>
      <c r="U6" s="1310" t="s">
        <v>14</v>
      </c>
      <c r="V6" s="1322"/>
      <c r="W6" s="1313"/>
    </row>
    <row r="7" spans="1:23" ht="33.75" customHeight="1" x14ac:dyDescent="0.2">
      <c r="A7" s="1315"/>
      <c r="B7" s="1317"/>
      <c r="C7" s="1319"/>
      <c r="D7" s="1320" t="s">
        <v>140</v>
      </c>
      <c r="E7" s="1321"/>
      <c r="F7" s="1320" t="s">
        <v>141</v>
      </c>
      <c r="G7" s="1321"/>
      <c r="H7" s="1320" t="s">
        <v>523</v>
      </c>
      <c r="I7" s="1321"/>
      <c r="J7" s="1326" t="s">
        <v>524</v>
      </c>
      <c r="K7" s="1327"/>
      <c r="L7" s="1328" t="s">
        <v>525</v>
      </c>
      <c r="M7" s="1329"/>
      <c r="N7" s="1328" t="s">
        <v>526</v>
      </c>
      <c r="O7" s="1329"/>
      <c r="P7" s="1328" t="s">
        <v>527</v>
      </c>
      <c r="Q7" s="1329"/>
      <c r="R7" s="1328" t="s">
        <v>528</v>
      </c>
      <c r="S7" s="1329"/>
      <c r="T7" s="135">
        <v>-0.5</v>
      </c>
      <c r="U7" s="1323"/>
      <c r="V7" s="1324"/>
      <c r="W7" s="1325"/>
    </row>
    <row r="8" spans="1:23" ht="12.75" customHeight="1" x14ac:dyDescent="0.2">
      <c r="A8" s="1315"/>
      <c r="B8" s="1317"/>
      <c r="C8" s="1319"/>
      <c r="D8" s="140"/>
      <c r="E8" s="141"/>
      <c r="F8" s="140"/>
      <c r="G8" s="142"/>
      <c r="H8" s="105"/>
      <c r="I8" s="141"/>
      <c r="J8" s="140"/>
      <c r="K8" s="142"/>
      <c r="L8" s="105"/>
      <c r="M8" s="141"/>
      <c r="N8" s="140"/>
      <c r="O8" s="143"/>
      <c r="P8" s="105"/>
      <c r="Q8" s="143"/>
      <c r="R8" s="105"/>
      <c r="S8" s="142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7" t="s">
        <v>15</v>
      </c>
      <c r="E9" s="148" t="s">
        <v>16</v>
      </c>
      <c r="F9" s="147" t="s">
        <v>15</v>
      </c>
      <c r="G9" s="149" t="s">
        <v>16</v>
      </c>
      <c r="H9" s="150" t="s">
        <v>15</v>
      </c>
      <c r="I9" s="148" t="s">
        <v>16</v>
      </c>
      <c r="J9" s="147" t="s">
        <v>15</v>
      </c>
      <c r="K9" s="149" t="s">
        <v>16</v>
      </c>
      <c r="L9" s="150" t="s">
        <v>15</v>
      </c>
      <c r="M9" s="148" t="s">
        <v>16</v>
      </c>
      <c r="N9" s="147" t="s">
        <v>15</v>
      </c>
      <c r="O9" s="151" t="s">
        <v>16</v>
      </c>
      <c r="P9" s="150" t="s">
        <v>15</v>
      </c>
      <c r="Q9" s="148" t="s">
        <v>16</v>
      </c>
      <c r="R9" s="147" t="s">
        <v>15</v>
      </c>
      <c r="S9" s="149" t="s">
        <v>16</v>
      </c>
      <c r="T9" s="152"/>
      <c r="U9" s="150" t="s">
        <v>15</v>
      </c>
      <c r="V9" s="153" t="s">
        <v>17</v>
      </c>
      <c r="W9" s="112" t="s">
        <v>18</v>
      </c>
    </row>
    <row r="10" spans="1:23" ht="16.5" customHeight="1" thickBot="1" x14ac:dyDescent="0.25">
      <c r="A10" s="113"/>
      <c r="B10" s="154"/>
      <c r="C10" s="114"/>
      <c r="D10" s="155"/>
      <c r="E10" s="156"/>
      <c r="F10" s="155"/>
      <c r="G10" s="157"/>
      <c r="H10" s="155"/>
      <c r="I10" s="156"/>
      <c r="J10" s="155"/>
      <c r="K10" s="157"/>
      <c r="L10" s="155"/>
      <c r="M10" s="156"/>
      <c r="N10" s="155"/>
      <c r="O10" s="157"/>
      <c r="P10" s="155"/>
      <c r="Q10" s="156"/>
      <c r="R10" s="155"/>
      <c r="S10" s="157"/>
      <c r="T10" s="158"/>
      <c r="U10" s="159"/>
      <c r="V10" s="160"/>
      <c r="W10" s="115"/>
    </row>
    <row r="11" spans="1:23" ht="21" customHeight="1" thickTop="1" x14ac:dyDescent="0.25">
      <c r="A11" s="119">
        <v>1</v>
      </c>
      <c r="B11" s="367" t="s">
        <v>83</v>
      </c>
      <c r="C11" s="161" t="s">
        <v>34</v>
      </c>
      <c r="D11" s="77">
        <v>3</v>
      </c>
      <c r="E11" s="78">
        <v>14745</v>
      </c>
      <c r="F11" s="75">
        <v>1</v>
      </c>
      <c r="G11" s="162">
        <v>18045</v>
      </c>
      <c r="H11" s="77">
        <v>3</v>
      </c>
      <c r="I11" s="78">
        <v>4652</v>
      </c>
      <c r="J11" s="75">
        <v>1</v>
      </c>
      <c r="K11" s="76">
        <v>6453</v>
      </c>
      <c r="L11" s="77">
        <v>8</v>
      </c>
      <c r="M11" s="78">
        <v>2790</v>
      </c>
      <c r="N11" s="75">
        <v>9</v>
      </c>
      <c r="O11" s="76">
        <v>2545</v>
      </c>
      <c r="P11" s="77">
        <v>5</v>
      </c>
      <c r="Q11" s="78">
        <v>2895</v>
      </c>
      <c r="R11" s="75">
        <v>2</v>
      </c>
      <c r="S11" s="76">
        <v>4860</v>
      </c>
      <c r="T11" s="116">
        <v>4.5</v>
      </c>
      <c r="U11" s="146">
        <v>27.5</v>
      </c>
      <c r="V11" s="88">
        <v>56985</v>
      </c>
      <c r="W11" s="163">
        <v>1</v>
      </c>
    </row>
    <row r="12" spans="1:23" ht="21" customHeight="1" x14ac:dyDescent="0.25">
      <c r="A12" s="118">
        <v>2</v>
      </c>
      <c r="B12" s="360" t="s">
        <v>81</v>
      </c>
      <c r="C12" s="91" t="s">
        <v>142</v>
      </c>
      <c r="D12" s="81">
        <v>2</v>
      </c>
      <c r="E12" s="82">
        <v>15160</v>
      </c>
      <c r="F12" s="79">
        <v>6</v>
      </c>
      <c r="G12" s="80">
        <v>6805</v>
      </c>
      <c r="H12" s="81">
        <v>1</v>
      </c>
      <c r="I12" s="82">
        <v>6427</v>
      </c>
      <c r="J12" s="79">
        <v>2</v>
      </c>
      <c r="K12" s="80">
        <v>5644</v>
      </c>
      <c r="L12" s="81">
        <v>12</v>
      </c>
      <c r="M12" s="82">
        <v>1855</v>
      </c>
      <c r="N12" s="79">
        <v>2</v>
      </c>
      <c r="O12" s="80">
        <v>4510</v>
      </c>
      <c r="P12" s="81">
        <v>4</v>
      </c>
      <c r="Q12" s="82">
        <v>4175</v>
      </c>
      <c r="R12" s="79">
        <v>11</v>
      </c>
      <c r="S12" s="80">
        <v>1180</v>
      </c>
      <c r="T12" s="116">
        <v>6</v>
      </c>
      <c r="U12" s="146">
        <v>34</v>
      </c>
      <c r="V12" s="88">
        <v>45756</v>
      </c>
      <c r="W12" s="163">
        <v>2</v>
      </c>
    </row>
    <row r="13" spans="1:23" ht="21" customHeight="1" x14ac:dyDescent="0.25">
      <c r="A13" s="118">
        <v>3</v>
      </c>
      <c r="B13" s="360" t="s">
        <v>79</v>
      </c>
      <c r="C13" s="91" t="s">
        <v>34</v>
      </c>
      <c r="D13" s="81">
        <v>4</v>
      </c>
      <c r="E13" s="82">
        <v>13765</v>
      </c>
      <c r="F13" s="79">
        <v>8</v>
      </c>
      <c r="G13" s="80">
        <v>4165</v>
      </c>
      <c r="H13" s="81">
        <v>6</v>
      </c>
      <c r="I13" s="82">
        <v>2789</v>
      </c>
      <c r="J13" s="79">
        <v>12</v>
      </c>
      <c r="K13" s="80">
        <v>1531</v>
      </c>
      <c r="L13" s="81">
        <v>5</v>
      </c>
      <c r="M13" s="82">
        <v>3125</v>
      </c>
      <c r="N13" s="79">
        <v>1</v>
      </c>
      <c r="O13" s="80">
        <v>5285</v>
      </c>
      <c r="P13" s="81">
        <v>3</v>
      </c>
      <c r="Q13" s="82">
        <v>4480</v>
      </c>
      <c r="R13" s="79">
        <v>1</v>
      </c>
      <c r="S13" s="80">
        <v>5355</v>
      </c>
      <c r="T13" s="116">
        <v>6</v>
      </c>
      <c r="U13" s="146">
        <v>34</v>
      </c>
      <c r="V13" s="88">
        <v>40495</v>
      </c>
      <c r="W13" s="163">
        <v>3</v>
      </c>
    </row>
    <row r="14" spans="1:23" ht="21" customHeight="1" x14ac:dyDescent="0.25">
      <c r="A14" s="119">
        <v>4</v>
      </c>
      <c r="B14" s="360" t="s">
        <v>145</v>
      </c>
      <c r="C14" s="91" t="s">
        <v>146</v>
      </c>
      <c r="D14" s="81">
        <v>1</v>
      </c>
      <c r="E14" s="82">
        <v>18270</v>
      </c>
      <c r="F14" s="79">
        <v>11</v>
      </c>
      <c r="G14" s="80">
        <v>1785</v>
      </c>
      <c r="H14" s="81">
        <v>4</v>
      </c>
      <c r="I14" s="82">
        <v>4056</v>
      </c>
      <c r="J14" s="79">
        <v>3</v>
      </c>
      <c r="K14" s="80">
        <v>5341</v>
      </c>
      <c r="L14" s="81">
        <v>2</v>
      </c>
      <c r="M14" s="82">
        <v>3755</v>
      </c>
      <c r="N14" s="79">
        <v>4</v>
      </c>
      <c r="O14" s="80">
        <v>3890</v>
      </c>
      <c r="P14" s="81">
        <v>9</v>
      </c>
      <c r="Q14" s="82">
        <v>1870</v>
      </c>
      <c r="R14" s="79">
        <v>6</v>
      </c>
      <c r="S14" s="80">
        <v>2830</v>
      </c>
      <c r="T14" s="116">
        <v>5.5</v>
      </c>
      <c r="U14" s="146">
        <v>34.5</v>
      </c>
      <c r="V14" s="88">
        <v>41797</v>
      </c>
      <c r="W14" s="163">
        <v>4</v>
      </c>
    </row>
    <row r="15" spans="1:23" ht="21" customHeight="1" x14ac:dyDescent="0.25">
      <c r="A15" s="118">
        <v>5</v>
      </c>
      <c r="B15" s="360" t="s">
        <v>150</v>
      </c>
      <c r="C15" s="91" t="s">
        <v>149</v>
      </c>
      <c r="D15" s="81">
        <v>6</v>
      </c>
      <c r="E15" s="82">
        <v>8070</v>
      </c>
      <c r="F15" s="79">
        <v>9</v>
      </c>
      <c r="G15" s="80">
        <v>3710</v>
      </c>
      <c r="H15" s="81">
        <v>2</v>
      </c>
      <c r="I15" s="82">
        <v>5000</v>
      </c>
      <c r="J15" s="79">
        <v>7</v>
      </c>
      <c r="K15" s="80">
        <v>4318</v>
      </c>
      <c r="L15" s="81">
        <v>1</v>
      </c>
      <c r="M15" s="82">
        <v>4500</v>
      </c>
      <c r="N15" s="79">
        <v>12</v>
      </c>
      <c r="O15" s="80">
        <v>1930</v>
      </c>
      <c r="P15" s="81">
        <v>2</v>
      </c>
      <c r="Q15" s="82">
        <v>4725</v>
      </c>
      <c r="R15" s="79">
        <v>5</v>
      </c>
      <c r="S15" s="80">
        <v>3460</v>
      </c>
      <c r="T15" s="116">
        <v>6</v>
      </c>
      <c r="U15" s="146">
        <v>38</v>
      </c>
      <c r="V15" s="88">
        <v>35713</v>
      </c>
      <c r="W15" s="163">
        <v>5</v>
      </c>
    </row>
    <row r="16" spans="1:23" ht="21" customHeight="1" x14ac:dyDescent="0.25">
      <c r="A16" s="118">
        <v>6</v>
      </c>
      <c r="B16" s="360" t="s">
        <v>85</v>
      </c>
      <c r="C16" s="91" t="s">
        <v>149</v>
      </c>
      <c r="D16" s="81">
        <v>5</v>
      </c>
      <c r="E16" s="82">
        <v>12020</v>
      </c>
      <c r="F16" s="79">
        <v>7</v>
      </c>
      <c r="G16" s="80">
        <v>4575</v>
      </c>
      <c r="H16" s="81">
        <v>5</v>
      </c>
      <c r="I16" s="82">
        <v>3541</v>
      </c>
      <c r="J16" s="79">
        <v>5</v>
      </c>
      <c r="K16" s="80">
        <v>5270</v>
      </c>
      <c r="L16" s="81">
        <v>7</v>
      </c>
      <c r="M16" s="82">
        <v>2875</v>
      </c>
      <c r="N16" s="79">
        <v>6</v>
      </c>
      <c r="O16" s="80">
        <v>3390</v>
      </c>
      <c r="P16" s="81">
        <v>1</v>
      </c>
      <c r="Q16" s="82">
        <v>5900</v>
      </c>
      <c r="R16" s="79">
        <v>10</v>
      </c>
      <c r="S16" s="80">
        <v>1215</v>
      </c>
      <c r="T16" s="116">
        <v>5</v>
      </c>
      <c r="U16" s="146">
        <v>41</v>
      </c>
      <c r="V16" s="88">
        <v>38786</v>
      </c>
      <c r="W16" s="163">
        <v>6</v>
      </c>
    </row>
    <row r="17" spans="1:23" ht="21" customHeight="1" x14ac:dyDescent="0.25">
      <c r="A17" s="119">
        <v>7</v>
      </c>
      <c r="B17" s="360" t="s">
        <v>143</v>
      </c>
      <c r="C17" s="91" t="s">
        <v>144</v>
      </c>
      <c r="D17" s="81">
        <v>8</v>
      </c>
      <c r="E17" s="82">
        <v>7250</v>
      </c>
      <c r="F17" s="79">
        <v>2</v>
      </c>
      <c r="G17" s="80">
        <v>17025</v>
      </c>
      <c r="H17" s="81">
        <v>12</v>
      </c>
      <c r="I17" s="82">
        <v>1009</v>
      </c>
      <c r="J17" s="79">
        <v>4</v>
      </c>
      <c r="K17" s="80">
        <v>5327</v>
      </c>
      <c r="L17" s="81">
        <v>4</v>
      </c>
      <c r="M17" s="82">
        <v>3380</v>
      </c>
      <c r="N17" s="79">
        <v>3</v>
      </c>
      <c r="O17" s="80">
        <v>4420</v>
      </c>
      <c r="P17" s="81">
        <v>10</v>
      </c>
      <c r="Q17" s="82">
        <v>1800</v>
      </c>
      <c r="R17" s="79">
        <v>7</v>
      </c>
      <c r="S17" s="80">
        <v>2815</v>
      </c>
      <c r="T17" s="116">
        <v>6</v>
      </c>
      <c r="U17" s="146">
        <v>44</v>
      </c>
      <c r="V17" s="88">
        <v>43026</v>
      </c>
      <c r="W17" s="163">
        <v>7</v>
      </c>
    </row>
    <row r="18" spans="1:23" ht="21" customHeight="1" x14ac:dyDescent="0.25">
      <c r="A18" s="118">
        <v>8</v>
      </c>
      <c r="B18" s="360" t="s">
        <v>147</v>
      </c>
      <c r="C18" s="91" t="s">
        <v>148</v>
      </c>
      <c r="D18" s="81">
        <v>9</v>
      </c>
      <c r="E18" s="82">
        <v>7045</v>
      </c>
      <c r="F18" s="79">
        <v>3</v>
      </c>
      <c r="G18" s="80">
        <v>13750</v>
      </c>
      <c r="H18" s="81">
        <v>7</v>
      </c>
      <c r="I18" s="82">
        <v>2779</v>
      </c>
      <c r="J18" s="79">
        <v>6</v>
      </c>
      <c r="K18" s="80">
        <v>4671</v>
      </c>
      <c r="L18" s="81">
        <v>9</v>
      </c>
      <c r="M18" s="82">
        <v>2415</v>
      </c>
      <c r="N18" s="79">
        <v>7</v>
      </c>
      <c r="O18" s="80">
        <v>3175</v>
      </c>
      <c r="P18" s="81">
        <v>7</v>
      </c>
      <c r="Q18" s="82">
        <v>2205</v>
      </c>
      <c r="R18" s="79">
        <v>9</v>
      </c>
      <c r="S18" s="80">
        <v>2400</v>
      </c>
      <c r="T18" s="116">
        <v>4.5</v>
      </c>
      <c r="U18" s="146">
        <v>52.5</v>
      </c>
      <c r="V18" s="88">
        <v>38440</v>
      </c>
      <c r="W18" s="163">
        <v>8</v>
      </c>
    </row>
    <row r="19" spans="1:23" ht="21" customHeight="1" x14ac:dyDescent="0.25">
      <c r="A19" s="118">
        <v>9</v>
      </c>
      <c r="B19" s="360" t="s">
        <v>151</v>
      </c>
      <c r="C19" s="91" t="s">
        <v>148</v>
      </c>
      <c r="D19" s="81">
        <v>10</v>
      </c>
      <c r="E19" s="82">
        <v>6955</v>
      </c>
      <c r="F19" s="79">
        <v>10</v>
      </c>
      <c r="G19" s="80">
        <v>3360</v>
      </c>
      <c r="H19" s="81">
        <v>10</v>
      </c>
      <c r="I19" s="82">
        <v>1580</v>
      </c>
      <c r="J19" s="79">
        <v>10</v>
      </c>
      <c r="K19" s="80">
        <v>2706</v>
      </c>
      <c r="L19" s="81">
        <v>3</v>
      </c>
      <c r="M19" s="82">
        <v>3560</v>
      </c>
      <c r="N19" s="79">
        <v>5</v>
      </c>
      <c r="O19" s="80">
        <v>3450</v>
      </c>
      <c r="P19" s="81">
        <v>8</v>
      </c>
      <c r="Q19" s="82">
        <v>2180</v>
      </c>
      <c r="R19" s="79">
        <v>4</v>
      </c>
      <c r="S19" s="80">
        <v>3600</v>
      </c>
      <c r="T19" s="116">
        <v>5</v>
      </c>
      <c r="U19" s="146">
        <v>55</v>
      </c>
      <c r="V19" s="88">
        <v>27391</v>
      </c>
      <c r="W19" s="163">
        <v>9</v>
      </c>
    </row>
    <row r="20" spans="1:23" ht="21" customHeight="1" x14ac:dyDescent="0.25">
      <c r="A20" s="119">
        <v>10</v>
      </c>
      <c r="B20" s="362" t="s">
        <v>82</v>
      </c>
      <c r="C20" s="91" t="s">
        <v>49</v>
      </c>
      <c r="D20" s="81">
        <v>11</v>
      </c>
      <c r="E20" s="82">
        <v>4375</v>
      </c>
      <c r="F20" s="79">
        <v>4</v>
      </c>
      <c r="G20" s="80">
        <v>9370</v>
      </c>
      <c r="H20" s="81">
        <v>11</v>
      </c>
      <c r="I20" s="82">
        <v>1513</v>
      </c>
      <c r="J20" s="79">
        <v>9</v>
      </c>
      <c r="K20" s="80">
        <v>3969</v>
      </c>
      <c r="L20" s="81">
        <v>10</v>
      </c>
      <c r="M20" s="82">
        <v>1990</v>
      </c>
      <c r="N20" s="79">
        <v>11</v>
      </c>
      <c r="O20" s="80">
        <v>2365</v>
      </c>
      <c r="P20" s="81">
        <v>6</v>
      </c>
      <c r="Q20" s="82">
        <v>2710</v>
      </c>
      <c r="R20" s="79">
        <v>3</v>
      </c>
      <c r="S20" s="80">
        <v>4435</v>
      </c>
      <c r="T20" s="116">
        <v>5.5</v>
      </c>
      <c r="U20" s="146">
        <v>59.5</v>
      </c>
      <c r="V20" s="88">
        <v>30727</v>
      </c>
      <c r="W20" s="163">
        <v>10</v>
      </c>
    </row>
    <row r="21" spans="1:23" ht="21" customHeight="1" x14ac:dyDescent="0.25">
      <c r="A21" s="118">
        <v>11</v>
      </c>
      <c r="B21" s="360" t="s">
        <v>152</v>
      </c>
      <c r="C21" s="91" t="s">
        <v>114</v>
      </c>
      <c r="D21" s="81">
        <v>12</v>
      </c>
      <c r="E21" s="82">
        <v>4040</v>
      </c>
      <c r="F21" s="79">
        <v>12</v>
      </c>
      <c r="G21" s="80">
        <v>755</v>
      </c>
      <c r="H21" s="81">
        <v>9</v>
      </c>
      <c r="I21" s="82">
        <v>2594</v>
      </c>
      <c r="J21" s="79">
        <v>8</v>
      </c>
      <c r="K21" s="80">
        <v>4270</v>
      </c>
      <c r="L21" s="81">
        <v>6</v>
      </c>
      <c r="M21" s="82">
        <v>2975</v>
      </c>
      <c r="N21" s="79">
        <v>8</v>
      </c>
      <c r="O21" s="80">
        <v>2840</v>
      </c>
      <c r="P21" s="81">
        <v>11</v>
      </c>
      <c r="Q21" s="82">
        <v>1770</v>
      </c>
      <c r="R21" s="79">
        <v>8</v>
      </c>
      <c r="S21" s="80">
        <v>2405</v>
      </c>
      <c r="T21" s="116">
        <v>6</v>
      </c>
      <c r="U21" s="146">
        <v>68</v>
      </c>
      <c r="V21" s="88">
        <v>21649</v>
      </c>
      <c r="W21" s="163">
        <v>11</v>
      </c>
    </row>
    <row r="22" spans="1:23" ht="21" customHeight="1" thickBot="1" x14ac:dyDescent="0.25">
      <c r="A22" s="234">
        <v>12</v>
      </c>
      <c r="B22" s="368" t="s">
        <v>88</v>
      </c>
      <c r="C22" s="366" t="s">
        <v>34</v>
      </c>
      <c r="D22" s="85">
        <v>7</v>
      </c>
      <c r="E22" s="86">
        <v>7540</v>
      </c>
      <c r="F22" s="83">
        <v>5</v>
      </c>
      <c r="G22" s="84">
        <v>6980</v>
      </c>
      <c r="H22" s="85">
        <v>9</v>
      </c>
      <c r="I22" s="86">
        <v>2516</v>
      </c>
      <c r="J22" s="83">
        <v>11</v>
      </c>
      <c r="K22" s="84">
        <v>1939</v>
      </c>
      <c r="L22" s="85">
        <v>11</v>
      </c>
      <c r="M22" s="86">
        <v>1950</v>
      </c>
      <c r="N22" s="83">
        <v>10</v>
      </c>
      <c r="O22" s="84">
        <v>2445</v>
      </c>
      <c r="P22" s="85">
        <v>13</v>
      </c>
      <c r="Q22" s="86">
        <v>0</v>
      </c>
      <c r="R22" s="83">
        <v>13</v>
      </c>
      <c r="S22" s="84">
        <v>0</v>
      </c>
      <c r="T22" s="235">
        <v>6.5</v>
      </c>
      <c r="U22" s="346">
        <v>72.5</v>
      </c>
      <c r="V22" s="357">
        <v>23370</v>
      </c>
      <c r="W22" s="358">
        <v>12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36D8CB94-A756-427B-9C58-FBC72076F4B8}"/>
    <dataValidation type="textLength" errorStyle="warning" allowBlank="1" showInputMessage="1" showErrorMessage="1" errorTitle="PAZI !" error="Provjeri što unosiš, ODUSTANI !" sqref="B12:B21" xr:uid="{F0357E3F-4014-4DBD-9619-41E8BEE56DA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22" xr:uid="{E0570E1E-86AD-456A-BC63-EF8459BCEAC6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29"/>
  <sheetViews>
    <sheetView workbookViewId="0">
      <selection activeCell="Y3" sqref="Y3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6.28515625" customWidth="1"/>
  </cols>
  <sheetData>
    <row r="1" spans="1:23" ht="27.75" customHeight="1" x14ac:dyDescent="0.3">
      <c r="C1" s="104"/>
      <c r="D1" s="104" t="s">
        <v>48</v>
      </c>
      <c r="E1" s="104"/>
      <c r="F1" s="104"/>
      <c r="G1" s="104"/>
      <c r="H1" s="104"/>
    </row>
    <row r="2" spans="1:23" ht="26.25" customHeight="1" x14ac:dyDescent="0.3">
      <c r="C2" s="104"/>
      <c r="D2" s="104" t="s">
        <v>153</v>
      </c>
      <c r="E2" s="104"/>
      <c r="F2" s="104"/>
      <c r="G2" s="104"/>
      <c r="H2" s="104"/>
    </row>
    <row r="3" spans="1:23" ht="27.75" customHeight="1" x14ac:dyDescent="0.3">
      <c r="C3" s="104"/>
      <c r="D3" s="104" t="s">
        <v>47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314" t="s">
        <v>4</v>
      </c>
      <c r="B6" s="1316" t="s">
        <v>20</v>
      </c>
      <c r="C6" s="1318" t="s">
        <v>5</v>
      </c>
      <c r="D6" s="1330" t="s">
        <v>6</v>
      </c>
      <c r="E6" s="1331"/>
      <c r="F6" s="1332" t="s">
        <v>7</v>
      </c>
      <c r="G6" s="1333"/>
      <c r="H6" s="1330" t="s">
        <v>8</v>
      </c>
      <c r="I6" s="1331"/>
      <c r="J6" s="1332" t="s">
        <v>9</v>
      </c>
      <c r="K6" s="1333"/>
      <c r="L6" s="1330" t="s">
        <v>10</v>
      </c>
      <c r="M6" s="1331"/>
      <c r="N6" s="1332" t="s">
        <v>11</v>
      </c>
      <c r="O6" s="1333"/>
      <c r="P6" s="1330" t="s">
        <v>12</v>
      </c>
      <c r="Q6" s="1331"/>
      <c r="R6" s="1332" t="s">
        <v>13</v>
      </c>
      <c r="S6" s="1333"/>
      <c r="T6" s="236" t="s">
        <v>43</v>
      </c>
      <c r="U6" s="1330" t="s">
        <v>14</v>
      </c>
      <c r="V6" s="1334"/>
      <c r="W6" s="1333"/>
    </row>
    <row r="7" spans="1:23" ht="33.75" customHeight="1" x14ac:dyDescent="0.2">
      <c r="A7" s="1315"/>
      <c r="B7" s="1317"/>
      <c r="C7" s="1319"/>
      <c r="D7" s="1320" t="s">
        <v>140</v>
      </c>
      <c r="E7" s="1321"/>
      <c r="F7" s="1320" t="s">
        <v>141</v>
      </c>
      <c r="G7" s="1321"/>
      <c r="H7" s="1320" t="s">
        <v>523</v>
      </c>
      <c r="I7" s="1321"/>
      <c r="J7" s="1320" t="s">
        <v>524</v>
      </c>
      <c r="K7" s="1321"/>
      <c r="L7" s="1328" t="s">
        <v>525</v>
      </c>
      <c r="M7" s="1329"/>
      <c r="N7" s="1328" t="s">
        <v>526</v>
      </c>
      <c r="O7" s="1329"/>
      <c r="P7" s="1328" t="s">
        <v>527</v>
      </c>
      <c r="Q7" s="1329"/>
      <c r="R7" s="1328" t="s">
        <v>528</v>
      </c>
      <c r="S7" s="1329"/>
      <c r="T7" s="237">
        <v>-0.5</v>
      </c>
      <c r="U7" s="1335"/>
      <c r="V7" s="1336"/>
      <c r="W7" s="1337"/>
    </row>
    <row r="8" spans="1:23" ht="12.75" customHeight="1" x14ac:dyDescent="0.2">
      <c r="A8" s="1315"/>
      <c r="B8" s="1317"/>
      <c r="C8" s="1319"/>
      <c r="D8" s="140"/>
      <c r="E8" s="141"/>
      <c r="F8" s="140"/>
      <c r="G8" s="142"/>
      <c r="H8" s="105"/>
      <c r="I8" s="141"/>
      <c r="J8" s="140"/>
      <c r="K8" s="142"/>
      <c r="L8" s="105"/>
      <c r="M8" s="141"/>
      <c r="N8" s="140"/>
      <c r="O8" s="143"/>
      <c r="P8" s="105"/>
      <c r="Q8" s="143"/>
      <c r="R8" s="105"/>
      <c r="S8" s="142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38" t="s">
        <v>15</v>
      </c>
      <c r="E9" s="239" t="s">
        <v>16</v>
      </c>
      <c r="F9" s="238" t="s">
        <v>15</v>
      </c>
      <c r="G9" s="240" t="s">
        <v>16</v>
      </c>
      <c r="H9" s="241" t="s">
        <v>15</v>
      </c>
      <c r="I9" s="239" t="s">
        <v>16</v>
      </c>
      <c r="J9" s="238" t="s">
        <v>15</v>
      </c>
      <c r="K9" s="240" t="s">
        <v>16</v>
      </c>
      <c r="L9" s="241" t="s">
        <v>15</v>
      </c>
      <c r="M9" s="239" t="s">
        <v>16</v>
      </c>
      <c r="N9" s="238" t="s">
        <v>15</v>
      </c>
      <c r="O9" s="242" t="s">
        <v>16</v>
      </c>
      <c r="P9" s="241" t="s">
        <v>15</v>
      </c>
      <c r="Q9" s="239" t="s">
        <v>16</v>
      </c>
      <c r="R9" s="238" t="s">
        <v>15</v>
      </c>
      <c r="S9" s="240" t="s">
        <v>16</v>
      </c>
      <c r="T9" s="243"/>
      <c r="U9" s="241" t="s">
        <v>15</v>
      </c>
      <c r="V9" s="244" t="s">
        <v>17</v>
      </c>
      <c r="W9" s="164" t="s">
        <v>18</v>
      </c>
    </row>
    <row r="10" spans="1:23" ht="9" customHeight="1" thickBot="1" x14ac:dyDescent="0.25">
      <c r="A10" s="113"/>
      <c r="B10" s="154"/>
      <c r="C10" s="114"/>
      <c r="D10" s="155"/>
      <c r="E10" s="156"/>
      <c r="F10" s="155"/>
      <c r="G10" s="157"/>
      <c r="H10" s="155"/>
      <c r="I10" s="156"/>
      <c r="J10" s="155"/>
      <c r="K10" s="157"/>
      <c r="L10" s="155"/>
      <c r="M10" s="156"/>
      <c r="N10" s="155"/>
      <c r="O10" s="157"/>
      <c r="P10" s="155"/>
      <c r="Q10" s="156"/>
      <c r="R10" s="155"/>
      <c r="S10" s="157"/>
      <c r="T10" s="158"/>
      <c r="U10" s="159"/>
      <c r="V10" s="160"/>
      <c r="W10" s="115"/>
    </row>
    <row r="11" spans="1:23" ht="21.75" customHeight="1" thickTop="1" x14ac:dyDescent="0.25">
      <c r="A11" s="119">
        <v>1</v>
      </c>
      <c r="B11" s="362" t="s">
        <v>93</v>
      </c>
      <c r="C11" s="161" t="s">
        <v>94</v>
      </c>
      <c r="D11" s="77">
        <v>1</v>
      </c>
      <c r="E11" s="78">
        <v>24080</v>
      </c>
      <c r="F11" s="75">
        <v>6</v>
      </c>
      <c r="G11" s="162">
        <v>2910</v>
      </c>
      <c r="H11" s="77">
        <v>1</v>
      </c>
      <c r="I11" s="78">
        <v>350</v>
      </c>
      <c r="J11" s="75">
        <v>4</v>
      </c>
      <c r="K11" s="76">
        <v>2463</v>
      </c>
      <c r="L11" s="77">
        <v>3</v>
      </c>
      <c r="M11" s="78">
        <v>4400</v>
      </c>
      <c r="N11" s="75">
        <v>1</v>
      </c>
      <c r="O11" s="76">
        <v>8700</v>
      </c>
      <c r="P11" s="77">
        <v>1</v>
      </c>
      <c r="Q11" s="78">
        <v>10260</v>
      </c>
      <c r="R11" s="75">
        <v>1</v>
      </c>
      <c r="S11" s="76">
        <v>10760</v>
      </c>
      <c r="T11" s="116">
        <v>3</v>
      </c>
      <c r="U11" s="146">
        <v>15</v>
      </c>
      <c r="V11" s="88">
        <v>63923</v>
      </c>
      <c r="W11" s="163">
        <v>1</v>
      </c>
    </row>
    <row r="12" spans="1:23" ht="21.75" customHeight="1" x14ac:dyDescent="0.25">
      <c r="A12" s="118">
        <v>2</v>
      </c>
      <c r="B12" s="360" t="s">
        <v>91</v>
      </c>
      <c r="C12" s="91" t="s">
        <v>154</v>
      </c>
      <c r="D12" s="81">
        <v>4</v>
      </c>
      <c r="E12" s="82">
        <v>11245</v>
      </c>
      <c r="F12" s="79">
        <v>1</v>
      </c>
      <c r="G12" s="80">
        <v>12175</v>
      </c>
      <c r="H12" s="81">
        <v>3</v>
      </c>
      <c r="I12" s="82">
        <v>725</v>
      </c>
      <c r="J12" s="79">
        <v>7</v>
      </c>
      <c r="K12" s="80">
        <v>1149</v>
      </c>
      <c r="L12" s="81">
        <v>1</v>
      </c>
      <c r="M12" s="82">
        <v>5020</v>
      </c>
      <c r="N12" s="79">
        <v>2</v>
      </c>
      <c r="O12" s="80">
        <v>4490</v>
      </c>
      <c r="P12" s="81">
        <v>6</v>
      </c>
      <c r="Q12" s="82">
        <v>5160</v>
      </c>
      <c r="R12" s="79">
        <v>2</v>
      </c>
      <c r="S12" s="80">
        <v>10100</v>
      </c>
      <c r="T12" s="116">
        <v>3.5</v>
      </c>
      <c r="U12" s="146">
        <v>22.5</v>
      </c>
      <c r="V12" s="88">
        <v>50064</v>
      </c>
      <c r="W12" s="163">
        <v>2</v>
      </c>
    </row>
    <row r="13" spans="1:23" ht="21.75" customHeight="1" x14ac:dyDescent="0.25">
      <c r="A13" s="118">
        <v>3</v>
      </c>
      <c r="B13" s="360" t="s">
        <v>102</v>
      </c>
      <c r="C13" s="91" t="s">
        <v>158</v>
      </c>
      <c r="D13" s="81">
        <v>2</v>
      </c>
      <c r="E13" s="82">
        <v>7590</v>
      </c>
      <c r="F13" s="79">
        <v>7</v>
      </c>
      <c r="G13" s="80">
        <v>2835</v>
      </c>
      <c r="H13" s="81">
        <v>4</v>
      </c>
      <c r="I13" s="82">
        <v>193</v>
      </c>
      <c r="J13" s="79">
        <v>2</v>
      </c>
      <c r="K13" s="80">
        <v>2877</v>
      </c>
      <c r="L13" s="81">
        <v>2</v>
      </c>
      <c r="M13" s="82">
        <v>6435</v>
      </c>
      <c r="N13" s="79">
        <v>3</v>
      </c>
      <c r="O13" s="80">
        <v>3870</v>
      </c>
      <c r="P13" s="81">
        <v>2</v>
      </c>
      <c r="Q13" s="82">
        <v>7500</v>
      </c>
      <c r="R13" s="79">
        <v>4</v>
      </c>
      <c r="S13" s="80">
        <v>8720</v>
      </c>
      <c r="T13" s="116">
        <v>3.5</v>
      </c>
      <c r="U13" s="146">
        <v>22.5</v>
      </c>
      <c r="V13" s="88">
        <v>40020</v>
      </c>
      <c r="W13" s="163">
        <v>3</v>
      </c>
    </row>
    <row r="14" spans="1:23" ht="21.75" customHeight="1" x14ac:dyDescent="0.25">
      <c r="A14" s="119">
        <v>4</v>
      </c>
      <c r="B14" s="360" t="s">
        <v>155</v>
      </c>
      <c r="C14" s="91" t="s">
        <v>156</v>
      </c>
      <c r="D14" s="81">
        <v>3</v>
      </c>
      <c r="E14" s="82">
        <v>12395</v>
      </c>
      <c r="F14" s="79">
        <v>2</v>
      </c>
      <c r="G14" s="80">
        <v>7200</v>
      </c>
      <c r="H14" s="81">
        <v>4</v>
      </c>
      <c r="I14" s="82">
        <v>405</v>
      </c>
      <c r="J14" s="79">
        <v>1</v>
      </c>
      <c r="K14" s="80">
        <v>2945</v>
      </c>
      <c r="L14" s="81">
        <v>5</v>
      </c>
      <c r="M14" s="82">
        <v>4375</v>
      </c>
      <c r="N14" s="79">
        <v>4</v>
      </c>
      <c r="O14" s="80">
        <v>3565</v>
      </c>
      <c r="P14" s="81">
        <v>4</v>
      </c>
      <c r="Q14" s="82">
        <v>6000</v>
      </c>
      <c r="R14" s="79">
        <v>5</v>
      </c>
      <c r="S14" s="80">
        <v>6360</v>
      </c>
      <c r="T14" s="116">
        <v>2.5</v>
      </c>
      <c r="U14" s="146">
        <v>25.5</v>
      </c>
      <c r="V14" s="88">
        <v>43245</v>
      </c>
      <c r="W14" s="163">
        <v>4</v>
      </c>
    </row>
    <row r="15" spans="1:23" ht="21.75" customHeight="1" x14ac:dyDescent="0.25">
      <c r="A15" s="118">
        <v>5</v>
      </c>
      <c r="B15" s="360" t="s">
        <v>100</v>
      </c>
      <c r="C15" s="91" t="s">
        <v>114</v>
      </c>
      <c r="D15" s="81">
        <v>6</v>
      </c>
      <c r="E15" s="82">
        <v>4200</v>
      </c>
      <c r="F15" s="79">
        <v>2</v>
      </c>
      <c r="G15" s="80">
        <v>13675</v>
      </c>
      <c r="H15" s="81">
        <v>3</v>
      </c>
      <c r="I15" s="82">
        <v>199</v>
      </c>
      <c r="J15" s="79">
        <v>6</v>
      </c>
      <c r="K15" s="80">
        <v>1583</v>
      </c>
      <c r="L15" s="81">
        <v>1</v>
      </c>
      <c r="M15" s="82">
        <v>6620</v>
      </c>
      <c r="N15" s="79">
        <v>6</v>
      </c>
      <c r="O15" s="80">
        <v>3155</v>
      </c>
      <c r="P15" s="81">
        <v>2</v>
      </c>
      <c r="Q15" s="82">
        <v>6615</v>
      </c>
      <c r="R15" s="79">
        <v>3</v>
      </c>
      <c r="S15" s="80">
        <v>8710</v>
      </c>
      <c r="T15" s="116">
        <v>3</v>
      </c>
      <c r="U15" s="146">
        <v>26</v>
      </c>
      <c r="V15" s="88">
        <v>44757</v>
      </c>
      <c r="W15" s="163">
        <v>5</v>
      </c>
    </row>
    <row r="16" spans="1:23" ht="21.75" customHeight="1" x14ac:dyDescent="0.25">
      <c r="A16" s="118">
        <v>6</v>
      </c>
      <c r="B16" s="360" t="s">
        <v>89</v>
      </c>
      <c r="C16" s="91" t="s">
        <v>902</v>
      </c>
      <c r="D16" s="81">
        <v>1</v>
      </c>
      <c r="E16" s="82">
        <v>13245</v>
      </c>
      <c r="F16" s="79">
        <v>4</v>
      </c>
      <c r="G16" s="80">
        <v>10635</v>
      </c>
      <c r="H16" s="81">
        <v>5</v>
      </c>
      <c r="I16" s="82">
        <v>390</v>
      </c>
      <c r="J16" s="79">
        <v>7</v>
      </c>
      <c r="K16" s="80">
        <v>1174</v>
      </c>
      <c r="L16" s="81">
        <v>4</v>
      </c>
      <c r="M16" s="82">
        <v>4395</v>
      </c>
      <c r="N16" s="79">
        <v>2</v>
      </c>
      <c r="O16" s="80">
        <v>5285</v>
      </c>
      <c r="P16" s="81">
        <v>4</v>
      </c>
      <c r="Q16" s="82">
        <v>4940</v>
      </c>
      <c r="R16" s="79">
        <v>3</v>
      </c>
      <c r="S16" s="80">
        <v>9370</v>
      </c>
      <c r="T16" s="116">
        <v>3.5</v>
      </c>
      <c r="U16" s="146">
        <v>26.5</v>
      </c>
      <c r="V16" s="88">
        <v>49434</v>
      </c>
      <c r="W16" s="163">
        <v>6</v>
      </c>
    </row>
    <row r="17" spans="1:23" ht="21.75" customHeight="1" x14ac:dyDescent="0.25">
      <c r="A17" s="119">
        <v>7</v>
      </c>
      <c r="B17" s="360" t="s">
        <v>104</v>
      </c>
      <c r="C17" s="91" t="s">
        <v>157</v>
      </c>
      <c r="D17" s="81">
        <v>5</v>
      </c>
      <c r="E17" s="82">
        <v>5130</v>
      </c>
      <c r="F17" s="79">
        <v>3</v>
      </c>
      <c r="G17" s="80">
        <v>12500</v>
      </c>
      <c r="H17" s="81">
        <v>6.5</v>
      </c>
      <c r="I17" s="82">
        <v>385</v>
      </c>
      <c r="J17" s="79">
        <v>2</v>
      </c>
      <c r="K17" s="80">
        <v>2557</v>
      </c>
      <c r="L17" s="81">
        <v>3</v>
      </c>
      <c r="M17" s="82">
        <v>5100</v>
      </c>
      <c r="N17" s="79">
        <v>3</v>
      </c>
      <c r="O17" s="80">
        <v>3875</v>
      </c>
      <c r="P17" s="81">
        <v>9</v>
      </c>
      <c r="Q17" s="82">
        <v>3720</v>
      </c>
      <c r="R17" s="79">
        <v>2</v>
      </c>
      <c r="S17" s="80">
        <v>9720</v>
      </c>
      <c r="T17" s="116">
        <v>4.5</v>
      </c>
      <c r="U17" s="146">
        <v>29</v>
      </c>
      <c r="V17" s="88">
        <v>42987</v>
      </c>
      <c r="W17" s="163">
        <v>7</v>
      </c>
    </row>
    <row r="18" spans="1:23" ht="21.75" customHeight="1" x14ac:dyDescent="0.25">
      <c r="A18" s="118">
        <v>8</v>
      </c>
      <c r="B18" s="360" t="s">
        <v>90</v>
      </c>
      <c r="C18" s="91" t="s">
        <v>904</v>
      </c>
      <c r="D18" s="81">
        <v>8</v>
      </c>
      <c r="E18" s="82">
        <v>2860</v>
      </c>
      <c r="F18" s="79">
        <v>4</v>
      </c>
      <c r="G18" s="80">
        <v>6060</v>
      </c>
      <c r="H18" s="81">
        <v>9</v>
      </c>
      <c r="I18" s="82">
        <v>90</v>
      </c>
      <c r="J18" s="79">
        <v>5</v>
      </c>
      <c r="K18" s="80">
        <v>1897</v>
      </c>
      <c r="L18" s="81">
        <v>2</v>
      </c>
      <c r="M18" s="82">
        <v>4710</v>
      </c>
      <c r="N18" s="79">
        <v>6</v>
      </c>
      <c r="O18" s="80">
        <v>3265</v>
      </c>
      <c r="P18" s="81">
        <v>1</v>
      </c>
      <c r="Q18" s="82">
        <v>9750</v>
      </c>
      <c r="R18" s="79">
        <v>1</v>
      </c>
      <c r="S18" s="80">
        <v>11350</v>
      </c>
      <c r="T18" s="116">
        <v>4.5</v>
      </c>
      <c r="U18" s="146">
        <v>31.5</v>
      </c>
      <c r="V18" s="88">
        <v>39982</v>
      </c>
      <c r="W18" s="163">
        <v>8</v>
      </c>
    </row>
    <row r="19" spans="1:23" ht="21.75" customHeight="1" x14ac:dyDescent="0.25">
      <c r="A19" s="118">
        <v>9</v>
      </c>
      <c r="B19" s="360" t="s">
        <v>98</v>
      </c>
      <c r="C19" s="91" t="s">
        <v>159</v>
      </c>
      <c r="D19" s="81">
        <v>4</v>
      </c>
      <c r="E19" s="82">
        <v>5220</v>
      </c>
      <c r="F19" s="79">
        <v>7</v>
      </c>
      <c r="G19" s="80">
        <v>3215</v>
      </c>
      <c r="H19" s="81">
        <v>7</v>
      </c>
      <c r="I19" s="82">
        <v>118</v>
      </c>
      <c r="J19" s="79">
        <v>3</v>
      </c>
      <c r="K19" s="80">
        <v>2630</v>
      </c>
      <c r="L19" s="81">
        <v>6</v>
      </c>
      <c r="M19" s="82">
        <v>4350</v>
      </c>
      <c r="N19" s="79">
        <v>1</v>
      </c>
      <c r="O19" s="80">
        <v>5215</v>
      </c>
      <c r="P19" s="81">
        <v>3</v>
      </c>
      <c r="Q19" s="82">
        <v>6075</v>
      </c>
      <c r="R19" s="79">
        <v>6</v>
      </c>
      <c r="S19" s="80">
        <v>5935</v>
      </c>
      <c r="T19" s="116">
        <v>3.5</v>
      </c>
      <c r="U19" s="146">
        <v>33.5</v>
      </c>
      <c r="V19" s="88">
        <v>32758</v>
      </c>
      <c r="W19" s="163">
        <v>9</v>
      </c>
    </row>
    <row r="20" spans="1:23" ht="21.75" customHeight="1" x14ac:dyDescent="0.25">
      <c r="A20" s="119">
        <v>10</v>
      </c>
      <c r="B20" s="360" t="s">
        <v>96</v>
      </c>
      <c r="C20" s="91" t="s">
        <v>94</v>
      </c>
      <c r="D20" s="81">
        <v>5</v>
      </c>
      <c r="E20" s="82">
        <v>9010</v>
      </c>
      <c r="F20" s="79">
        <v>1</v>
      </c>
      <c r="G20" s="80">
        <v>17785</v>
      </c>
      <c r="H20" s="81">
        <v>5</v>
      </c>
      <c r="I20" s="82">
        <v>149</v>
      </c>
      <c r="J20" s="79">
        <v>3</v>
      </c>
      <c r="K20" s="80">
        <v>2471</v>
      </c>
      <c r="L20" s="81">
        <v>9</v>
      </c>
      <c r="M20" s="82">
        <v>2365</v>
      </c>
      <c r="N20" s="79">
        <v>4</v>
      </c>
      <c r="O20" s="80">
        <v>3765</v>
      </c>
      <c r="P20" s="81">
        <v>10</v>
      </c>
      <c r="Q20" s="82">
        <v>3500</v>
      </c>
      <c r="R20" s="79">
        <v>8</v>
      </c>
      <c r="S20" s="80">
        <v>3500</v>
      </c>
      <c r="T20" s="116">
        <v>5</v>
      </c>
      <c r="U20" s="146">
        <v>40</v>
      </c>
      <c r="V20" s="88">
        <v>42545</v>
      </c>
      <c r="W20" s="163">
        <v>10</v>
      </c>
    </row>
    <row r="21" spans="1:23" ht="21.75" customHeight="1" x14ac:dyDescent="0.25">
      <c r="A21" s="118">
        <v>11</v>
      </c>
      <c r="B21" s="360" t="s">
        <v>106</v>
      </c>
      <c r="C21" s="91" t="s">
        <v>903</v>
      </c>
      <c r="D21" s="81">
        <v>3</v>
      </c>
      <c r="E21" s="82">
        <v>7170</v>
      </c>
      <c r="F21" s="79">
        <v>8</v>
      </c>
      <c r="G21" s="80">
        <v>1360</v>
      </c>
      <c r="H21" s="81">
        <v>6</v>
      </c>
      <c r="I21" s="82">
        <v>137</v>
      </c>
      <c r="J21" s="79">
        <v>1</v>
      </c>
      <c r="K21" s="80">
        <v>2650</v>
      </c>
      <c r="L21" s="81">
        <v>7</v>
      </c>
      <c r="M21" s="82">
        <v>2930</v>
      </c>
      <c r="N21" s="79">
        <v>8</v>
      </c>
      <c r="O21" s="80">
        <v>2705</v>
      </c>
      <c r="P21" s="81">
        <v>6</v>
      </c>
      <c r="Q21" s="82">
        <v>3385</v>
      </c>
      <c r="R21" s="79">
        <v>5</v>
      </c>
      <c r="S21" s="80">
        <v>8675</v>
      </c>
      <c r="T21" s="116">
        <v>4</v>
      </c>
      <c r="U21" s="146">
        <v>40</v>
      </c>
      <c r="V21" s="88">
        <v>29012</v>
      </c>
      <c r="W21" s="163">
        <v>11</v>
      </c>
    </row>
    <row r="22" spans="1:23" ht="21.75" customHeight="1" x14ac:dyDescent="0.25">
      <c r="A22" s="118">
        <v>12</v>
      </c>
      <c r="B22" s="360" t="s">
        <v>103</v>
      </c>
      <c r="C22" s="91" t="s">
        <v>76</v>
      </c>
      <c r="D22" s="81">
        <v>9</v>
      </c>
      <c r="E22" s="82">
        <v>2395</v>
      </c>
      <c r="F22" s="79">
        <v>3</v>
      </c>
      <c r="G22" s="80">
        <v>7040</v>
      </c>
      <c r="H22" s="81">
        <v>2</v>
      </c>
      <c r="I22" s="82">
        <v>927</v>
      </c>
      <c r="J22" s="79">
        <v>5</v>
      </c>
      <c r="K22" s="80">
        <v>1724</v>
      </c>
      <c r="L22" s="81">
        <v>8</v>
      </c>
      <c r="M22" s="82">
        <v>4095</v>
      </c>
      <c r="N22" s="79">
        <v>7</v>
      </c>
      <c r="O22" s="80">
        <v>3140</v>
      </c>
      <c r="P22" s="81">
        <v>5</v>
      </c>
      <c r="Q22" s="82">
        <v>4165</v>
      </c>
      <c r="R22" s="79">
        <v>10</v>
      </c>
      <c r="S22" s="80">
        <v>3075</v>
      </c>
      <c r="T22" s="116">
        <v>5</v>
      </c>
      <c r="U22" s="146">
        <v>44</v>
      </c>
      <c r="V22" s="88">
        <v>26561</v>
      </c>
      <c r="W22" s="163">
        <v>12</v>
      </c>
    </row>
    <row r="23" spans="1:23" ht="21.75" customHeight="1" x14ac:dyDescent="0.25">
      <c r="A23" s="119">
        <v>13</v>
      </c>
      <c r="B23" s="360" t="s">
        <v>97</v>
      </c>
      <c r="C23" s="91" t="s">
        <v>905</v>
      </c>
      <c r="D23" s="81">
        <v>2</v>
      </c>
      <c r="E23" s="82">
        <v>13715</v>
      </c>
      <c r="F23" s="79">
        <v>5</v>
      </c>
      <c r="G23" s="80">
        <v>3660</v>
      </c>
      <c r="H23" s="81">
        <v>6.5</v>
      </c>
      <c r="I23" s="82">
        <v>385</v>
      </c>
      <c r="J23" s="79">
        <v>8</v>
      </c>
      <c r="K23" s="80">
        <v>802</v>
      </c>
      <c r="L23" s="81">
        <v>5</v>
      </c>
      <c r="M23" s="82">
        <v>3775</v>
      </c>
      <c r="N23" s="79">
        <v>10</v>
      </c>
      <c r="O23" s="80">
        <v>2240</v>
      </c>
      <c r="P23" s="81">
        <v>7</v>
      </c>
      <c r="Q23" s="82">
        <v>4805</v>
      </c>
      <c r="R23" s="79">
        <v>6.5</v>
      </c>
      <c r="S23" s="80">
        <v>7500</v>
      </c>
      <c r="T23" s="116">
        <v>5</v>
      </c>
      <c r="U23" s="146">
        <v>45</v>
      </c>
      <c r="V23" s="88">
        <v>36882</v>
      </c>
      <c r="W23" s="163">
        <v>13</v>
      </c>
    </row>
    <row r="24" spans="1:23" ht="21.75" customHeight="1" x14ac:dyDescent="0.25">
      <c r="A24" s="118">
        <v>14</v>
      </c>
      <c r="B24" s="360" t="s">
        <v>160</v>
      </c>
      <c r="C24" s="91" t="s">
        <v>114</v>
      </c>
      <c r="D24" s="81">
        <v>9</v>
      </c>
      <c r="E24" s="82">
        <v>2085</v>
      </c>
      <c r="F24" s="79">
        <v>9</v>
      </c>
      <c r="G24" s="80">
        <v>1455</v>
      </c>
      <c r="H24" s="81">
        <v>1</v>
      </c>
      <c r="I24" s="82">
        <v>949</v>
      </c>
      <c r="J24" s="79">
        <v>4</v>
      </c>
      <c r="K24" s="80">
        <v>2460</v>
      </c>
      <c r="L24" s="81">
        <v>8</v>
      </c>
      <c r="M24" s="82">
        <v>2890</v>
      </c>
      <c r="N24" s="79">
        <v>5</v>
      </c>
      <c r="O24" s="80">
        <v>3755</v>
      </c>
      <c r="P24" s="81">
        <v>9</v>
      </c>
      <c r="Q24" s="82">
        <v>2230</v>
      </c>
      <c r="R24" s="79">
        <v>6.5</v>
      </c>
      <c r="S24" s="80">
        <v>7500</v>
      </c>
      <c r="T24" s="116">
        <v>4.5</v>
      </c>
      <c r="U24" s="146">
        <v>47</v>
      </c>
      <c r="V24" s="88">
        <v>23324</v>
      </c>
      <c r="W24" s="163">
        <v>14</v>
      </c>
    </row>
    <row r="25" spans="1:23" ht="21.75" customHeight="1" x14ac:dyDescent="0.25">
      <c r="A25" s="118">
        <v>15</v>
      </c>
      <c r="B25" s="360" t="s">
        <v>86</v>
      </c>
      <c r="C25" s="91" t="s">
        <v>144</v>
      </c>
      <c r="D25" s="81">
        <v>8</v>
      </c>
      <c r="E25" s="82">
        <v>2520</v>
      </c>
      <c r="F25" s="79">
        <v>5</v>
      </c>
      <c r="G25" s="80">
        <v>7220</v>
      </c>
      <c r="H25" s="81">
        <v>2</v>
      </c>
      <c r="I25" s="82">
        <v>338</v>
      </c>
      <c r="J25" s="79">
        <v>6</v>
      </c>
      <c r="K25" s="80">
        <v>1269</v>
      </c>
      <c r="L25" s="81">
        <v>6</v>
      </c>
      <c r="M25" s="82">
        <v>3340</v>
      </c>
      <c r="N25" s="79">
        <v>9</v>
      </c>
      <c r="O25" s="80">
        <v>2400</v>
      </c>
      <c r="P25" s="81">
        <v>8</v>
      </c>
      <c r="Q25" s="82">
        <v>4675</v>
      </c>
      <c r="R25" s="79">
        <v>9</v>
      </c>
      <c r="S25" s="80">
        <v>5295</v>
      </c>
      <c r="T25" s="116">
        <v>4.5</v>
      </c>
      <c r="U25" s="146">
        <v>48.5</v>
      </c>
      <c r="V25" s="88">
        <v>27057</v>
      </c>
      <c r="W25" s="163">
        <v>15</v>
      </c>
    </row>
    <row r="26" spans="1:23" ht="21.75" customHeight="1" x14ac:dyDescent="0.25">
      <c r="A26" s="119">
        <v>16</v>
      </c>
      <c r="B26" s="360" t="s">
        <v>161</v>
      </c>
      <c r="C26" s="91" t="s">
        <v>114</v>
      </c>
      <c r="D26" s="81">
        <v>10</v>
      </c>
      <c r="E26" s="82">
        <v>835</v>
      </c>
      <c r="F26" s="79">
        <v>9</v>
      </c>
      <c r="G26" s="80">
        <v>1220</v>
      </c>
      <c r="H26" s="81">
        <v>9</v>
      </c>
      <c r="I26" s="82">
        <v>2</v>
      </c>
      <c r="J26" s="79">
        <v>9</v>
      </c>
      <c r="K26" s="80">
        <v>758</v>
      </c>
      <c r="L26" s="81">
        <v>4</v>
      </c>
      <c r="M26" s="82">
        <v>4185</v>
      </c>
      <c r="N26" s="79">
        <v>5</v>
      </c>
      <c r="O26" s="80">
        <v>3440</v>
      </c>
      <c r="P26" s="81">
        <v>5</v>
      </c>
      <c r="Q26" s="82">
        <v>5535</v>
      </c>
      <c r="R26" s="79">
        <v>9</v>
      </c>
      <c r="S26" s="80">
        <v>1045</v>
      </c>
      <c r="T26" s="116">
        <v>5</v>
      </c>
      <c r="U26" s="146">
        <v>55</v>
      </c>
      <c r="V26" s="88">
        <v>17020</v>
      </c>
      <c r="W26" s="163">
        <v>16</v>
      </c>
    </row>
    <row r="27" spans="1:23" ht="21.75" customHeight="1" x14ac:dyDescent="0.2">
      <c r="A27" s="118">
        <v>17</v>
      </c>
      <c r="B27" s="361" t="s">
        <v>80</v>
      </c>
      <c r="C27" s="91" t="s">
        <v>902</v>
      </c>
      <c r="D27" s="81">
        <v>6</v>
      </c>
      <c r="E27" s="82">
        <v>7865</v>
      </c>
      <c r="F27" s="79">
        <v>6</v>
      </c>
      <c r="G27" s="80">
        <v>5875</v>
      </c>
      <c r="H27" s="81">
        <v>8</v>
      </c>
      <c r="I27" s="82">
        <v>110</v>
      </c>
      <c r="J27" s="79">
        <v>8</v>
      </c>
      <c r="K27" s="80">
        <v>1003</v>
      </c>
      <c r="L27" s="81">
        <v>10</v>
      </c>
      <c r="M27" s="82">
        <v>2970</v>
      </c>
      <c r="N27" s="79">
        <v>9</v>
      </c>
      <c r="O27" s="80">
        <v>2110</v>
      </c>
      <c r="P27" s="81">
        <v>7</v>
      </c>
      <c r="Q27" s="82">
        <v>2635</v>
      </c>
      <c r="R27" s="79">
        <v>7</v>
      </c>
      <c r="S27" s="80">
        <v>3610</v>
      </c>
      <c r="T27" s="116">
        <v>5</v>
      </c>
      <c r="U27" s="146">
        <v>56</v>
      </c>
      <c r="V27" s="88">
        <v>26178</v>
      </c>
      <c r="W27" s="163">
        <v>17</v>
      </c>
    </row>
    <row r="28" spans="1:23" ht="21.75" customHeight="1" x14ac:dyDescent="0.25">
      <c r="A28" s="118">
        <v>18</v>
      </c>
      <c r="B28" s="362" t="s">
        <v>87</v>
      </c>
      <c r="C28" s="91" t="s">
        <v>902</v>
      </c>
      <c r="D28" s="81">
        <v>7</v>
      </c>
      <c r="E28" s="82">
        <v>4810</v>
      </c>
      <c r="F28" s="79">
        <v>8</v>
      </c>
      <c r="G28" s="80">
        <v>1705</v>
      </c>
      <c r="H28" s="81">
        <v>8</v>
      </c>
      <c r="I28" s="82">
        <v>253</v>
      </c>
      <c r="J28" s="79">
        <v>9</v>
      </c>
      <c r="K28" s="80">
        <v>495</v>
      </c>
      <c r="L28" s="81">
        <v>9</v>
      </c>
      <c r="M28" s="82">
        <v>3765</v>
      </c>
      <c r="N28" s="79">
        <v>8</v>
      </c>
      <c r="O28" s="80">
        <v>2575</v>
      </c>
      <c r="P28" s="81">
        <v>8</v>
      </c>
      <c r="Q28" s="82">
        <v>2270</v>
      </c>
      <c r="R28" s="79">
        <v>4</v>
      </c>
      <c r="S28" s="80">
        <v>7295</v>
      </c>
      <c r="T28" s="116">
        <v>4.5</v>
      </c>
      <c r="U28" s="146">
        <v>56.5</v>
      </c>
      <c r="V28" s="88">
        <v>23168</v>
      </c>
      <c r="W28" s="163">
        <v>18</v>
      </c>
    </row>
    <row r="29" spans="1:23" ht="21.75" customHeight="1" thickBot="1" x14ac:dyDescent="0.3">
      <c r="A29" s="234">
        <v>19</v>
      </c>
      <c r="B29" s="365" t="s">
        <v>101</v>
      </c>
      <c r="C29" s="366" t="s">
        <v>144</v>
      </c>
      <c r="D29" s="85">
        <v>7</v>
      </c>
      <c r="E29" s="86">
        <v>3765</v>
      </c>
      <c r="F29" s="83">
        <v>10</v>
      </c>
      <c r="G29" s="84">
        <v>870</v>
      </c>
      <c r="H29" s="85">
        <v>11</v>
      </c>
      <c r="I29" s="86">
        <v>0</v>
      </c>
      <c r="J29" s="83">
        <v>10</v>
      </c>
      <c r="K29" s="84">
        <v>624</v>
      </c>
      <c r="L29" s="85">
        <v>7</v>
      </c>
      <c r="M29" s="86">
        <v>4295</v>
      </c>
      <c r="N29" s="83">
        <v>7</v>
      </c>
      <c r="O29" s="84">
        <v>2795</v>
      </c>
      <c r="P29" s="85">
        <v>3</v>
      </c>
      <c r="Q29" s="86">
        <v>6365</v>
      </c>
      <c r="R29" s="83">
        <v>8</v>
      </c>
      <c r="S29" s="84">
        <v>6295</v>
      </c>
      <c r="T29" s="235">
        <v>5.5</v>
      </c>
      <c r="U29" s="346">
        <v>57.5</v>
      </c>
      <c r="V29" s="357">
        <v>25009</v>
      </c>
      <c r="W29" s="358">
        <v>19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D6:E6"/>
    <mergeCell ref="F6:G6"/>
    <mergeCell ref="H6:I6"/>
    <mergeCell ref="A6:A8"/>
    <mergeCell ref="B6:B8"/>
    <mergeCell ref="C6:C8"/>
    <mergeCell ref="D7:E7"/>
    <mergeCell ref="F7:G7"/>
    <mergeCell ref="H7:I7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28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29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28"/>
  <sheetViews>
    <sheetView workbookViewId="0">
      <selection activeCell="E15" sqref="E15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48</v>
      </c>
      <c r="E1" s="104"/>
      <c r="F1" s="104"/>
      <c r="G1" s="104"/>
      <c r="H1" s="104"/>
    </row>
    <row r="2" spans="1:23" ht="27" customHeight="1" x14ac:dyDescent="0.3">
      <c r="C2" s="104"/>
      <c r="D2" s="104" t="s">
        <v>162</v>
      </c>
      <c r="E2" s="104"/>
      <c r="F2" s="104"/>
      <c r="G2" s="104"/>
      <c r="H2" s="104"/>
    </row>
    <row r="3" spans="1:23" ht="26.25" customHeight="1" x14ac:dyDescent="0.3">
      <c r="C3" s="104"/>
      <c r="D3" s="104" t="s">
        <v>47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314" t="s">
        <v>4</v>
      </c>
      <c r="B5" s="1316" t="s">
        <v>20</v>
      </c>
      <c r="C5" s="1318" t="s">
        <v>5</v>
      </c>
      <c r="D5" s="1310" t="s">
        <v>6</v>
      </c>
      <c r="E5" s="1311"/>
      <c r="F5" s="1312" t="s">
        <v>7</v>
      </c>
      <c r="G5" s="1313"/>
      <c r="H5" s="1310" t="s">
        <v>8</v>
      </c>
      <c r="I5" s="1311"/>
      <c r="J5" s="1312" t="s">
        <v>9</v>
      </c>
      <c r="K5" s="1313"/>
      <c r="L5" s="1310" t="s">
        <v>10</v>
      </c>
      <c r="M5" s="1311"/>
      <c r="N5" s="1312" t="s">
        <v>11</v>
      </c>
      <c r="O5" s="1313"/>
      <c r="P5" s="1310" t="s">
        <v>12</v>
      </c>
      <c r="Q5" s="1311"/>
      <c r="R5" s="1312" t="s">
        <v>13</v>
      </c>
      <c r="S5" s="1313"/>
      <c r="T5" s="136" t="s">
        <v>43</v>
      </c>
      <c r="U5" s="1310" t="s">
        <v>14</v>
      </c>
      <c r="V5" s="1322"/>
      <c r="W5" s="1313"/>
    </row>
    <row r="6" spans="1:23" ht="31.5" customHeight="1" x14ac:dyDescent="0.2">
      <c r="A6" s="1315"/>
      <c r="B6" s="1317"/>
      <c r="C6" s="1319"/>
      <c r="D6" s="1320" t="s">
        <v>140</v>
      </c>
      <c r="E6" s="1321"/>
      <c r="F6" s="1320" t="s">
        <v>141</v>
      </c>
      <c r="G6" s="1321"/>
      <c r="H6" s="1320" t="s">
        <v>523</v>
      </c>
      <c r="I6" s="1321"/>
      <c r="J6" s="1326" t="s">
        <v>524</v>
      </c>
      <c r="K6" s="1327"/>
      <c r="L6" s="1328" t="s">
        <v>525</v>
      </c>
      <c r="M6" s="1329"/>
      <c r="N6" s="1328" t="s">
        <v>526</v>
      </c>
      <c r="O6" s="1329"/>
      <c r="P6" s="1328" t="s">
        <v>527</v>
      </c>
      <c r="Q6" s="1329"/>
      <c r="R6" s="1328" t="s">
        <v>528</v>
      </c>
      <c r="S6" s="1329"/>
      <c r="T6" s="145">
        <v>-0.5</v>
      </c>
      <c r="U6" s="1323"/>
      <c r="V6" s="1324"/>
      <c r="W6" s="1325"/>
    </row>
    <row r="7" spans="1:23" ht="12.75" customHeight="1" x14ac:dyDescent="0.2">
      <c r="A7" s="1315"/>
      <c r="B7" s="1317"/>
      <c r="C7" s="1319"/>
      <c r="D7" s="245"/>
      <c r="E7" s="246"/>
      <c r="F7" s="245"/>
      <c r="G7" s="247"/>
      <c r="H7" s="248"/>
      <c r="I7" s="246"/>
      <c r="J7" s="245"/>
      <c r="K7" s="247"/>
      <c r="L7" s="248"/>
      <c r="M7" s="246"/>
      <c r="N7" s="245"/>
      <c r="O7" s="249"/>
      <c r="P7" s="248"/>
      <c r="Q7" s="249"/>
      <c r="R7" s="248"/>
      <c r="S7" s="247"/>
      <c r="T7" s="250"/>
      <c r="U7" s="248"/>
      <c r="V7" s="251"/>
      <c r="W7" s="108"/>
    </row>
    <row r="8" spans="1:23" ht="15.75" x14ac:dyDescent="0.2">
      <c r="A8" s="109"/>
      <c r="B8" s="110"/>
      <c r="C8" s="111"/>
      <c r="D8" s="129" t="s">
        <v>15</v>
      </c>
      <c r="E8" s="130" t="s">
        <v>16</v>
      </c>
      <c r="F8" s="129" t="s">
        <v>15</v>
      </c>
      <c r="G8" s="131" t="s">
        <v>16</v>
      </c>
      <c r="H8" s="132" t="s">
        <v>15</v>
      </c>
      <c r="I8" s="130" t="s">
        <v>16</v>
      </c>
      <c r="J8" s="129" t="s">
        <v>15</v>
      </c>
      <c r="K8" s="131" t="s">
        <v>16</v>
      </c>
      <c r="L8" s="132" t="s">
        <v>15</v>
      </c>
      <c r="M8" s="130" t="s">
        <v>16</v>
      </c>
      <c r="N8" s="129" t="s">
        <v>15</v>
      </c>
      <c r="O8" s="133" t="s">
        <v>16</v>
      </c>
      <c r="P8" s="132" t="s">
        <v>15</v>
      </c>
      <c r="Q8" s="130" t="s">
        <v>16</v>
      </c>
      <c r="R8" s="129" t="s">
        <v>15</v>
      </c>
      <c r="S8" s="131" t="s">
        <v>16</v>
      </c>
      <c r="T8" s="252"/>
      <c r="U8" s="132" t="s">
        <v>15</v>
      </c>
      <c r="V8" s="137" t="s">
        <v>17</v>
      </c>
      <c r="W8" s="164" t="s">
        <v>18</v>
      </c>
    </row>
    <row r="9" spans="1:23" ht="4.5" customHeight="1" thickBot="1" x14ac:dyDescent="0.25">
      <c r="A9" s="113"/>
      <c r="B9" s="154"/>
      <c r="C9" s="114"/>
      <c r="D9" s="155"/>
      <c r="E9" s="156"/>
      <c r="F9" s="155"/>
      <c r="G9" s="157"/>
      <c r="H9" s="155"/>
      <c r="I9" s="156"/>
      <c r="J9" s="155"/>
      <c r="K9" s="157"/>
      <c r="L9" s="155"/>
      <c r="M9" s="156"/>
      <c r="N9" s="155"/>
      <c r="O9" s="157"/>
      <c r="P9" s="155"/>
      <c r="Q9" s="156"/>
      <c r="R9" s="155"/>
      <c r="S9" s="157"/>
      <c r="T9" s="158"/>
      <c r="U9" s="159"/>
      <c r="V9" s="160"/>
      <c r="W9" s="115"/>
    </row>
    <row r="10" spans="1:23" ht="21" customHeight="1" thickTop="1" x14ac:dyDescent="0.2">
      <c r="A10" s="119">
        <v>1</v>
      </c>
      <c r="B10" s="359" t="s">
        <v>108</v>
      </c>
      <c r="C10" s="161" t="s">
        <v>75</v>
      </c>
      <c r="D10" s="77">
        <v>1</v>
      </c>
      <c r="E10" s="78">
        <v>13470</v>
      </c>
      <c r="F10" s="75">
        <v>2</v>
      </c>
      <c r="G10" s="162">
        <v>11770</v>
      </c>
      <c r="H10" s="77">
        <v>4</v>
      </c>
      <c r="I10" s="78">
        <v>2179</v>
      </c>
      <c r="J10" s="75">
        <v>2</v>
      </c>
      <c r="K10" s="76">
        <v>4946</v>
      </c>
      <c r="L10" s="77">
        <v>1</v>
      </c>
      <c r="M10" s="78">
        <v>7565</v>
      </c>
      <c r="N10" s="75">
        <v>3.5</v>
      </c>
      <c r="O10" s="76">
        <v>3575</v>
      </c>
      <c r="P10" s="77">
        <v>3</v>
      </c>
      <c r="Q10" s="78">
        <v>7115</v>
      </c>
      <c r="R10" s="75">
        <v>1</v>
      </c>
      <c r="S10" s="76">
        <v>15150</v>
      </c>
      <c r="T10" s="116">
        <v>2</v>
      </c>
      <c r="U10" s="146">
        <v>15.5</v>
      </c>
      <c r="V10" s="88">
        <v>65770</v>
      </c>
      <c r="W10" s="163">
        <v>1</v>
      </c>
    </row>
    <row r="11" spans="1:23" ht="21" customHeight="1" x14ac:dyDescent="0.25">
      <c r="A11" s="118">
        <v>2</v>
      </c>
      <c r="B11" s="360" t="s">
        <v>110</v>
      </c>
      <c r="C11" s="161" t="s">
        <v>75</v>
      </c>
      <c r="D11" s="81">
        <v>7</v>
      </c>
      <c r="E11" s="82">
        <v>3550</v>
      </c>
      <c r="F11" s="79">
        <v>2</v>
      </c>
      <c r="G11" s="80">
        <v>13495</v>
      </c>
      <c r="H11" s="81">
        <v>3</v>
      </c>
      <c r="I11" s="82">
        <v>2926</v>
      </c>
      <c r="J11" s="79">
        <v>6</v>
      </c>
      <c r="K11" s="80">
        <v>1514</v>
      </c>
      <c r="L11" s="81">
        <v>1</v>
      </c>
      <c r="M11" s="82">
        <v>6495</v>
      </c>
      <c r="N11" s="79">
        <v>1</v>
      </c>
      <c r="O11" s="80">
        <v>10855</v>
      </c>
      <c r="P11" s="81">
        <v>1</v>
      </c>
      <c r="Q11" s="82">
        <v>8995</v>
      </c>
      <c r="R11" s="79">
        <v>2</v>
      </c>
      <c r="S11" s="80">
        <v>13290</v>
      </c>
      <c r="T11" s="116">
        <v>3.5</v>
      </c>
      <c r="U11" s="146">
        <v>19.5</v>
      </c>
      <c r="V11" s="88">
        <v>61120</v>
      </c>
      <c r="W11" s="163">
        <v>2</v>
      </c>
    </row>
    <row r="12" spans="1:23" ht="21" customHeight="1" x14ac:dyDescent="0.25">
      <c r="A12" s="118">
        <v>3</v>
      </c>
      <c r="B12" s="360" t="s">
        <v>116</v>
      </c>
      <c r="C12" s="161" t="s">
        <v>24</v>
      </c>
      <c r="D12" s="81">
        <v>2</v>
      </c>
      <c r="E12" s="82">
        <v>6825</v>
      </c>
      <c r="F12" s="79">
        <v>1</v>
      </c>
      <c r="G12" s="80">
        <v>12735</v>
      </c>
      <c r="H12" s="81">
        <v>2</v>
      </c>
      <c r="I12" s="82">
        <v>4904</v>
      </c>
      <c r="J12" s="79">
        <v>1</v>
      </c>
      <c r="K12" s="80">
        <v>7956</v>
      </c>
      <c r="L12" s="81">
        <v>6</v>
      </c>
      <c r="M12" s="82">
        <v>3685</v>
      </c>
      <c r="N12" s="79">
        <v>4</v>
      </c>
      <c r="O12" s="80">
        <v>3660</v>
      </c>
      <c r="P12" s="81">
        <v>5</v>
      </c>
      <c r="Q12" s="82">
        <v>5995</v>
      </c>
      <c r="R12" s="79">
        <v>3</v>
      </c>
      <c r="S12" s="80">
        <v>9235</v>
      </c>
      <c r="T12" s="116">
        <v>3</v>
      </c>
      <c r="U12" s="146">
        <v>21</v>
      </c>
      <c r="V12" s="88">
        <v>54995</v>
      </c>
      <c r="W12" s="163">
        <v>3</v>
      </c>
    </row>
    <row r="13" spans="1:23" ht="21" customHeight="1" x14ac:dyDescent="0.2">
      <c r="A13" s="119">
        <v>4</v>
      </c>
      <c r="B13" s="361" t="s">
        <v>92</v>
      </c>
      <c r="C13" s="91" t="s">
        <v>84</v>
      </c>
      <c r="D13" s="81">
        <v>1</v>
      </c>
      <c r="E13" s="82">
        <v>8180</v>
      </c>
      <c r="F13" s="79">
        <v>9</v>
      </c>
      <c r="G13" s="80">
        <v>4010</v>
      </c>
      <c r="H13" s="81">
        <v>4</v>
      </c>
      <c r="I13" s="82">
        <v>972</v>
      </c>
      <c r="J13" s="79">
        <v>1</v>
      </c>
      <c r="K13" s="80">
        <v>4011</v>
      </c>
      <c r="L13" s="81">
        <v>4</v>
      </c>
      <c r="M13" s="82">
        <v>4445</v>
      </c>
      <c r="N13" s="79">
        <v>2</v>
      </c>
      <c r="O13" s="80">
        <v>3875</v>
      </c>
      <c r="P13" s="81">
        <v>4</v>
      </c>
      <c r="Q13" s="82">
        <v>6125</v>
      </c>
      <c r="R13" s="79">
        <v>1</v>
      </c>
      <c r="S13" s="80">
        <v>14530</v>
      </c>
      <c r="T13" s="116">
        <v>4.5</v>
      </c>
      <c r="U13" s="146">
        <v>21.5</v>
      </c>
      <c r="V13" s="88">
        <v>46148</v>
      </c>
      <c r="W13" s="163">
        <v>4</v>
      </c>
    </row>
    <row r="14" spans="1:23" ht="21" customHeight="1" x14ac:dyDescent="0.2">
      <c r="A14" s="118">
        <v>5</v>
      </c>
      <c r="B14" s="361" t="s">
        <v>111</v>
      </c>
      <c r="C14" s="91" t="s">
        <v>76</v>
      </c>
      <c r="D14" s="81">
        <v>3</v>
      </c>
      <c r="E14" s="82">
        <v>7675</v>
      </c>
      <c r="F14" s="79">
        <v>3</v>
      </c>
      <c r="G14" s="80">
        <v>9150</v>
      </c>
      <c r="H14" s="81">
        <v>1</v>
      </c>
      <c r="I14" s="82">
        <v>5904</v>
      </c>
      <c r="J14" s="79">
        <v>7</v>
      </c>
      <c r="K14" s="80">
        <v>1606</v>
      </c>
      <c r="L14" s="81">
        <v>2</v>
      </c>
      <c r="M14" s="82">
        <v>5695</v>
      </c>
      <c r="N14" s="79">
        <v>1</v>
      </c>
      <c r="O14" s="80">
        <v>4425</v>
      </c>
      <c r="P14" s="81">
        <v>2</v>
      </c>
      <c r="Q14" s="82">
        <v>8625</v>
      </c>
      <c r="R14" s="79">
        <v>7</v>
      </c>
      <c r="S14" s="80">
        <v>7405</v>
      </c>
      <c r="T14" s="116">
        <v>3.5</v>
      </c>
      <c r="U14" s="146">
        <v>22.5</v>
      </c>
      <c r="V14" s="88">
        <v>50485</v>
      </c>
      <c r="W14" s="163">
        <v>5</v>
      </c>
    </row>
    <row r="15" spans="1:23" ht="21" customHeight="1" x14ac:dyDescent="0.25">
      <c r="A15" s="118">
        <v>6</v>
      </c>
      <c r="B15" s="360" t="s">
        <v>119</v>
      </c>
      <c r="C15" s="91" t="s">
        <v>24</v>
      </c>
      <c r="D15" s="81">
        <v>2</v>
      </c>
      <c r="E15" s="82">
        <v>9290</v>
      </c>
      <c r="F15" s="79">
        <v>4</v>
      </c>
      <c r="G15" s="80">
        <v>8840</v>
      </c>
      <c r="H15" s="81">
        <v>7</v>
      </c>
      <c r="I15" s="82">
        <v>829</v>
      </c>
      <c r="J15" s="79">
        <v>2</v>
      </c>
      <c r="K15" s="80">
        <v>3735</v>
      </c>
      <c r="L15" s="81">
        <v>7</v>
      </c>
      <c r="M15" s="82">
        <v>3295</v>
      </c>
      <c r="N15" s="79">
        <v>5</v>
      </c>
      <c r="O15" s="80">
        <v>3630</v>
      </c>
      <c r="P15" s="81">
        <v>1</v>
      </c>
      <c r="Q15" s="82">
        <v>9275</v>
      </c>
      <c r="R15" s="79">
        <v>3</v>
      </c>
      <c r="S15" s="80">
        <v>12530</v>
      </c>
      <c r="T15" s="116">
        <v>3.5</v>
      </c>
      <c r="U15" s="146">
        <v>27.5</v>
      </c>
      <c r="V15" s="88">
        <v>51424</v>
      </c>
      <c r="W15" s="163">
        <v>6</v>
      </c>
    </row>
    <row r="16" spans="1:23" ht="21" customHeight="1" x14ac:dyDescent="0.25">
      <c r="A16" s="119">
        <v>7</v>
      </c>
      <c r="B16" s="360" t="s">
        <v>105</v>
      </c>
      <c r="C16" s="91" t="s">
        <v>149</v>
      </c>
      <c r="D16" s="81">
        <v>7</v>
      </c>
      <c r="E16" s="82">
        <v>4240</v>
      </c>
      <c r="F16" s="79">
        <v>1</v>
      </c>
      <c r="G16" s="80">
        <v>18050</v>
      </c>
      <c r="H16" s="81">
        <v>9</v>
      </c>
      <c r="I16" s="82">
        <v>174</v>
      </c>
      <c r="J16" s="79">
        <v>4</v>
      </c>
      <c r="K16" s="80">
        <v>2357</v>
      </c>
      <c r="L16" s="81">
        <v>2</v>
      </c>
      <c r="M16" s="82">
        <v>7140</v>
      </c>
      <c r="N16" s="79">
        <v>3.5</v>
      </c>
      <c r="O16" s="80">
        <v>3575</v>
      </c>
      <c r="P16" s="81">
        <v>7</v>
      </c>
      <c r="Q16" s="82">
        <v>4515</v>
      </c>
      <c r="R16" s="79">
        <v>4</v>
      </c>
      <c r="S16" s="80">
        <v>11340</v>
      </c>
      <c r="T16" s="116">
        <v>4.5</v>
      </c>
      <c r="U16" s="146">
        <v>33</v>
      </c>
      <c r="V16" s="88">
        <v>51391</v>
      </c>
      <c r="W16" s="163">
        <v>7</v>
      </c>
    </row>
    <row r="17" spans="1:23" ht="21" customHeight="1" x14ac:dyDescent="0.25">
      <c r="A17" s="118">
        <v>8</v>
      </c>
      <c r="B17" s="360" t="s">
        <v>117</v>
      </c>
      <c r="C17" s="161" t="s">
        <v>75</v>
      </c>
      <c r="D17" s="81">
        <v>4</v>
      </c>
      <c r="E17" s="82">
        <v>3830</v>
      </c>
      <c r="F17" s="79">
        <v>5</v>
      </c>
      <c r="G17" s="80">
        <v>6795</v>
      </c>
      <c r="H17" s="81">
        <v>7</v>
      </c>
      <c r="I17" s="82">
        <v>371</v>
      </c>
      <c r="J17" s="79">
        <v>4</v>
      </c>
      <c r="K17" s="80">
        <v>2455</v>
      </c>
      <c r="L17" s="81">
        <v>3</v>
      </c>
      <c r="M17" s="82">
        <v>5165</v>
      </c>
      <c r="N17" s="79">
        <v>6</v>
      </c>
      <c r="O17" s="80">
        <v>3600</v>
      </c>
      <c r="P17" s="81">
        <v>6</v>
      </c>
      <c r="Q17" s="82">
        <v>5795</v>
      </c>
      <c r="R17" s="79">
        <v>5</v>
      </c>
      <c r="S17" s="80">
        <v>9845</v>
      </c>
      <c r="T17" s="116">
        <v>3.5</v>
      </c>
      <c r="U17" s="146">
        <v>36.5</v>
      </c>
      <c r="V17" s="88">
        <v>37856</v>
      </c>
      <c r="W17" s="163">
        <v>8</v>
      </c>
    </row>
    <row r="18" spans="1:23" ht="21" customHeight="1" x14ac:dyDescent="0.25">
      <c r="A18" s="118">
        <v>9</v>
      </c>
      <c r="B18" s="362" t="s">
        <v>112</v>
      </c>
      <c r="C18" s="91" t="s">
        <v>35</v>
      </c>
      <c r="D18" s="81">
        <v>9</v>
      </c>
      <c r="E18" s="82">
        <v>2500</v>
      </c>
      <c r="F18" s="79">
        <v>8</v>
      </c>
      <c r="G18" s="80">
        <v>1435</v>
      </c>
      <c r="H18" s="81">
        <v>5</v>
      </c>
      <c r="I18" s="82">
        <v>1491</v>
      </c>
      <c r="J18" s="79">
        <v>6</v>
      </c>
      <c r="K18" s="80">
        <v>1740</v>
      </c>
      <c r="L18" s="81">
        <v>3</v>
      </c>
      <c r="M18" s="82">
        <v>4460</v>
      </c>
      <c r="N18" s="79">
        <v>2</v>
      </c>
      <c r="O18" s="80">
        <v>4935</v>
      </c>
      <c r="P18" s="81">
        <v>3</v>
      </c>
      <c r="Q18" s="82">
        <v>7205</v>
      </c>
      <c r="R18" s="79">
        <v>5</v>
      </c>
      <c r="S18" s="80">
        <v>5705</v>
      </c>
      <c r="T18" s="116">
        <v>4.5</v>
      </c>
      <c r="U18" s="146">
        <v>36.5</v>
      </c>
      <c r="V18" s="88">
        <v>29471</v>
      </c>
      <c r="W18" s="163">
        <v>9</v>
      </c>
    </row>
    <row r="19" spans="1:23" ht="21" customHeight="1" x14ac:dyDescent="0.25">
      <c r="A19" s="119">
        <v>10</v>
      </c>
      <c r="B19" s="363" t="s">
        <v>166</v>
      </c>
      <c r="C19" s="91" t="s">
        <v>84</v>
      </c>
      <c r="D19" s="81">
        <v>8</v>
      </c>
      <c r="E19" s="82">
        <v>2880</v>
      </c>
      <c r="F19" s="79">
        <v>4</v>
      </c>
      <c r="G19" s="80">
        <v>6455</v>
      </c>
      <c r="H19" s="81">
        <v>3</v>
      </c>
      <c r="I19" s="82">
        <v>1663</v>
      </c>
      <c r="J19" s="79">
        <v>8</v>
      </c>
      <c r="K19" s="80">
        <v>1534</v>
      </c>
      <c r="L19" s="81">
        <v>8</v>
      </c>
      <c r="M19" s="82">
        <v>3290</v>
      </c>
      <c r="N19" s="79">
        <v>7</v>
      </c>
      <c r="O19" s="80">
        <v>3485</v>
      </c>
      <c r="P19" s="81">
        <v>2</v>
      </c>
      <c r="Q19" s="82">
        <v>8075</v>
      </c>
      <c r="R19" s="79">
        <v>2</v>
      </c>
      <c r="S19" s="80">
        <v>13500</v>
      </c>
      <c r="T19" s="116">
        <v>4</v>
      </c>
      <c r="U19" s="146">
        <v>38</v>
      </c>
      <c r="V19" s="88">
        <v>40882</v>
      </c>
      <c r="W19" s="163">
        <v>10</v>
      </c>
    </row>
    <row r="20" spans="1:23" ht="21" customHeight="1" x14ac:dyDescent="0.25">
      <c r="A20" s="118">
        <v>11</v>
      </c>
      <c r="B20" s="360" t="s">
        <v>115</v>
      </c>
      <c r="C20" s="91" t="s">
        <v>1164</v>
      </c>
      <c r="D20" s="81">
        <v>8</v>
      </c>
      <c r="E20" s="82">
        <v>1730</v>
      </c>
      <c r="F20" s="79">
        <v>6</v>
      </c>
      <c r="G20" s="80">
        <v>2930</v>
      </c>
      <c r="H20" s="81">
        <v>1</v>
      </c>
      <c r="I20" s="82">
        <v>2022</v>
      </c>
      <c r="J20" s="79">
        <v>3</v>
      </c>
      <c r="K20" s="80">
        <v>3926</v>
      </c>
      <c r="L20" s="81">
        <v>8</v>
      </c>
      <c r="M20" s="82">
        <v>3075</v>
      </c>
      <c r="N20" s="79">
        <v>9</v>
      </c>
      <c r="O20" s="80">
        <v>2255</v>
      </c>
      <c r="P20" s="81">
        <v>5</v>
      </c>
      <c r="Q20" s="82">
        <v>6435</v>
      </c>
      <c r="R20" s="79">
        <v>4</v>
      </c>
      <c r="S20" s="80">
        <v>8455</v>
      </c>
      <c r="T20" s="116">
        <v>4.5</v>
      </c>
      <c r="U20" s="146">
        <v>39.5</v>
      </c>
      <c r="V20" s="88">
        <v>30828</v>
      </c>
      <c r="W20" s="163">
        <v>11</v>
      </c>
    </row>
    <row r="21" spans="1:23" ht="21" customHeight="1" x14ac:dyDescent="0.25">
      <c r="A21" s="118">
        <v>12</v>
      </c>
      <c r="B21" s="360" t="s">
        <v>118</v>
      </c>
      <c r="C21" s="91" t="s">
        <v>77</v>
      </c>
      <c r="D21" s="81">
        <v>10</v>
      </c>
      <c r="E21" s="82">
        <v>1975</v>
      </c>
      <c r="F21" s="79">
        <v>10</v>
      </c>
      <c r="G21" s="80">
        <v>1635</v>
      </c>
      <c r="H21" s="81">
        <v>2</v>
      </c>
      <c r="I21" s="82">
        <v>1931</v>
      </c>
      <c r="J21" s="79">
        <v>3</v>
      </c>
      <c r="K21" s="80">
        <v>3541</v>
      </c>
      <c r="L21" s="81">
        <v>5</v>
      </c>
      <c r="M21" s="82">
        <v>5000</v>
      </c>
      <c r="N21" s="79">
        <v>3</v>
      </c>
      <c r="O21" s="80">
        <v>4565</v>
      </c>
      <c r="P21" s="81">
        <v>6</v>
      </c>
      <c r="Q21" s="82">
        <v>5485</v>
      </c>
      <c r="R21" s="79">
        <v>8</v>
      </c>
      <c r="S21" s="80">
        <v>5775</v>
      </c>
      <c r="T21" s="116">
        <v>5</v>
      </c>
      <c r="U21" s="146">
        <v>42</v>
      </c>
      <c r="V21" s="88">
        <v>29907</v>
      </c>
      <c r="W21" s="163">
        <v>12</v>
      </c>
    </row>
    <row r="22" spans="1:23" ht="21" customHeight="1" x14ac:dyDescent="0.25">
      <c r="A22" s="119">
        <v>13</v>
      </c>
      <c r="B22" s="360" t="s">
        <v>113</v>
      </c>
      <c r="C22" s="91" t="s">
        <v>906</v>
      </c>
      <c r="D22" s="81">
        <v>6</v>
      </c>
      <c r="E22" s="82">
        <v>3690</v>
      </c>
      <c r="F22" s="79">
        <v>8</v>
      </c>
      <c r="G22" s="80">
        <v>4265</v>
      </c>
      <c r="H22" s="81">
        <v>6</v>
      </c>
      <c r="I22" s="82">
        <v>1411</v>
      </c>
      <c r="J22" s="79">
        <v>5</v>
      </c>
      <c r="K22" s="80">
        <v>1819</v>
      </c>
      <c r="L22" s="81">
        <v>5</v>
      </c>
      <c r="M22" s="82">
        <v>4035</v>
      </c>
      <c r="N22" s="79">
        <v>6</v>
      </c>
      <c r="O22" s="80">
        <v>3165</v>
      </c>
      <c r="P22" s="81">
        <v>7</v>
      </c>
      <c r="Q22" s="82">
        <v>4895</v>
      </c>
      <c r="R22" s="79">
        <v>7</v>
      </c>
      <c r="S22" s="80">
        <v>4605</v>
      </c>
      <c r="T22" s="116">
        <v>4</v>
      </c>
      <c r="U22" s="146">
        <v>46</v>
      </c>
      <c r="V22" s="88">
        <v>27885</v>
      </c>
      <c r="W22" s="163">
        <v>13</v>
      </c>
    </row>
    <row r="23" spans="1:23" ht="21" customHeight="1" x14ac:dyDescent="0.25">
      <c r="A23" s="118">
        <v>14</v>
      </c>
      <c r="B23" s="362" t="s">
        <v>107</v>
      </c>
      <c r="C23" s="91" t="s">
        <v>907</v>
      </c>
      <c r="D23" s="81">
        <v>9</v>
      </c>
      <c r="E23" s="82">
        <v>1260</v>
      </c>
      <c r="F23" s="79">
        <v>5</v>
      </c>
      <c r="G23" s="80">
        <v>4370</v>
      </c>
      <c r="H23" s="81">
        <v>5</v>
      </c>
      <c r="I23" s="82">
        <v>682</v>
      </c>
      <c r="J23" s="79">
        <v>5</v>
      </c>
      <c r="K23" s="80">
        <v>2130</v>
      </c>
      <c r="L23" s="81">
        <v>7</v>
      </c>
      <c r="M23" s="82">
        <v>3600</v>
      </c>
      <c r="N23" s="79">
        <v>8</v>
      </c>
      <c r="O23" s="80">
        <v>3060</v>
      </c>
      <c r="P23" s="81">
        <v>8</v>
      </c>
      <c r="Q23" s="82">
        <v>4275</v>
      </c>
      <c r="R23" s="79">
        <v>6</v>
      </c>
      <c r="S23" s="80">
        <v>9625</v>
      </c>
      <c r="T23" s="116">
        <v>4.5</v>
      </c>
      <c r="U23" s="146">
        <v>48.5</v>
      </c>
      <c r="V23" s="88">
        <v>29002</v>
      </c>
      <c r="W23" s="163">
        <v>14</v>
      </c>
    </row>
    <row r="24" spans="1:23" ht="21" customHeight="1" x14ac:dyDescent="0.25">
      <c r="A24" s="118">
        <v>15</v>
      </c>
      <c r="B24" s="364" t="s">
        <v>99</v>
      </c>
      <c r="C24" s="91" t="s">
        <v>75</v>
      </c>
      <c r="D24" s="81">
        <v>6</v>
      </c>
      <c r="E24" s="82">
        <v>6200</v>
      </c>
      <c r="F24" s="79">
        <v>9</v>
      </c>
      <c r="G24" s="80">
        <v>1370</v>
      </c>
      <c r="H24" s="81">
        <v>8</v>
      </c>
      <c r="I24" s="82">
        <v>508</v>
      </c>
      <c r="J24" s="79">
        <v>9</v>
      </c>
      <c r="K24" s="80">
        <v>764</v>
      </c>
      <c r="L24" s="81">
        <v>9</v>
      </c>
      <c r="M24" s="82">
        <v>3230</v>
      </c>
      <c r="N24" s="79">
        <v>7</v>
      </c>
      <c r="O24" s="80">
        <v>3155</v>
      </c>
      <c r="P24" s="81">
        <v>4</v>
      </c>
      <c r="Q24" s="82">
        <v>6445</v>
      </c>
      <c r="R24" s="79">
        <v>6</v>
      </c>
      <c r="S24" s="80">
        <v>5005</v>
      </c>
      <c r="T24" s="116">
        <v>4.5</v>
      </c>
      <c r="U24" s="146">
        <v>53.5</v>
      </c>
      <c r="V24" s="88">
        <v>26677</v>
      </c>
      <c r="W24" s="163">
        <v>15</v>
      </c>
    </row>
    <row r="25" spans="1:23" ht="21" customHeight="1" x14ac:dyDescent="0.2">
      <c r="A25" s="119">
        <v>16</v>
      </c>
      <c r="B25" s="90" t="s">
        <v>164</v>
      </c>
      <c r="C25" s="91" t="s">
        <v>165</v>
      </c>
      <c r="D25" s="81">
        <v>4</v>
      </c>
      <c r="E25" s="82">
        <v>6540</v>
      </c>
      <c r="F25" s="79">
        <v>6</v>
      </c>
      <c r="G25" s="80">
        <v>5260</v>
      </c>
      <c r="H25" s="81">
        <v>8</v>
      </c>
      <c r="I25" s="82">
        <v>235</v>
      </c>
      <c r="J25" s="79">
        <v>8</v>
      </c>
      <c r="K25" s="80">
        <v>1001</v>
      </c>
      <c r="L25" s="81">
        <v>9</v>
      </c>
      <c r="M25" s="82">
        <v>2780</v>
      </c>
      <c r="N25" s="79">
        <v>8</v>
      </c>
      <c r="O25" s="80">
        <v>3370</v>
      </c>
      <c r="P25" s="81">
        <v>8</v>
      </c>
      <c r="Q25" s="82">
        <v>2455</v>
      </c>
      <c r="R25" s="79">
        <v>8</v>
      </c>
      <c r="S25" s="80">
        <v>3835</v>
      </c>
      <c r="T25" s="116">
        <v>4.5</v>
      </c>
      <c r="U25" s="146">
        <v>54.5</v>
      </c>
      <c r="V25" s="88">
        <v>25476</v>
      </c>
      <c r="W25" s="163">
        <v>16</v>
      </c>
    </row>
    <row r="26" spans="1:23" ht="21" customHeight="1" x14ac:dyDescent="0.2">
      <c r="A26" s="118">
        <v>17</v>
      </c>
      <c r="B26" s="90" t="s">
        <v>163</v>
      </c>
      <c r="C26" s="91" t="s">
        <v>903</v>
      </c>
      <c r="D26" s="81">
        <v>3</v>
      </c>
      <c r="E26" s="82">
        <v>4375</v>
      </c>
      <c r="F26" s="79">
        <v>7</v>
      </c>
      <c r="G26" s="80">
        <v>1920</v>
      </c>
      <c r="H26" s="81">
        <v>10</v>
      </c>
      <c r="I26" s="82">
        <v>33</v>
      </c>
      <c r="J26" s="79">
        <v>9</v>
      </c>
      <c r="K26" s="80">
        <v>1068</v>
      </c>
      <c r="L26" s="81">
        <v>4</v>
      </c>
      <c r="M26" s="82">
        <v>5025</v>
      </c>
      <c r="N26" s="79">
        <v>5</v>
      </c>
      <c r="O26" s="80">
        <v>3220</v>
      </c>
      <c r="P26" s="81">
        <v>11</v>
      </c>
      <c r="Q26" s="82">
        <v>0</v>
      </c>
      <c r="R26" s="79">
        <v>11</v>
      </c>
      <c r="S26" s="80">
        <v>0</v>
      </c>
      <c r="T26" s="116">
        <v>5.5</v>
      </c>
      <c r="U26" s="146">
        <v>54.5</v>
      </c>
      <c r="V26" s="88">
        <v>15641</v>
      </c>
      <c r="W26" s="163">
        <v>17</v>
      </c>
    </row>
    <row r="27" spans="1:23" ht="21" customHeight="1" x14ac:dyDescent="0.25">
      <c r="A27" s="118">
        <v>18</v>
      </c>
      <c r="B27" s="364" t="s">
        <v>95</v>
      </c>
      <c r="C27" s="91" t="s">
        <v>34</v>
      </c>
      <c r="D27" s="81">
        <v>5</v>
      </c>
      <c r="E27" s="82">
        <v>3700</v>
      </c>
      <c r="F27" s="79">
        <v>3</v>
      </c>
      <c r="G27" s="80">
        <v>6560</v>
      </c>
      <c r="H27" s="81">
        <v>9</v>
      </c>
      <c r="I27" s="82">
        <v>438</v>
      </c>
      <c r="J27" s="79">
        <v>7</v>
      </c>
      <c r="K27" s="80">
        <v>1099</v>
      </c>
      <c r="L27" s="81">
        <v>6</v>
      </c>
      <c r="M27" s="82">
        <v>4515</v>
      </c>
      <c r="N27" s="79">
        <v>9</v>
      </c>
      <c r="O27" s="80">
        <v>2325</v>
      </c>
      <c r="P27" s="81">
        <v>11</v>
      </c>
      <c r="Q27" s="82">
        <v>0</v>
      </c>
      <c r="R27" s="79">
        <v>11</v>
      </c>
      <c r="S27" s="80">
        <v>0</v>
      </c>
      <c r="T27" s="116">
        <v>5.5</v>
      </c>
      <c r="U27" s="146">
        <v>55.5</v>
      </c>
      <c r="V27" s="88">
        <v>18637</v>
      </c>
      <c r="W27" s="163">
        <v>18</v>
      </c>
    </row>
    <row r="28" spans="1:23" ht="21" customHeight="1" thickBot="1" x14ac:dyDescent="0.3">
      <c r="A28" s="234">
        <v>19</v>
      </c>
      <c r="B28" s="365" t="s">
        <v>109</v>
      </c>
      <c r="C28" s="366" t="s">
        <v>76</v>
      </c>
      <c r="D28" s="85">
        <v>5</v>
      </c>
      <c r="E28" s="86">
        <v>6470</v>
      </c>
      <c r="F28" s="83">
        <v>7</v>
      </c>
      <c r="G28" s="84">
        <v>5175</v>
      </c>
      <c r="H28" s="85">
        <v>6</v>
      </c>
      <c r="I28" s="86">
        <v>399</v>
      </c>
      <c r="J28" s="83">
        <v>10</v>
      </c>
      <c r="K28" s="84">
        <v>1020</v>
      </c>
      <c r="L28" s="85">
        <v>11</v>
      </c>
      <c r="M28" s="86">
        <v>0</v>
      </c>
      <c r="N28" s="83">
        <v>11</v>
      </c>
      <c r="O28" s="84">
        <v>0</v>
      </c>
      <c r="P28" s="85">
        <v>11</v>
      </c>
      <c r="Q28" s="86">
        <v>0</v>
      </c>
      <c r="R28" s="83">
        <v>11</v>
      </c>
      <c r="S28" s="84">
        <v>0</v>
      </c>
      <c r="T28" s="235">
        <v>5.5</v>
      </c>
      <c r="U28" s="346">
        <v>66.5</v>
      </c>
      <c r="V28" s="357">
        <v>13064</v>
      </c>
      <c r="W28" s="358">
        <v>19</v>
      </c>
    </row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23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8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8"/>
  <sheetViews>
    <sheetView workbookViewId="0">
      <selection activeCell="X4" sqref="X4"/>
    </sheetView>
  </sheetViews>
  <sheetFormatPr defaultRowHeight="12.75" x14ac:dyDescent="0.2"/>
  <cols>
    <col min="1" max="1" width="4.7109375" customWidth="1"/>
    <col min="2" max="2" width="25" customWidth="1"/>
    <col min="3" max="3" width="4.28515625" customWidth="1"/>
    <col min="4" max="4" width="6.5703125" customWidth="1"/>
    <col min="5" max="5" width="4.140625" customWidth="1"/>
    <col min="6" max="6" width="6.42578125" customWidth="1"/>
    <col min="7" max="7" width="4.28515625" customWidth="1"/>
    <col min="8" max="8" width="5.85546875" customWidth="1"/>
    <col min="9" max="9" width="4.140625" customWidth="1"/>
    <col min="10" max="10" width="6.28515625" customWidth="1"/>
    <col min="11" max="11" width="4.28515625" customWidth="1"/>
    <col min="12" max="12" width="6.28515625" customWidth="1"/>
    <col min="13" max="13" width="4.42578125" customWidth="1"/>
    <col min="14" max="14" width="6.28515625" customWidth="1"/>
    <col min="15" max="15" width="4.42578125" customWidth="1"/>
    <col min="16" max="16" width="6.42578125" customWidth="1"/>
    <col min="17" max="17" width="4.140625" customWidth="1"/>
    <col min="18" max="18" width="6.28515625" customWidth="1"/>
    <col min="19" max="19" width="4.85546875" customWidth="1"/>
    <col min="20" max="20" width="8.42578125" customWidth="1"/>
    <col min="21" max="21" width="6" customWidth="1"/>
  </cols>
  <sheetData>
    <row r="1" spans="1:21" x14ac:dyDescent="0.2">
      <c r="N1" s="171"/>
    </row>
    <row r="2" spans="1:21" ht="23.25" x14ac:dyDescent="0.35">
      <c r="B2" t="s">
        <v>66</v>
      </c>
      <c r="C2" s="170"/>
      <c r="D2" s="171"/>
      <c r="E2" s="170"/>
      <c r="F2" s="176" t="s">
        <v>65</v>
      </c>
      <c r="G2" s="174"/>
      <c r="H2" s="176"/>
      <c r="I2" s="174"/>
      <c r="J2" s="172"/>
      <c r="K2" s="174"/>
      <c r="L2" s="175"/>
      <c r="M2" s="170"/>
      <c r="N2" s="171"/>
    </row>
    <row r="3" spans="1:21" ht="23.25" x14ac:dyDescent="0.35">
      <c r="B3" t="s">
        <v>68</v>
      </c>
      <c r="C3" s="174"/>
      <c r="D3" s="175"/>
      <c r="E3" s="174"/>
      <c r="F3" s="179" t="s">
        <v>167</v>
      </c>
      <c r="G3" s="177"/>
      <c r="H3" s="175"/>
      <c r="I3" s="174"/>
      <c r="J3" s="172"/>
      <c r="K3" s="174"/>
      <c r="L3" s="175"/>
      <c r="M3" s="170"/>
      <c r="N3" s="171"/>
    </row>
    <row r="4" spans="1:21" ht="23.25" x14ac:dyDescent="0.35">
      <c r="C4" s="174" t="s">
        <v>67</v>
      </c>
      <c r="D4" s="175"/>
      <c r="E4" s="174"/>
      <c r="F4" s="175"/>
      <c r="G4" s="178" t="s">
        <v>70</v>
      </c>
      <c r="H4" s="175"/>
      <c r="I4" s="174"/>
      <c r="J4" s="172"/>
      <c r="K4" s="174"/>
      <c r="L4" s="175"/>
      <c r="M4" s="170"/>
    </row>
    <row r="5" spans="1:21" ht="13.5" thickBot="1" x14ac:dyDescent="0.25"/>
    <row r="6" spans="1:21" ht="21.75" customHeight="1" thickTop="1" x14ac:dyDescent="0.2">
      <c r="A6" s="1338" t="s">
        <v>4</v>
      </c>
      <c r="B6" s="1341" t="s">
        <v>5</v>
      </c>
      <c r="C6" s="1344" t="s">
        <v>6</v>
      </c>
      <c r="D6" s="1345"/>
      <c r="E6" s="1346" t="s">
        <v>7</v>
      </c>
      <c r="F6" s="1347"/>
      <c r="G6" s="1344" t="s">
        <v>8</v>
      </c>
      <c r="H6" s="1345"/>
      <c r="I6" s="1346" t="s">
        <v>9</v>
      </c>
      <c r="J6" s="1347"/>
      <c r="K6" s="1344" t="s">
        <v>10</v>
      </c>
      <c r="L6" s="1345"/>
      <c r="M6" s="1346" t="s">
        <v>11</v>
      </c>
      <c r="N6" s="1347"/>
      <c r="O6" s="1344" t="s">
        <v>12</v>
      </c>
      <c r="P6" s="1345"/>
      <c r="Q6" s="1356" t="s">
        <v>13</v>
      </c>
      <c r="R6" s="1357"/>
      <c r="S6" s="1346" t="s">
        <v>14</v>
      </c>
      <c r="T6" s="1348"/>
      <c r="U6" s="1345"/>
    </row>
    <row r="7" spans="1:21" ht="30.75" customHeight="1" x14ac:dyDescent="0.2">
      <c r="A7" s="1339"/>
      <c r="B7" s="1342"/>
      <c r="C7" s="1352" t="s">
        <v>515</v>
      </c>
      <c r="D7" s="1353"/>
      <c r="E7" s="1352" t="s">
        <v>516</v>
      </c>
      <c r="F7" s="1353"/>
      <c r="G7" s="1352" t="s">
        <v>517</v>
      </c>
      <c r="H7" s="1353"/>
      <c r="I7" s="1354" t="s">
        <v>518</v>
      </c>
      <c r="J7" s="1355"/>
      <c r="K7" s="1352" t="s">
        <v>519</v>
      </c>
      <c r="L7" s="1353"/>
      <c r="M7" s="1352" t="s">
        <v>520</v>
      </c>
      <c r="N7" s="1353"/>
      <c r="O7" s="1352" t="s">
        <v>521</v>
      </c>
      <c r="P7" s="1353"/>
      <c r="Q7" s="1352" t="s">
        <v>522</v>
      </c>
      <c r="R7" s="1353"/>
      <c r="S7" s="1349"/>
      <c r="T7" s="1350"/>
      <c r="U7" s="1351"/>
    </row>
    <row r="8" spans="1:21" ht="3" customHeight="1" x14ac:dyDescent="0.2">
      <c r="A8" s="1340"/>
      <c r="B8" s="1343"/>
      <c r="C8" s="758"/>
      <c r="D8" s="759"/>
      <c r="E8" s="760"/>
      <c r="F8" s="761"/>
      <c r="G8" s="762"/>
      <c r="H8" s="763"/>
      <c r="I8" s="760"/>
      <c r="J8" s="761"/>
      <c r="K8" s="762"/>
      <c r="L8" s="763"/>
      <c r="M8" s="760"/>
      <c r="N8" s="761"/>
      <c r="O8" s="762"/>
      <c r="P8" s="763"/>
      <c r="Q8" s="760"/>
      <c r="R8" s="763"/>
      <c r="S8" s="762"/>
      <c r="T8" s="764"/>
      <c r="U8" s="765"/>
    </row>
    <row r="9" spans="1:21" ht="15.75" x14ac:dyDescent="0.2">
      <c r="A9" s="766"/>
      <c r="B9" s="767"/>
      <c r="C9" s="758" t="s">
        <v>15</v>
      </c>
      <c r="D9" s="759" t="s">
        <v>16</v>
      </c>
      <c r="E9" s="768" t="s">
        <v>15</v>
      </c>
      <c r="F9" s="769" t="s">
        <v>16</v>
      </c>
      <c r="G9" s="758" t="s">
        <v>15</v>
      </c>
      <c r="H9" s="759" t="s">
        <v>16</v>
      </c>
      <c r="I9" s="768" t="s">
        <v>15</v>
      </c>
      <c r="J9" s="769" t="s">
        <v>16</v>
      </c>
      <c r="K9" s="758" t="s">
        <v>15</v>
      </c>
      <c r="L9" s="759" t="s">
        <v>16</v>
      </c>
      <c r="M9" s="768" t="s">
        <v>15</v>
      </c>
      <c r="N9" s="769" t="s">
        <v>16</v>
      </c>
      <c r="O9" s="758" t="s">
        <v>15</v>
      </c>
      <c r="P9" s="759" t="s">
        <v>16</v>
      </c>
      <c r="Q9" s="768" t="s">
        <v>15</v>
      </c>
      <c r="R9" s="759" t="s">
        <v>16</v>
      </c>
      <c r="S9" s="758" t="s">
        <v>15</v>
      </c>
      <c r="T9" s="770" t="s">
        <v>17</v>
      </c>
      <c r="U9" s="771" t="s">
        <v>18</v>
      </c>
    </row>
    <row r="10" spans="1:21" ht="3" customHeight="1" thickBot="1" x14ac:dyDescent="0.25">
      <c r="A10" s="772"/>
      <c r="B10" s="773"/>
      <c r="C10" s="774"/>
      <c r="D10" s="775"/>
      <c r="E10" s="774"/>
      <c r="F10" s="776"/>
      <c r="G10" s="774"/>
      <c r="H10" s="775"/>
      <c r="I10" s="774"/>
      <c r="J10" s="776"/>
      <c r="K10" s="774"/>
      <c r="L10" s="775"/>
      <c r="M10" s="774"/>
      <c r="N10" s="776"/>
      <c r="O10" s="774"/>
      <c r="P10" s="775"/>
      <c r="Q10" s="774"/>
      <c r="R10" s="775"/>
      <c r="S10" s="774"/>
      <c r="T10" s="777"/>
      <c r="U10" s="778"/>
    </row>
    <row r="11" spans="1:21" ht="30.75" customHeight="1" thickTop="1" x14ac:dyDescent="0.2">
      <c r="A11" s="779">
        <v>1</v>
      </c>
      <c r="B11" s="780" t="s">
        <v>513</v>
      </c>
      <c r="C11" s="781">
        <v>2</v>
      </c>
      <c r="D11" s="782">
        <v>9334</v>
      </c>
      <c r="E11" s="783">
        <v>1</v>
      </c>
      <c r="F11" s="784">
        <v>11077</v>
      </c>
      <c r="G11" s="781">
        <v>3</v>
      </c>
      <c r="H11" s="782">
        <v>14210</v>
      </c>
      <c r="I11" s="783">
        <v>2</v>
      </c>
      <c r="J11" s="784">
        <v>18503</v>
      </c>
      <c r="K11" s="781">
        <v>2</v>
      </c>
      <c r="L11" s="782">
        <v>8264</v>
      </c>
      <c r="M11" s="783">
        <v>2</v>
      </c>
      <c r="N11" s="784">
        <v>16326</v>
      </c>
      <c r="O11" s="781">
        <v>6</v>
      </c>
      <c r="P11" s="782">
        <v>12163</v>
      </c>
      <c r="Q11" s="783">
        <v>3</v>
      </c>
      <c r="R11" s="784">
        <v>12291</v>
      </c>
      <c r="S11" s="785">
        <f t="shared" ref="S11:T18" si="0">C11+E11+G11+I11+K11+M11+O11+Q11</f>
        <v>21</v>
      </c>
      <c r="T11" s="786">
        <f t="shared" si="0"/>
        <v>102168</v>
      </c>
      <c r="U11" s="787">
        <v>1</v>
      </c>
    </row>
    <row r="12" spans="1:21" ht="30.75" customHeight="1" x14ac:dyDescent="0.2">
      <c r="A12" s="788">
        <v>2</v>
      </c>
      <c r="B12" s="789" t="s">
        <v>420</v>
      </c>
      <c r="C12" s="790">
        <v>5</v>
      </c>
      <c r="D12" s="791">
        <v>6298</v>
      </c>
      <c r="E12" s="792">
        <v>3</v>
      </c>
      <c r="F12" s="793">
        <v>10140</v>
      </c>
      <c r="G12" s="790">
        <v>6</v>
      </c>
      <c r="H12" s="791">
        <v>10544</v>
      </c>
      <c r="I12" s="792">
        <v>4</v>
      </c>
      <c r="J12" s="793">
        <v>13359</v>
      </c>
      <c r="K12" s="790">
        <v>4</v>
      </c>
      <c r="L12" s="791">
        <v>7366</v>
      </c>
      <c r="M12" s="792">
        <v>1</v>
      </c>
      <c r="N12" s="793">
        <v>11766</v>
      </c>
      <c r="O12" s="790">
        <v>1</v>
      </c>
      <c r="P12" s="791">
        <v>39725</v>
      </c>
      <c r="Q12" s="792">
        <v>1</v>
      </c>
      <c r="R12" s="793">
        <v>13282</v>
      </c>
      <c r="S12" s="785">
        <f t="shared" si="0"/>
        <v>25</v>
      </c>
      <c r="T12" s="786">
        <f t="shared" si="0"/>
        <v>112480</v>
      </c>
      <c r="U12" s="787">
        <v>2</v>
      </c>
    </row>
    <row r="13" spans="1:21" ht="32.25" customHeight="1" x14ac:dyDescent="0.2">
      <c r="A13" s="788">
        <v>3</v>
      </c>
      <c r="B13" s="789" t="s">
        <v>514</v>
      </c>
      <c r="C13" s="790">
        <v>3</v>
      </c>
      <c r="D13" s="791">
        <v>9529</v>
      </c>
      <c r="E13" s="792">
        <v>2</v>
      </c>
      <c r="F13" s="793">
        <v>10817</v>
      </c>
      <c r="G13" s="790">
        <v>2</v>
      </c>
      <c r="H13" s="791">
        <v>13379</v>
      </c>
      <c r="I13" s="792">
        <v>3</v>
      </c>
      <c r="J13" s="793">
        <v>16998</v>
      </c>
      <c r="K13" s="790">
        <v>1</v>
      </c>
      <c r="L13" s="791">
        <v>9302</v>
      </c>
      <c r="M13" s="792">
        <v>3</v>
      </c>
      <c r="N13" s="793">
        <v>9652</v>
      </c>
      <c r="O13" s="790">
        <v>5</v>
      </c>
      <c r="P13" s="791">
        <v>17248</v>
      </c>
      <c r="Q13" s="792">
        <v>7</v>
      </c>
      <c r="R13" s="793">
        <v>7021</v>
      </c>
      <c r="S13" s="785">
        <f t="shared" si="0"/>
        <v>26</v>
      </c>
      <c r="T13" s="786">
        <f t="shared" si="0"/>
        <v>93946</v>
      </c>
      <c r="U13" s="787">
        <v>3</v>
      </c>
    </row>
    <row r="14" spans="1:21" ht="31.5" customHeight="1" x14ac:dyDescent="0.2">
      <c r="A14" s="788">
        <v>4</v>
      </c>
      <c r="B14" s="789" t="s">
        <v>77</v>
      </c>
      <c r="C14" s="790">
        <v>1</v>
      </c>
      <c r="D14" s="791">
        <v>10498</v>
      </c>
      <c r="E14" s="792">
        <v>6</v>
      </c>
      <c r="F14" s="793">
        <v>6487</v>
      </c>
      <c r="G14" s="790">
        <v>1</v>
      </c>
      <c r="H14" s="791">
        <v>15035</v>
      </c>
      <c r="I14" s="792">
        <v>5</v>
      </c>
      <c r="J14" s="793">
        <v>13334</v>
      </c>
      <c r="K14" s="790">
        <v>5</v>
      </c>
      <c r="L14" s="791">
        <v>6224</v>
      </c>
      <c r="M14" s="792">
        <v>6</v>
      </c>
      <c r="N14" s="793">
        <v>8043</v>
      </c>
      <c r="O14" s="790">
        <v>2</v>
      </c>
      <c r="P14" s="791">
        <v>20490</v>
      </c>
      <c r="Q14" s="792">
        <v>2</v>
      </c>
      <c r="R14" s="793">
        <v>11725</v>
      </c>
      <c r="S14" s="785">
        <f t="shared" si="0"/>
        <v>28</v>
      </c>
      <c r="T14" s="786">
        <f t="shared" si="0"/>
        <v>91836</v>
      </c>
      <c r="U14" s="787">
        <v>4</v>
      </c>
    </row>
    <row r="15" spans="1:21" ht="32.25" customHeight="1" x14ac:dyDescent="0.2">
      <c r="A15" s="788">
        <v>5</v>
      </c>
      <c r="B15" s="789" t="s">
        <v>459</v>
      </c>
      <c r="C15" s="790">
        <v>7</v>
      </c>
      <c r="D15" s="791">
        <v>4694</v>
      </c>
      <c r="E15" s="792">
        <v>4</v>
      </c>
      <c r="F15" s="793">
        <v>10398</v>
      </c>
      <c r="G15" s="790">
        <v>4</v>
      </c>
      <c r="H15" s="791">
        <v>13269</v>
      </c>
      <c r="I15" s="792">
        <v>1</v>
      </c>
      <c r="J15" s="793">
        <v>28406</v>
      </c>
      <c r="K15" s="790">
        <v>6</v>
      </c>
      <c r="L15" s="791">
        <v>6138</v>
      </c>
      <c r="M15" s="792">
        <v>4</v>
      </c>
      <c r="N15" s="793">
        <v>8469</v>
      </c>
      <c r="O15" s="790">
        <v>4</v>
      </c>
      <c r="P15" s="791">
        <v>14288</v>
      </c>
      <c r="Q15" s="792">
        <v>6</v>
      </c>
      <c r="R15" s="793">
        <v>7081</v>
      </c>
      <c r="S15" s="785">
        <f t="shared" si="0"/>
        <v>36</v>
      </c>
      <c r="T15" s="786">
        <f t="shared" si="0"/>
        <v>92743</v>
      </c>
      <c r="U15" s="787">
        <v>5</v>
      </c>
    </row>
    <row r="16" spans="1:21" ht="32.25" customHeight="1" x14ac:dyDescent="0.2">
      <c r="A16" s="788">
        <v>6</v>
      </c>
      <c r="B16" s="789" t="s">
        <v>486</v>
      </c>
      <c r="C16" s="790">
        <v>4</v>
      </c>
      <c r="D16" s="791">
        <v>8170</v>
      </c>
      <c r="E16" s="792">
        <v>5</v>
      </c>
      <c r="F16" s="793">
        <v>9631</v>
      </c>
      <c r="G16" s="790">
        <v>5</v>
      </c>
      <c r="H16" s="791">
        <v>13376</v>
      </c>
      <c r="I16" s="792">
        <v>6</v>
      </c>
      <c r="J16" s="793">
        <v>12392</v>
      </c>
      <c r="K16" s="790">
        <v>8</v>
      </c>
      <c r="L16" s="791">
        <v>5518</v>
      </c>
      <c r="M16" s="792">
        <v>5</v>
      </c>
      <c r="N16" s="793">
        <v>7184</v>
      </c>
      <c r="O16" s="790">
        <v>3</v>
      </c>
      <c r="P16" s="791">
        <v>14348</v>
      </c>
      <c r="Q16" s="792">
        <v>5</v>
      </c>
      <c r="R16" s="793">
        <v>7667</v>
      </c>
      <c r="S16" s="785">
        <f t="shared" si="0"/>
        <v>41</v>
      </c>
      <c r="T16" s="786">
        <f t="shared" si="0"/>
        <v>78286</v>
      </c>
      <c r="U16" s="787">
        <v>6</v>
      </c>
    </row>
    <row r="17" spans="1:21" ht="31.5" customHeight="1" x14ac:dyDescent="0.2">
      <c r="A17" s="788">
        <v>7</v>
      </c>
      <c r="B17" s="789" t="s">
        <v>501</v>
      </c>
      <c r="C17" s="790">
        <v>6</v>
      </c>
      <c r="D17" s="791">
        <v>4159</v>
      </c>
      <c r="E17" s="792">
        <v>7</v>
      </c>
      <c r="F17" s="793">
        <v>5933</v>
      </c>
      <c r="G17" s="790">
        <v>8</v>
      </c>
      <c r="H17" s="791">
        <v>7673</v>
      </c>
      <c r="I17" s="792">
        <v>8</v>
      </c>
      <c r="J17" s="793">
        <v>5898</v>
      </c>
      <c r="K17" s="790">
        <v>3</v>
      </c>
      <c r="L17" s="791">
        <v>7913</v>
      </c>
      <c r="M17" s="792">
        <v>7</v>
      </c>
      <c r="N17" s="793">
        <v>6169</v>
      </c>
      <c r="O17" s="790">
        <v>8</v>
      </c>
      <c r="P17" s="791">
        <v>5811</v>
      </c>
      <c r="Q17" s="792">
        <v>4</v>
      </c>
      <c r="R17" s="793">
        <v>9331</v>
      </c>
      <c r="S17" s="785">
        <f t="shared" si="0"/>
        <v>51</v>
      </c>
      <c r="T17" s="786">
        <f t="shared" si="0"/>
        <v>52887</v>
      </c>
      <c r="U17" s="787">
        <v>7</v>
      </c>
    </row>
    <row r="18" spans="1:21" ht="31.5" customHeight="1" thickBot="1" x14ac:dyDescent="0.25">
      <c r="A18" s="794">
        <v>8</v>
      </c>
      <c r="B18" s="795" t="s">
        <v>483</v>
      </c>
      <c r="C18" s="796">
        <v>8</v>
      </c>
      <c r="D18" s="797">
        <v>1832</v>
      </c>
      <c r="E18" s="798">
        <v>8</v>
      </c>
      <c r="F18" s="799">
        <v>4973</v>
      </c>
      <c r="G18" s="796">
        <v>7</v>
      </c>
      <c r="H18" s="797">
        <v>9699</v>
      </c>
      <c r="I18" s="798">
        <v>7</v>
      </c>
      <c r="J18" s="799">
        <v>8214</v>
      </c>
      <c r="K18" s="796">
        <v>7</v>
      </c>
      <c r="L18" s="797">
        <v>3733</v>
      </c>
      <c r="M18" s="798">
        <v>8</v>
      </c>
      <c r="N18" s="799">
        <v>4629</v>
      </c>
      <c r="O18" s="796">
        <v>7</v>
      </c>
      <c r="P18" s="797">
        <v>5937</v>
      </c>
      <c r="Q18" s="798">
        <v>8</v>
      </c>
      <c r="R18" s="799">
        <v>2486</v>
      </c>
      <c r="S18" s="968">
        <f t="shared" si="0"/>
        <v>60</v>
      </c>
      <c r="T18" s="969">
        <f t="shared" si="0"/>
        <v>41503</v>
      </c>
      <c r="U18" s="800">
        <v>8</v>
      </c>
    </row>
  </sheetData>
  <sortState xmlns:xlrd2="http://schemas.microsoft.com/office/spreadsheetml/2017/richdata2" ref="B11:T18">
    <sortCondition ref="S11:S18"/>
    <sortCondition descending="1" ref="T11:T18"/>
  </sortState>
  <mergeCells count="19"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  <mergeCell ref="A6:A8"/>
    <mergeCell ref="B6:B8"/>
    <mergeCell ref="C6:D6"/>
    <mergeCell ref="E6:F6"/>
    <mergeCell ref="G6:H6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38"/>
  <sheetViews>
    <sheetView topLeftCell="A4" workbookViewId="0">
      <selection activeCell="A37" sqref="A37:V37"/>
    </sheetView>
  </sheetViews>
  <sheetFormatPr defaultRowHeight="12.75" x14ac:dyDescent="0.2"/>
  <cols>
    <col min="1" max="1" width="4.140625" customWidth="1"/>
    <col min="2" max="2" width="16" customWidth="1"/>
    <col min="3" max="3" width="17" customWidth="1"/>
    <col min="4" max="4" width="3.7109375" customWidth="1"/>
    <col min="5" max="5" width="5.7109375" customWidth="1"/>
    <col min="6" max="6" width="4" customWidth="1"/>
    <col min="7" max="7" width="5.42578125" customWidth="1"/>
    <col min="8" max="8" width="4" customWidth="1"/>
    <col min="9" max="9" width="5.7109375" customWidth="1"/>
    <col min="10" max="10" width="4.140625" customWidth="1"/>
    <col min="11" max="11" width="5.7109375" customWidth="1"/>
    <col min="12" max="12" width="4.28515625" customWidth="1"/>
    <col min="13" max="13" width="5.7109375" customWidth="1"/>
    <col min="14" max="14" width="4" customWidth="1"/>
    <col min="15" max="15" width="5.7109375" customWidth="1"/>
    <col min="16" max="16" width="4" customWidth="1"/>
    <col min="17" max="17" width="5.28515625" customWidth="1"/>
    <col min="18" max="18" width="3.85546875" customWidth="1"/>
    <col min="19" max="20" width="5.5703125" customWidth="1"/>
    <col min="21" max="21" width="8.140625" customWidth="1"/>
    <col min="22" max="22" width="6" customWidth="1"/>
  </cols>
  <sheetData>
    <row r="1" spans="1:22" x14ac:dyDescent="0.2">
      <c r="O1" s="171"/>
    </row>
    <row r="2" spans="1:22" ht="21.75" customHeight="1" x14ac:dyDescent="0.35">
      <c r="A2" s="169"/>
      <c r="B2" s="1360"/>
      <c r="C2" s="1360"/>
      <c r="D2" s="170"/>
      <c r="E2" s="171"/>
      <c r="F2" s="170"/>
      <c r="G2" s="176" t="s">
        <v>64</v>
      </c>
      <c r="H2" s="174"/>
      <c r="I2" s="176"/>
      <c r="J2" s="174"/>
      <c r="K2" s="172"/>
      <c r="L2" s="174"/>
      <c r="M2" s="175"/>
      <c r="N2" s="170"/>
      <c r="O2" s="171"/>
    </row>
    <row r="3" spans="1:22" ht="21" customHeight="1" x14ac:dyDescent="0.35">
      <c r="A3" s="169"/>
      <c r="B3" s="1361"/>
      <c r="C3" s="1361"/>
      <c r="D3" s="174"/>
      <c r="E3" s="175"/>
      <c r="F3" s="174"/>
      <c r="G3" s="179" t="s">
        <v>168</v>
      </c>
      <c r="H3" s="177"/>
      <c r="I3" s="175"/>
      <c r="J3" s="174"/>
      <c r="K3" s="172"/>
      <c r="L3" s="174"/>
      <c r="M3" s="175"/>
      <c r="N3" s="170"/>
      <c r="O3" s="171"/>
    </row>
    <row r="4" spans="1:22" ht="21.75" customHeight="1" x14ac:dyDescent="0.35">
      <c r="A4" s="169"/>
      <c r="B4" s="173"/>
      <c r="C4" s="170" t="s">
        <v>71</v>
      </c>
      <c r="D4" s="174"/>
      <c r="E4" s="175"/>
      <c r="F4" s="174"/>
      <c r="G4" s="175"/>
      <c r="H4" s="178" t="s">
        <v>45</v>
      </c>
      <c r="I4" s="175"/>
      <c r="J4" s="174"/>
      <c r="K4" s="172"/>
      <c r="L4" s="174"/>
      <c r="M4" s="175"/>
      <c r="N4" s="170"/>
    </row>
    <row r="5" spans="1:22" x14ac:dyDescent="0.2">
      <c r="C5" t="s">
        <v>72</v>
      </c>
    </row>
    <row r="6" spans="1:22" ht="13.5" thickBot="1" x14ac:dyDescent="0.25"/>
    <row r="7" spans="1:22" ht="18.75" thickTop="1" x14ac:dyDescent="0.2">
      <c r="A7" s="1362" t="s">
        <v>4</v>
      </c>
      <c r="B7" s="1364" t="s">
        <v>20</v>
      </c>
      <c r="C7" s="1366" t="s">
        <v>5</v>
      </c>
      <c r="D7" s="1358" t="s">
        <v>6</v>
      </c>
      <c r="E7" s="1359"/>
      <c r="F7" s="1368" t="s">
        <v>7</v>
      </c>
      <c r="G7" s="1369"/>
      <c r="H7" s="1358" t="s">
        <v>8</v>
      </c>
      <c r="I7" s="1359"/>
      <c r="J7" s="1368" t="s">
        <v>9</v>
      </c>
      <c r="K7" s="1369"/>
      <c r="L7" s="1358" t="s">
        <v>10</v>
      </c>
      <c r="M7" s="1359"/>
      <c r="N7" s="1368" t="s">
        <v>11</v>
      </c>
      <c r="O7" s="1369"/>
      <c r="P7" s="1358" t="s">
        <v>12</v>
      </c>
      <c r="Q7" s="1359"/>
      <c r="R7" s="1368" t="s">
        <v>13</v>
      </c>
      <c r="S7" s="1369"/>
      <c r="T7" s="1346" t="s">
        <v>14</v>
      </c>
      <c r="U7" s="1348"/>
      <c r="V7" s="1345"/>
    </row>
    <row r="8" spans="1:22" ht="32.25" customHeight="1" x14ac:dyDescent="0.2">
      <c r="A8" s="1363"/>
      <c r="B8" s="1365"/>
      <c r="C8" s="1367"/>
      <c r="D8" s="1352" t="s">
        <v>515</v>
      </c>
      <c r="E8" s="1353"/>
      <c r="F8" s="1354" t="s">
        <v>516</v>
      </c>
      <c r="G8" s="1355"/>
      <c r="H8" s="1352" t="s">
        <v>517</v>
      </c>
      <c r="I8" s="1353"/>
      <c r="J8" s="1354" t="s">
        <v>518</v>
      </c>
      <c r="K8" s="1355"/>
      <c r="L8" s="1352" t="s">
        <v>519</v>
      </c>
      <c r="M8" s="1353"/>
      <c r="N8" s="1354" t="s">
        <v>520</v>
      </c>
      <c r="O8" s="1355"/>
      <c r="P8" s="1352" t="s">
        <v>521</v>
      </c>
      <c r="Q8" s="1353"/>
      <c r="R8" s="1354" t="s">
        <v>522</v>
      </c>
      <c r="S8" s="1353"/>
      <c r="T8" s="1349"/>
      <c r="U8" s="1350"/>
      <c r="V8" s="1351"/>
    </row>
    <row r="9" spans="1:22" ht="0.75" customHeight="1" x14ac:dyDescent="0.2">
      <c r="A9" s="1363"/>
      <c r="B9" s="1365"/>
      <c r="C9" s="1367"/>
      <c r="D9" s="801"/>
      <c r="E9" s="802"/>
      <c r="F9" s="801"/>
      <c r="G9" s="803"/>
      <c r="H9" s="804"/>
      <c r="I9" s="802"/>
      <c r="J9" s="801"/>
      <c r="K9" s="803"/>
      <c r="L9" s="804"/>
      <c r="M9" s="802"/>
      <c r="N9" s="801"/>
      <c r="O9" s="805"/>
      <c r="P9" s="804"/>
      <c r="Q9" s="802"/>
      <c r="R9" s="801"/>
      <c r="S9" s="803"/>
      <c r="T9" s="804"/>
      <c r="U9" s="806"/>
      <c r="V9" s="807"/>
    </row>
    <row r="10" spans="1:22" ht="20.25" customHeight="1" x14ac:dyDescent="0.2">
      <c r="A10" s="766"/>
      <c r="B10" s="808"/>
      <c r="C10" s="809"/>
      <c r="D10" s="810" t="s">
        <v>15</v>
      </c>
      <c r="E10" s="811" t="s">
        <v>16</v>
      </c>
      <c r="F10" s="810" t="s">
        <v>15</v>
      </c>
      <c r="G10" s="812" t="s">
        <v>16</v>
      </c>
      <c r="H10" s="813" t="s">
        <v>15</v>
      </c>
      <c r="I10" s="811" t="s">
        <v>16</v>
      </c>
      <c r="J10" s="810" t="s">
        <v>15</v>
      </c>
      <c r="K10" s="812" t="s">
        <v>16</v>
      </c>
      <c r="L10" s="813" t="s">
        <v>15</v>
      </c>
      <c r="M10" s="811" t="s">
        <v>16</v>
      </c>
      <c r="N10" s="810" t="s">
        <v>15</v>
      </c>
      <c r="O10" s="814" t="s">
        <v>16</v>
      </c>
      <c r="P10" s="813" t="s">
        <v>15</v>
      </c>
      <c r="Q10" s="811" t="s">
        <v>16</v>
      </c>
      <c r="R10" s="810" t="s">
        <v>15</v>
      </c>
      <c r="S10" s="812" t="s">
        <v>16</v>
      </c>
      <c r="T10" s="813" t="s">
        <v>15</v>
      </c>
      <c r="U10" s="815" t="s">
        <v>17</v>
      </c>
      <c r="V10" s="816" t="s">
        <v>18</v>
      </c>
    </row>
    <row r="11" spans="1:22" ht="1.5" customHeight="1" thickBot="1" x14ac:dyDescent="0.25">
      <c r="A11" s="772"/>
      <c r="B11" s="817"/>
      <c r="C11" s="818"/>
      <c r="D11" s="774"/>
      <c r="E11" s="819"/>
      <c r="F11" s="774"/>
      <c r="G11" s="820"/>
      <c r="H11" s="774"/>
      <c r="I11" s="819"/>
      <c r="J11" s="774"/>
      <c r="K11" s="820"/>
      <c r="L11" s="774"/>
      <c r="M11" s="819"/>
      <c r="N11" s="774"/>
      <c r="O11" s="820"/>
      <c r="P11" s="774"/>
      <c r="Q11" s="819"/>
      <c r="R11" s="774"/>
      <c r="S11" s="820"/>
      <c r="T11" s="774"/>
      <c r="U11" s="821"/>
      <c r="V11" s="778"/>
    </row>
    <row r="12" spans="1:22" ht="16.5" thickTop="1" x14ac:dyDescent="0.2">
      <c r="A12" s="779">
        <v>1</v>
      </c>
      <c r="B12" s="822" t="s">
        <v>653</v>
      </c>
      <c r="C12" s="823" t="s">
        <v>513</v>
      </c>
      <c r="D12" s="783">
        <v>1</v>
      </c>
      <c r="E12" s="784">
        <v>3110</v>
      </c>
      <c r="F12" s="781">
        <v>2</v>
      </c>
      <c r="G12" s="824">
        <v>4037</v>
      </c>
      <c r="H12" s="783">
        <v>5</v>
      </c>
      <c r="I12" s="784">
        <v>4888</v>
      </c>
      <c r="J12" s="781">
        <v>1</v>
      </c>
      <c r="K12" s="782">
        <v>4796</v>
      </c>
      <c r="L12" s="783">
        <v>1</v>
      </c>
      <c r="M12" s="784">
        <v>2565</v>
      </c>
      <c r="N12" s="781">
        <v>1</v>
      </c>
      <c r="O12" s="782">
        <v>6221</v>
      </c>
      <c r="P12" s="783">
        <v>2</v>
      </c>
      <c r="Q12" s="784">
        <v>6937</v>
      </c>
      <c r="R12" s="781">
        <v>1</v>
      </c>
      <c r="S12" s="782">
        <v>7656</v>
      </c>
      <c r="T12" s="825">
        <f t="shared" ref="T12:T36" si="0">D12+F12+H12+J12+L12+N12+P12+R12</f>
        <v>14</v>
      </c>
      <c r="U12" s="786">
        <f t="shared" ref="U12:U36" si="1">E12+G12+I12+K12+M12+O12+Q12+S12</f>
        <v>40210</v>
      </c>
      <c r="V12" s="826">
        <v>1</v>
      </c>
    </row>
    <row r="13" spans="1:22" ht="15.75" x14ac:dyDescent="0.2">
      <c r="A13" s="779">
        <v>2</v>
      </c>
      <c r="B13" s="827" t="s">
        <v>654</v>
      </c>
      <c r="C13" s="823" t="s">
        <v>514</v>
      </c>
      <c r="D13" s="792">
        <v>1</v>
      </c>
      <c r="E13" s="793">
        <v>5709</v>
      </c>
      <c r="F13" s="790">
        <v>2</v>
      </c>
      <c r="G13" s="791">
        <v>3422</v>
      </c>
      <c r="H13" s="792">
        <v>3</v>
      </c>
      <c r="I13" s="793">
        <v>3361</v>
      </c>
      <c r="J13" s="790">
        <v>3</v>
      </c>
      <c r="K13" s="791">
        <v>3720</v>
      </c>
      <c r="L13" s="792">
        <v>2</v>
      </c>
      <c r="M13" s="793">
        <v>3095</v>
      </c>
      <c r="N13" s="790">
        <v>3</v>
      </c>
      <c r="O13" s="791">
        <v>3416</v>
      </c>
      <c r="P13" s="792">
        <v>1</v>
      </c>
      <c r="Q13" s="793">
        <v>11633</v>
      </c>
      <c r="R13" s="790">
        <v>5</v>
      </c>
      <c r="S13" s="791">
        <v>1592</v>
      </c>
      <c r="T13" s="825">
        <f t="shared" si="0"/>
        <v>20</v>
      </c>
      <c r="U13" s="786">
        <f t="shared" si="1"/>
        <v>35948</v>
      </c>
      <c r="V13" s="826">
        <v>2</v>
      </c>
    </row>
    <row r="14" spans="1:22" ht="15.75" x14ac:dyDescent="0.2">
      <c r="A14" s="779">
        <v>3</v>
      </c>
      <c r="B14" s="827" t="s">
        <v>649</v>
      </c>
      <c r="C14" s="823" t="s">
        <v>77</v>
      </c>
      <c r="D14" s="792">
        <v>1</v>
      </c>
      <c r="E14" s="793">
        <v>4010</v>
      </c>
      <c r="F14" s="790">
        <v>8</v>
      </c>
      <c r="G14" s="791">
        <v>2357</v>
      </c>
      <c r="H14" s="792">
        <v>1</v>
      </c>
      <c r="I14" s="793">
        <v>6388</v>
      </c>
      <c r="J14" s="790">
        <v>2</v>
      </c>
      <c r="K14" s="791">
        <v>7447</v>
      </c>
      <c r="L14" s="792">
        <v>1</v>
      </c>
      <c r="M14" s="793">
        <v>5114</v>
      </c>
      <c r="N14" s="790">
        <v>7</v>
      </c>
      <c r="O14" s="791">
        <v>371</v>
      </c>
      <c r="P14" s="792">
        <v>2</v>
      </c>
      <c r="Q14" s="793">
        <v>11816</v>
      </c>
      <c r="R14" s="790">
        <v>2</v>
      </c>
      <c r="S14" s="791">
        <v>5205</v>
      </c>
      <c r="T14" s="825">
        <f t="shared" si="0"/>
        <v>24</v>
      </c>
      <c r="U14" s="786">
        <f t="shared" si="1"/>
        <v>42708</v>
      </c>
      <c r="V14" s="826">
        <v>3</v>
      </c>
    </row>
    <row r="15" spans="1:22" ht="15.75" x14ac:dyDescent="0.2">
      <c r="A15" s="779">
        <v>4</v>
      </c>
      <c r="B15" s="827" t="s">
        <v>665</v>
      </c>
      <c r="C15" s="823" t="s">
        <v>459</v>
      </c>
      <c r="D15" s="792">
        <v>6</v>
      </c>
      <c r="E15" s="793">
        <v>2328</v>
      </c>
      <c r="F15" s="790">
        <v>4</v>
      </c>
      <c r="G15" s="791">
        <v>3271</v>
      </c>
      <c r="H15" s="792">
        <v>2</v>
      </c>
      <c r="I15" s="793">
        <v>4562</v>
      </c>
      <c r="J15" s="790">
        <v>1</v>
      </c>
      <c r="K15" s="791">
        <v>15865</v>
      </c>
      <c r="L15" s="792">
        <v>2</v>
      </c>
      <c r="M15" s="793">
        <v>3815</v>
      </c>
      <c r="N15" s="790">
        <v>4</v>
      </c>
      <c r="O15" s="791">
        <v>2962</v>
      </c>
      <c r="P15" s="792">
        <v>1</v>
      </c>
      <c r="Q15" s="793">
        <v>9078</v>
      </c>
      <c r="R15" s="790">
        <v>6</v>
      </c>
      <c r="S15" s="791">
        <v>1073</v>
      </c>
      <c r="T15" s="825">
        <f t="shared" si="0"/>
        <v>26</v>
      </c>
      <c r="U15" s="786">
        <f t="shared" si="1"/>
        <v>42954</v>
      </c>
      <c r="V15" s="826">
        <v>4</v>
      </c>
    </row>
    <row r="16" spans="1:22" ht="15.75" x14ac:dyDescent="0.2">
      <c r="A16" s="779">
        <v>5</v>
      </c>
      <c r="B16" s="827" t="s">
        <v>659</v>
      </c>
      <c r="C16" s="823" t="s">
        <v>420</v>
      </c>
      <c r="D16" s="792">
        <v>5</v>
      </c>
      <c r="E16" s="793">
        <v>2902</v>
      </c>
      <c r="F16" s="790">
        <v>2</v>
      </c>
      <c r="G16" s="791">
        <v>3689</v>
      </c>
      <c r="H16" s="792">
        <v>6</v>
      </c>
      <c r="I16" s="793">
        <v>2687</v>
      </c>
      <c r="J16" s="790">
        <v>2</v>
      </c>
      <c r="K16" s="791">
        <v>4571</v>
      </c>
      <c r="L16" s="792">
        <v>6</v>
      </c>
      <c r="M16" s="793">
        <v>2914</v>
      </c>
      <c r="N16" s="790">
        <v>3</v>
      </c>
      <c r="O16" s="791">
        <v>4741</v>
      </c>
      <c r="P16" s="792">
        <v>1</v>
      </c>
      <c r="Q16" s="793">
        <v>26307</v>
      </c>
      <c r="R16" s="790">
        <v>2</v>
      </c>
      <c r="S16" s="791">
        <v>5551</v>
      </c>
      <c r="T16" s="825">
        <f t="shared" si="0"/>
        <v>27</v>
      </c>
      <c r="U16" s="786">
        <f t="shared" si="1"/>
        <v>53362</v>
      </c>
      <c r="V16" s="826">
        <v>5</v>
      </c>
    </row>
    <row r="17" spans="1:22" ht="15.75" x14ac:dyDescent="0.2">
      <c r="A17" s="779">
        <v>6</v>
      </c>
      <c r="B17" s="827" t="s">
        <v>651</v>
      </c>
      <c r="C17" s="823" t="s">
        <v>513</v>
      </c>
      <c r="D17" s="792">
        <v>4</v>
      </c>
      <c r="E17" s="793">
        <v>3358</v>
      </c>
      <c r="F17" s="790">
        <v>1</v>
      </c>
      <c r="G17" s="791">
        <v>3358</v>
      </c>
      <c r="H17" s="792">
        <v>1</v>
      </c>
      <c r="I17" s="793">
        <v>6016</v>
      </c>
      <c r="J17" s="790">
        <v>2</v>
      </c>
      <c r="K17" s="791">
        <v>10707</v>
      </c>
      <c r="L17" s="792">
        <v>3</v>
      </c>
      <c r="M17" s="793">
        <v>3485</v>
      </c>
      <c r="N17" s="790">
        <v>5</v>
      </c>
      <c r="O17" s="791">
        <v>3045</v>
      </c>
      <c r="P17" s="792">
        <v>7</v>
      </c>
      <c r="Q17" s="793">
        <v>1811</v>
      </c>
      <c r="R17" s="790">
        <v>6</v>
      </c>
      <c r="S17" s="791">
        <v>1416</v>
      </c>
      <c r="T17" s="825">
        <f t="shared" si="0"/>
        <v>29</v>
      </c>
      <c r="U17" s="786">
        <f t="shared" si="1"/>
        <v>33196</v>
      </c>
      <c r="V17" s="826">
        <v>6</v>
      </c>
    </row>
    <row r="18" spans="1:22" ht="15.75" x14ac:dyDescent="0.2">
      <c r="A18" s="779">
        <v>7</v>
      </c>
      <c r="B18" s="827" t="s">
        <v>667</v>
      </c>
      <c r="C18" s="823" t="s">
        <v>459</v>
      </c>
      <c r="D18" s="792">
        <v>6</v>
      </c>
      <c r="E18" s="793">
        <v>1173</v>
      </c>
      <c r="F18" s="790">
        <v>1</v>
      </c>
      <c r="G18" s="791">
        <v>4078</v>
      </c>
      <c r="H18" s="792">
        <v>2</v>
      </c>
      <c r="I18" s="793">
        <v>6002</v>
      </c>
      <c r="J18" s="790">
        <v>1</v>
      </c>
      <c r="K18" s="791">
        <v>9442</v>
      </c>
      <c r="L18" s="792">
        <v>5</v>
      </c>
      <c r="M18" s="793">
        <v>975</v>
      </c>
      <c r="N18" s="790">
        <v>4</v>
      </c>
      <c r="O18" s="791">
        <v>3380</v>
      </c>
      <c r="P18" s="792">
        <v>8</v>
      </c>
      <c r="Q18" s="793">
        <v>1032</v>
      </c>
      <c r="R18" s="790">
        <v>2</v>
      </c>
      <c r="S18" s="791">
        <v>4837</v>
      </c>
      <c r="T18" s="825">
        <f t="shared" si="0"/>
        <v>29</v>
      </c>
      <c r="U18" s="786">
        <f t="shared" si="1"/>
        <v>30919</v>
      </c>
      <c r="V18" s="826">
        <v>7</v>
      </c>
    </row>
    <row r="19" spans="1:22" ht="15.75" x14ac:dyDescent="0.2">
      <c r="A19" s="779">
        <v>8</v>
      </c>
      <c r="B19" s="827" t="s">
        <v>658</v>
      </c>
      <c r="C19" s="823" t="s">
        <v>486</v>
      </c>
      <c r="D19" s="792">
        <v>5</v>
      </c>
      <c r="E19" s="793">
        <v>1731</v>
      </c>
      <c r="F19" s="790">
        <v>5</v>
      </c>
      <c r="G19" s="791">
        <v>2631</v>
      </c>
      <c r="H19" s="792">
        <v>1</v>
      </c>
      <c r="I19" s="793">
        <v>5486</v>
      </c>
      <c r="J19" s="790">
        <v>4</v>
      </c>
      <c r="K19" s="791">
        <v>5411</v>
      </c>
      <c r="L19" s="792">
        <v>4</v>
      </c>
      <c r="M19" s="793">
        <v>3337</v>
      </c>
      <c r="N19" s="790">
        <v>1</v>
      </c>
      <c r="O19" s="791">
        <v>3895</v>
      </c>
      <c r="P19" s="792">
        <v>5</v>
      </c>
      <c r="Q19" s="793">
        <v>2823</v>
      </c>
      <c r="R19" s="790">
        <v>4</v>
      </c>
      <c r="S19" s="791">
        <v>2324</v>
      </c>
      <c r="T19" s="825">
        <f t="shared" si="0"/>
        <v>29</v>
      </c>
      <c r="U19" s="786">
        <f t="shared" si="1"/>
        <v>27638</v>
      </c>
      <c r="V19" s="826">
        <v>8</v>
      </c>
    </row>
    <row r="20" spans="1:22" ht="15.75" x14ac:dyDescent="0.2">
      <c r="A20" s="779">
        <v>9</v>
      </c>
      <c r="B20" s="827" t="s">
        <v>661</v>
      </c>
      <c r="C20" s="823" t="s">
        <v>420</v>
      </c>
      <c r="D20" s="792">
        <v>6</v>
      </c>
      <c r="E20" s="793">
        <v>1441</v>
      </c>
      <c r="F20" s="790">
        <v>4</v>
      </c>
      <c r="G20" s="791">
        <v>2926</v>
      </c>
      <c r="H20" s="792">
        <v>4</v>
      </c>
      <c r="I20" s="793">
        <v>4892</v>
      </c>
      <c r="J20" s="790">
        <v>5</v>
      </c>
      <c r="K20" s="791">
        <v>4293</v>
      </c>
      <c r="L20" s="792">
        <v>3</v>
      </c>
      <c r="M20" s="793">
        <v>1934</v>
      </c>
      <c r="N20" s="790">
        <v>2</v>
      </c>
      <c r="O20" s="791">
        <v>3237</v>
      </c>
      <c r="P20" s="792">
        <v>2</v>
      </c>
      <c r="Q20" s="793">
        <v>10164</v>
      </c>
      <c r="R20" s="790">
        <v>4</v>
      </c>
      <c r="S20" s="791">
        <v>2070</v>
      </c>
      <c r="T20" s="825">
        <f t="shared" si="0"/>
        <v>30</v>
      </c>
      <c r="U20" s="786">
        <f t="shared" si="1"/>
        <v>30957</v>
      </c>
      <c r="V20" s="826">
        <v>9</v>
      </c>
    </row>
    <row r="21" spans="1:22" ht="15.75" x14ac:dyDescent="0.2">
      <c r="A21" s="779">
        <v>10</v>
      </c>
      <c r="B21" s="827" t="s">
        <v>660</v>
      </c>
      <c r="C21" s="823" t="s">
        <v>420</v>
      </c>
      <c r="D21" s="792">
        <v>5</v>
      </c>
      <c r="E21" s="793">
        <v>1995</v>
      </c>
      <c r="F21" s="790">
        <v>4</v>
      </c>
      <c r="G21" s="791">
        <v>3525</v>
      </c>
      <c r="H21" s="792">
        <v>6</v>
      </c>
      <c r="I21" s="793">
        <v>2965</v>
      </c>
      <c r="J21" s="790">
        <v>4</v>
      </c>
      <c r="K21" s="791">
        <v>4495</v>
      </c>
      <c r="L21" s="792">
        <v>4</v>
      </c>
      <c r="M21" s="793">
        <v>2518</v>
      </c>
      <c r="N21" s="790">
        <v>2</v>
      </c>
      <c r="O21" s="791">
        <v>3788</v>
      </c>
      <c r="P21" s="792">
        <v>5</v>
      </c>
      <c r="Q21" s="793">
        <v>3254</v>
      </c>
      <c r="R21" s="790">
        <v>1</v>
      </c>
      <c r="S21" s="791">
        <v>5661</v>
      </c>
      <c r="T21" s="825">
        <f t="shared" si="0"/>
        <v>31</v>
      </c>
      <c r="U21" s="786">
        <f t="shared" si="1"/>
        <v>28201</v>
      </c>
      <c r="V21" s="826">
        <v>10</v>
      </c>
    </row>
    <row r="22" spans="1:22" ht="15.75" x14ac:dyDescent="0.2">
      <c r="A22" s="779">
        <v>11</v>
      </c>
      <c r="B22" s="827" t="s">
        <v>648</v>
      </c>
      <c r="C22" s="823" t="s">
        <v>77</v>
      </c>
      <c r="D22" s="792">
        <v>2</v>
      </c>
      <c r="E22" s="793">
        <v>4025</v>
      </c>
      <c r="F22" s="790">
        <v>6</v>
      </c>
      <c r="G22" s="791">
        <v>2353</v>
      </c>
      <c r="H22" s="792">
        <v>2</v>
      </c>
      <c r="I22" s="793">
        <v>5912</v>
      </c>
      <c r="J22" s="790">
        <v>6</v>
      </c>
      <c r="K22" s="791">
        <v>2555</v>
      </c>
      <c r="L22" s="792">
        <v>7</v>
      </c>
      <c r="M22" s="793">
        <v>115</v>
      </c>
      <c r="N22" s="790">
        <v>1</v>
      </c>
      <c r="O22" s="791">
        <v>7672</v>
      </c>
      <c r="P22" s="792">
        <v>3</v>
      </c>
      <c r="Q22" s="793">
        <v>3893</v>
      </c>
      <c r="R22" s="790">
        <v>5</v>
      </c>
      <c r="S22" s="791">
        <v>1883</v>
      </c>
      <c r="T22" s="825">
        <f t="shared" si="0"/>
        <v>32</v>
      </c>
      <c r="U22" s="786">
        <f t="shared" si="1"/>
        <v>28408</v>
      </c>
      <c r="V22" s="826">
        <v>11</v>
      </c>
    </row>
    <row r="23" spans="1:22" ht="15.75" x14ac:dyDescent="0.2">
      <c r="A23" s="779">
        <v>12</v>
      </c>
      <c r="B23" s="827" t="s">
        <v>652</v>
      </c>
      <c r="C23" s="823" t="s">
        <v>513</v>
      </c>
      <c r="D23" s="792">
        <v>2</v>
      </c>
      <c r="E23" s="793">
        <v>2866</v>
      </c>
      <c r="F23" s="790">
        <v>3</v>
      </c>
      <c r="G23" s="791">
        <v>2830</v>
      </c>
      <c r="H23" s="792">
        <v>4</v>
      </c>
      <c r="I23" s="793">
        <v>3306</v>
      </c>
      <c r="J23" s="790">
        <v>6</v>
      </c>
      <c r="K23" s="791">
        <v>3000</v>
      </c>
      <c r="L23" s="792">
        <v>6</v>
      </c>
      <c r="M23" s="793">
        <v>2214</v>
      </c>
      <c r="N23" s="790">
        <v>2</v>
      </c>
      <c r="O23" s="791">
        <v>7060</v>
      </c>
      <c r="P23" s="792">
        <v>5</v>
      </c>
      <c r="Q23" s="793">
        <v>3415</v>
      </c>
      <c r="R23" s="790">
        <v>4</v>
      </c>
      <c r="S23" s="791">
        <v>3219</v>
      </c>
      <c r="T23" s="825">
        <f t="shared" si="0"/>
        <v>32</v>
      </c>
      <c r="U23" s="786">
        <f t="shared" si="1"/>
        <v>27910</v>
      </c>
      <c r="V23" s="826">
        <v>12</v>
      </c>
    </row>
    <row r="24" spans="1:22" ht="15.75" x14ac:dyDescent="0.2">
      <c r="A24" s="779">
        <v>13</v>
      </c>
      <c r="B24" s="827" t="s">
        <v>655</v>
      </c>
      <c r="C24" s="823" t="s">
        <v>514</v>
      </c>
      <c r="D24" s="792">
        <v>4</v>
      </c>
      <c r="E24" s="793">
        <v>2088</v>
      </c>
      <c r="F24" s="790">
        <v>3</v>
      </c>
      <c r="G24" s="791">
        <v>3437</v>
      </c>
      <c r="H24" s="792">
        <v>3</v>
      </c>
      <c r="I24" s="793">
        <v>4263</v>
      </c>
      <c r="J24" s="790">
        <v>3</v>
      </c>
      <c r="K24" s="791">
        <v>5480</v>
      </c>
      <c r="L24" s="792">
        <v>6</v>
      </c>
      <c r="M24" s="793">
        <v>693</v>
      </c>
      <c r="N24" s="790">
        <v>4</v>
      </c>
      <c r="O24" s="791">
        <v>3412</v>
      </c>
      <c r="P24" s="792">
        <v>6</v>
      </c>
      <c r="Q24" s="793">
        <v>2883</v>
      </c>
      <c r="R24" s="790">
        <v>3</v>
      </c>
      <c r="S24" s="791">
        <v>4676</v>
      </c>
      <c r="T24" s="825">
        <f t="shared" si="0"/>
        <v>32</v>
      </c>
      <c r="U24" s="786">
        <f t="shared" si="1"/>
        <v>26932</v>
      </c>
      <c r="V24" s="826">
        <v>13</v>
      </c>
    </row>
    <row r="25" spans="1:22" ht="15.75" x14ac:dyDescent="0.2">
      <c r="A25" s="779">
        <v>14</v>
      </c>
      <c r="B25" s="827" t="s">
        <v>656</v>
      </c>
      <c r="C25" s="823" t="s">
        <v>514</v>
      </c>
      <c r="D25" s="792">
        <v>4</v>
      </c>
      <c r="E25" s="793">
        <v>1732</v>
      </c>
      <c r="F25" s="790">
        <v>3</v>
      </c>
      <c r="G25" s="791">
        <v>3958</v>
      </c>
      <c r="H25" s="792">
        <v>3</v>
      </c>
      <c r="I25" s="793">
        <v>5755</v>
      </c>
      <c r="J25" s="790">
        <v>3</v>
      </c>
      <c r="K25" s="791">
        <v>7798</v>
      </c>
      <c r="L25" s="792">
        <v>1</v>
      </c>
      <c r="M25" s="793">
        <v>5514</v>
      </c>
      <c r="N25" s="790">
        <v>5</v>
      </c>
      <c r="O25" s="791">
        <v>2824</v>
      </c>
      <c r="P25" s="792">
        <v>7</v>
      </c>
      <c r="Q25" s="793">
        <v>2732</v>
      </c>
      <c r="R25" s="790">
        <v>8</v>
      </c>
      <c r="S25" s="791">
        <v>753</v>
      </c>
      <c r="T25" s="825">
        <f t="shared" si="0"/>
        <v>34</v>
      </c>
      <c r="U25" s="786">
        <f t="shared" si="1"/>
        <v>31066</v>
      </c>
      <c r="V25" s="826">
        <v>14</v>
      </c>
    </row>
    <row r="26" spans="1:22" ht="15.75" x14ac:dyDescent="0.2">
      <c r="A26" s="779">
        <v>15</v>
      </c>
      <c r="B26" s="827" t="s">
        <v>899</v>
      </c>
      <c r="C26" s="823" t="s">
        <v>486</v>
      </c>
      <c r="D26" s="792">
        <v>3</v>
      </c>
      <c r="E26" s="793">
        <v>2645</v>
      </c>
      <c r="F26" s="790">
        <v>1</v>
      </c>
      <c r="G26" s="791">
        <v>4589</v>
      </c>
      <c r="H26" s="792">
        <v>6</v>
      </c>
      <c r="I26" s="793">
        <v>4766</v>
      </c>
      <c r="J26" s="790">
        <v>5</v>
      </c>
      <c r="K26" s="791">
        <v>3833</v>
      </c>
      <c r="L26" s="792">
        <v>9</v>
      </c>
      <c r="M26" s="793"/>
      <c r="N26" s="790">
        <v>9</v>
      </c>
      <c r="O26" s="791">
        <v>0</v>
      </c>
      <c r="P26" s="792">
        <v>4</v>
      </c>
      <c r="Q26" s="793">
        <v>3583</v>
      </c>
      <c r="R26" s="790">
        <v>3</v>
      </c>
      <c r="S26" s="791">
        <v>3993</v>
      </c>
      <c r="T26" s="825">
        <f t="shared" si="0"/>
        <v>40</v>
      </c>
      <c r="U26" s="786">
        <f t="shared" si="1"/>
        <v>23409</v>
      </c>
      <c r="V26" s="826">
        <v>15</v>
      </c>
    </row>
    <row r="27" spans="1:22" ht="15.75" x14ac:dyDescent="0.2">
      <c r="A27" s="779">
        <v>16</v>
      </c>
      <c r="B27" s="827" t="s">
        <v>657</v>
      </c>
      <c r="C27" s="823" t="s">
        <v>486</v>
      </c>
      <c r="D27" s="792">
        <v>3</v>
      </c>
      <c r="E27" s="793">
        <v>3793</v>
      </c>
      <c r="F27" s="790">
        <v>5</v>
      </c>
      <c r="G27" s="791">
        <v>2411</v>
      </c>
      <c r="H27" s="792">
        <v>5</v>
      </c>
      <c r="I27" s="793">
        <v>3124</v>
      </c>
      <c r="J27" s="790">
        <v>6</v>
      </c>
      <c r="K27" s="791">
        <v>3148</v>
      </c>
      <c r="L27" s="792">
        <v>7</v>
      </c>
      <c r="M27" s="793">
        <v>2181</v>
      </c>
      <c r="N27" s="790">
        <v>5</v>
      </c>
      <c r="O27" s="791">
        <v>3289</v>
      </c>
      <c r="P27" s="792">
        <v>4</v>
      </c>
      <c r="Q27" s="793">
        <v>7942</v>
      </c>
      <c r="R27" s="790">
        <v>6</v>
      </c>
      <c r="S27" s="791">
        <v>1350</v>
      </c>
      <c r="T27" s="825">
        <f t="shared" si="0"/>
        <v>41</v>
      </c>
      <c r="U27" s="786">
        <f t="shared" si="1"/>
        <v>27238</v>
      </c>
      <c r="V27" s="826">
        <v>16</v>
      </c>
    </row>
    <row r="28" spans="1:22" ht="15.75" x14ac:dyDescent="0.2">
      <c r="A28" s="779">
        <v>17</v>
      </c>
      <c r="B28" s="827" t="s">
        <v>650</v>
      </c>
      <c r="C28" s="823" t="s">
        <v>77</v>
      </c>
      <c r="D28" s="792">
        <v>2</v>
      </c>
      <c r="E28" s="793">
        <v>2463</v>
      </c>
      <c r="F28" s="790">
        <v>7</v>
      </c>
      <c r="G28" s="791">
        <v>1777</v>
      </c>
      <c r="H28" s="792">
        <v>5</v>
      </c>
      <c r="I28" s="793">
        <v>2735</v>
      </c>
      <c r="J28" s="790">
        <v>5</v>
      </c>
      <c r="K28" s="791">
        <v>3332</v>
      </c>
      <c r="L28" s="792">
        <v>7</v>
      </c>
      <c r="M28" s="793">
        <v>995</v>
      </c>
      <c r="N28" s="790">
        <v>9</v>
      </c>
      <c r="O28" s="791"/>
      <c r="P28" s="792">
        <v>3</v>
      </c>
      <c r="Q28" s="793">
        <v>4781</v>
      </c>
      <c r="R28" s="790">
        <v>3</v>
      </c>
      <c r="S28" s="791">
        <v>4637</v>
      </c>
      <c r="T28" s="825">
        <f t="shared" si="0"/>
        <v>41</v>
      </c>
      <c r="U28" s="786">
        <f t="shared" si="1"/>
        <v>20720</v>
      </c>
      <c r="V28" s="826">
        <v>17</v>
      </c>
    </row>
    <row r="29" spans="1:22" ht="15.75" x14ac:dyDescent="0.2">
      <c r="A29" s="779">
        <v>18</v>
      </c>
      <c r="B29" s="827" t="s">
        <v>669</v>
      </c>
      <c r="C29" s="823" t="s">
        <v>483</v>
      </c>
      <c r="D29" s="792">
        <v>7</v>
      </c>
      <c r="E29" s="793">
        <v>1064</v>
      </c>
      <c r="F29" s="790">
        <v>5</v>
      </c>
      <c r="G29" s="791">
        <v>3154</v>
      </c>
      <c r="H29" s="792">
        <v>4</v>
      </c>
      <c r="I29" s="793">
        <v>3598</v>
      </c>
      <c r="J29" s="790">
        <v>7</v>
      </c>
      <c r="K29" s="791">
        <v>1941</v>
      </c>
      <c r="L29" s="792">
        <v>4</v>
      </c>
      <c r="M29" s="793">
        <v>1283</v>
      </c>
      <c r="N29" s="790">
        <v>6</v>
      </c>
      <c r="O29" s="791">
        <v>2905</v>
      </c>
      <c r="P29" s="792">
        <v>6</v>
      </c>
      <c r="Q29" s="793">
        <v>3048</v>
      </c>
      <c r="R29" s="790">
        <v>7</v>
      </c>
      <c r="S29" s="791">
        <v>1224</v>
      </c>
      <c r="T29" s="825">
        <f t="shared" si="0"/>
        <v>46</v>
      </c>
      <c r="U29" s="786">
        <f t="shared" si="1"/>
        <v>18217</v>
      </c>
      <c r="V29" s="826">
        <v>18</v>
      </c>
    </row>
    <row r="30" spans="1:22" ht="15.75" x14ac:dyDescent="0.2">
      <c r="A30" s="779">
        <v>19</v>
      </c>
      <c r="B30" s="827" t="s">
        <v>663</v>
      </c>
      <c r="C30" s="823" t="s">
        <v>501</v>
      </c>
      <c r="D30" s="792">
        <v>8</v>
      </c>
      <c r="E30" s="793">
        <v>825</v>
      </c>
      <c r="F30" s="790">
        <v>6</v>
      </c>
      <c r="G30" s="791">
        <v>2014</v>
      </c>
      <c r="H30" s="792">
        <v>8</v>
      </c>
      <c r="I30" s="793">
        <v>2576</v>
      </c>
      <c r="J30" s="790">
        <v>8</v>
      </c>
      <c r="K30" s="791">
        <v>2696</v>
      </c>
      <c r="L30" s="792">
        <v>3</v>
      </c>
      <c r="M30" s="793">
        <v>2724</v>
      </c>
      <c r="N30" s="790">
        <v>6</v>
      </c>
      <c r="O30" s="791">
        <v>1770</v>
      </c>
      <c r="P30" s="792">
        <v>7</v>
      </c>
      <c r="Q30" s="793">
        <v>1187</v>
      </c>
      <c r="R30" s="790">
        <v>1</v>
      </c>
      <c r="S30" s="791">
        <v>7044</v>
      </c>
      <c r="T30" s="825">
        <f t="shared" si="0"/>
        <v>47</v>
      </c>
      <c r="U30" s="786">
        <f t="shared" si="1"/>
        <v>20836</v>
      </c>
      <c r="V30" s="826">
        <v>19</v>
      </c>
    </row>
    <row r="31" spans="1:22" ht="15.75" x14ac:dyDescent="0.2">
      <c r="A31" s="779">
        <v>20</v>
      </c>
      <c r="B31" s="827" t="s">
        <v>662</v>
      </c>
      <c r="C31" s="823" t="s">
        <v>501</v>
      </c>
      <c r="D31" s="792">
        <v>7</v>
      </c>
      <c r="E31" s="793">
        <v>1580</v>
      </c>
      <c r="F31" s="790">
        <v>7</v>
      </c>
      <c r="G31" s="791">
        <v>2593</v>
      </c>
      <c r="H31" s="792">
        <v>8</v>
      </c>
      <c r="I31" s="793">
        <v>3081</v>
      </c>
      <c r="J31" s="790">
        <v>8</v>
      </c>
      <c r="K31" s="791">
        <v>1496</v>
      </c>
      <c r="L31" s="792">
        <v>5</v>
      </c>
      <c r="M31" s="793">
        <v>3140</v>
      </c>
      <c r="N31" s="790">
        <v>3</v>
      </c>
      <c r="O31" s="791">
        <v>3142</v>
      </c>
      <c r="P31" s="792">
        <v>6</v>
      </c>
      <c r="Q31" s="793">
        <v>2330</v>
      </c>
      <c r="R31" s="790">
        <v>5</v>
      </c>
      <c r="S31" s="791">
        <v>1472</v>
      </c>
      <c r="T31" s="825">
        <f t="shared" si="0"/>
        <v>49</v>
      </c>
      <c r="U31" s="786">
        <f t="shared" si="1"/>
        <v>18834</v>
      </c>
      <c r="V31" s="826">
        <v>20</v>
      </c>
    </row>
    <row r="32" spans="1:22" ht="15.75" x14ac:dyDescent="0.2">
      <c r="A32" s="779">
        <v>21</v>
      </c>
      <c r="B32" s="827" t="s">
        <v>671</v>
      </c>
      <c r="C32" s="823" t="s">
        <v>483</v>
      </c>
      <c r="D32" s="792">
        <v>8</v>
      </c>
      <c r="E32" s="793">
        <v>768</v>
      </c>
      <c r="F32" s="790">
        <v>7</v>
      </c>
      <c r="G32" s="791">
        <v>1819</v>
      </c>
      <c r="H32" s="792">
        <v>7</v>
      </c>
      <c r="I32" s="793">
        <v>4056</v>
      </c>
      <c r="J32" s="790">
        <v>7</v>
      </c>
      <c r="K32" s="791">
        <v>2882</v>
      </c>
      <c r="L32" s="792">
        <v>5</v>
      </c>
      <c r="M32" s="793">
        <v>2450</v>
      </c>
      <c r="N32" s="790">
        <v>6</v>
      </c>
      <c r="O32" s="791">
        <v>1724</v>
      </c>
      <c r="P32" s="792">
        <v>4</v>
      </c>
      <c r="Q32" s="793">
        <v>2889</v>
      </c>
      <c r="R32" s="790">
        <v>7</v>
      </c>
      <c r="S32" s="791">
        <v>1262</v>
      </c>
      <c r="T32" s="825">
        <f t="shared" si="0"/>
        <v>51</v>
      </c>
      <c r="U32" s="786">
        <f t="shared" si="1"/>
        <v>17850</v>
      </c>
      <c r="V32" s="826">
        <v>21</v>
      </c>
    </row>
    <row r="33" spans="1:22" ht="15.75" x14ac:dyDescent="0.2">
      <c r="A33" s="788">
        <v>22</v>
      </c>
      <c r="B33" s="827" t="s">
        <v>668</v>
      </c>
      <c r="C33" s="823" t="s">
        <v>459</v>
      </c>
      <c r="D33" s="792">
        <v>7</v>
      </c>
      <c r="E33" s="793">
        <v>1193</v>
      </c>
      <c r="F33" s="790">
        <v>6</v>
      </c>
      <c r="G33" s="791">
        <v>3049</v>
      </c>
      <c r="H33" s="792">
        <v>7</v>
      </c>
      <c r="I33" s="793">
        <v>2705</v>
      </c>
      <c r="J33" s="790">
        <v>7</v>
      </c>
      <c r="K33" s="791">
        <v>3099</v>
      </c>
      <c r="L33" s="792">
        <v>8</v>
      </c>
      <c r="M33" s="793">
        <v>1348</v>
      </c>
      <c r="N33" s="790">
        <v>7</v>
      </c>
      <c r="O33" s="791">
        <v>2127</v>
      </c>
      <c r="P33" s="792">
        <v>4</v>
      </c>
      <c r="Q33" s="793">
        <v>4178</v>
      </c>
      <c r="R33" s="790">
        <v>8</v>
      </c>
      <c r="S33" s="791">
        <v>1171</v>
      </c>
      <c r="T33" s="825">
        <f t="shared" si="0"/>
        <v>54</v>
      </c>
      <c r="U33" s="786">
        <f t="shared" si="1"/>
        <v>18870</v>
      </c>
      <c r="V33" s="826">
        <v>22</v>
      </c>
    </row>
    <row r="34" spans="1:22" ht="15.75" x14ac:dyDescent="0.2">
      <c r="A34" s="788">
        <v>23</v>
      </c>
      <c r="B34" s="827" t="s">
        <v>664</v>
      </c>
      <c r="C34" s="823" t="s">
        <v>501</v>
      </c>
      <c r="D34" s="792">
        <v>3</v>
      </c>
      <c r="E34" s="793">
        <v>1774</v>
      </c>
      <c r="F34" s="790">
        <v>9</v>
      </c>
      <c r="G34" s="791">
        <v>0</v>
      </c>
      <c r="H34" s="792">
        <v>8</v>
      </c>
      <c r="I34" s="793">
        <v>2016</v>
      </c>
      <c r="J34" s="790">
        <v>8</v>
      </c>
      <c r="K34" s="791">
        <v>1706</v>
      </c>
      <c r="L34" s="792">
        <v>9</v>
      </c>
      <c r="M34" s="793">
        <v>0</v>
      </c>
      <c r="N34" s="790">
        <v>9</v>
      </c>
      <c r="O34" s="791"/>
      <c r="P34" s="792">
        <v>8</v>
      </c>
      <c r="Q34" s="793">
        <v>2294</v>
      </c>
      <c r="R34" s="790">
        <v>7</v>
      </c>
      <c r="S34" s="791">
        <v>815</v>
      </c>
      <c r="T34" s="825">
        <f t="shared" si="0"/>
        <v>61</v>
      </c>
      <c r="U34" s="786">
        <f t="shared" si="1"/>
        <v>8605</v>
      </c>
      <c r="V34" s="826">
        <v>23</v>
      </c>
    </row>
    <row r="35" spans="1:22" ht="15.75" x14ac:dyDescent="0.2">
      <c r="A35" s="788">
        <v>24</v>
      </c>
      <c r="B35" s="827" t="s">
        <v>672</v>
      </c>
      <c r="C35" s="823" t="s">
        <v>501</v>
      </c>
      <c r="D35" s="792">
        <v>9</v>
      </c>
      <c r="E35" s="793">
        <v>0</v>
      </c>
      <c r="F35" s="790">
        <v>8</v>
      </c>
      <c r="G35" s="791">
        <v>1326</v>
      </c>
      <c r="H35" s="792">
        <v>9</v>
      </c>
      <c r="I35" s="793">
        <v>0</v>
      </c>
      <c r="J35" s="790">
        <v>9</v>
      </c>
      <c r="K35" s="791">
        <v>0</v>
      </c>
      <c r="L35" s="792">
        <v>2</v>
      </c>
      <c r="M35" s="793">
        <v>2049</v>
      </c>
      <c r="N35" s="790">
        <v>8</v>
      </c>
      <c r="O35" s="791">
        <v>1257</v>
      </c>
      <c r="P35" s="792">
        <v>9</v>
      </c>
      <c r="Q35" s="793">
        <v>0</v>
      </c>
      <c r="R35" s="790">
        <v>9</v>
      </c>
      <c r="S35" s="791">
        <v>0</v>
      </c>
      <c r="T35" s="825">
        <f t="shared" si="0"/>
        <v>63</v>
      </c>
      <c r="U35" s="786">
        <f t="shared" si="1"/>
        <v>4632</v>
      </c>
      <c r="V35" s="826">
        <v>24</v>
      </c>
    </row>
    <row r="36" spans="1:22" ht="15.75" x14ac:dyDescent="0.2">
      <c r="A36" s="788">
        <v>25</v>
      </c>
      <c r="B36" s="827" t="s">
        <v>900</v>
      </c>
      <c r="C36" s="823" t="s">
        <v>483</v>
      </c>
      <c r="D36" s="792">
        <v>9</v>
      </c>
      <c r="E36" s="793">
        <v>0</v>
      </c>
      <c r="F36" s="790">
        <v>9</v>
      </c>
      <c r="G36" s="791">
        <v>0</v>
      </c>
      <c r="H36" s="792">
        <v>7</v>
      </c>
      <c r="I36" s="793">
        <v>2045</v>
      </c>
      <c r="J36" s="790">
        <v>4</v>
      </c>
      <c r="K36" s="791">
        <v>3391</v>
      </c>
      <c r="L36" s="792">
        <v>9</v>
      </c>
      <c r="M36" s="793">
        <v>0</v>
      </c>
      <c r="N36" s="790">
        <v>9</v>
      </c>
      <c r="O36" s="791">
        <v>0</v>
      </c>
      <c r="P36" s="792">
        <v>9</v>
      </c>
      <c r="Q36" s="793">
        <v>0</v>
      </c>
      <c r="R36" s="790">
        <v>9</v>
      </c>
      <c r="S36" s="791"/>
      <c r="T36" s="825">
        <f t="shared" si="0"/>
        <v>65</v>
      </c>
      <c r="U36" s="786">
        <f t="shared" si="1"/>
        <v>5436</v>
      </c>
      <c r="V36" s="826">
        <v>25</v>
      </c>
    </row>
    <row r="37" spans="1:22" ht="16.5" thickBot="1" x14ac:dyDescent="0.25">
      <c r="A37" s="788"/>
      <c r="B37" s="828"/>
      <c r="C37" s="829"/>
      <c r="D37" s="830"/>
      <c r="E37" s="831"/>
      <c r="F37" s="832"/>
      <c r="G37" s="833"/>
      <c r="H37" s="830"/>
      <c r="I37" s="831"/>
      <c r="J37" s="832"/>
      <c r="K37" s="833"/>
      <c r="L37" s="830"/>
      <c r="M37" s="831"/>
      <c r="N37" s="832"/>
      <c r="O37" s="833"/>
      <c r="P37" s="830"/>
      <c r="Q37" s="831"/>
      <c r="R37" s="832"/>
      <c r="S37" s="833"/>
      <c r="T37" s="834" t="str">
        <f>IF(ISNUMBER(D37)=TRUE,SUM(D37,F37,H37,J37,L37,N37,P37,R37),"")</f>
        <v/>
      </c>
      <c r="U37" s="833"/>
      <c r="V37" s="829"/>
    </row>
    <row r="38" spans="1:22" ht="13.5" thickTop="1" x14ac:dyDescent="0.2"/>
  </sheetData>
  <sortState xmlns:xlrd2="http://schemas.microsoft.com/office/spreadsheetml/2017/richdata2" ref="B12:U36">
    <sortCondition ref="T12:T36"/>
    <sortCondition descending="1" ref="U12:U36"/>
  </sortState>
  <mergeCells count="22"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B2:C2"/>
    <mergeCell ref="B3:C3"/>
    <mergeCell ref="A7:A9"/>
    <mergeCell ref="B7:B9"/>
    <mergeCell ref="C7:C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37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69"/>
  <sheetViews>
    <sheetView zoomScale="69" zoomScaleNormal="69" workbookViewId="0">
      <selection activeCell="AK13" sqref="AK13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251" t="s">
        <v>0</v>
      </c>
      <c r="C1" s="1251"/>
      <c r="O1" s="13" t="s">
        <v>1</v>
      </c>
    </row>
    <row r="2" spans="1:30" ht="23.25" x14ac:dyDescent="0.2">
      <c r="B2" s="1252" t="s">
        <v>2</v>
      </c>
      <c r="C2" s="1252"/>
      <c r="O2" s="6" t="s">
        <v>130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233" t="s">
        <v>4</v>
      </c>
      <c r="B6" s="1253" t="s">
        <v>20</v>
      </c>
      <c r="C6" s="1236" t="s">
        <v>5</v>
      </c>
      <c r="D6" s="1249" t="s">
        <v>6</v>
      </c>
      <c r="E6" s="1250"/>
      <c r="F6" s="1239" t="s">
        <v>7</v>
      </c>
      <c r="G6" s="1240"/>
      <c r="H6" s="1249" t="s">
        <v>8</v>
      </c>
      <c r="I6" s="1250"/>
      <c r="J6" s="1239" t="s">
        <v>9</v>
      </c>
      <c r="K6" s="1240"/>
      <c r="L6" s="1249" t="s">
        <v>10</v>
      </c>
      <c r="M6" s="1250"/>
      <c r="N6" s="1239" t="s">
        <v>11</v>
      </c>
      <c r="O6" s="1240"/>
      <c r="P6" s="1239" t="s">
        <v>12</v>
      </c>
      <c r="Q6" s="1240"/>
      <c r="R6" s="1239" t="s">
        <v>13</v>
      </c>
      <c r="S6" s="1240"/>
      <c r="T6" s="1239" t="s">
        <v>182</v>
      </c>
      <c r="U6" s="1240"/>
      <c r="V6" s="1239" t="s">
        <v>183</v>
      </c>
      <c r="W6" s="1240"/>
      <c r="X6" s="1239" t="s">
        <v>314</v>
      </c>
      <c r="Y6" s="1240"/>
      <c r="Z6" s="1239" t="s">
        <v>315</v>
      </c>
      <c r="AA6" s="1240"/>
      <c r="AB6" s="1241" t="s">
        <v>14</v>
      </c>
      <c r="AC6" s="1242"/>
      <c r="AD6" s="1243"/>
    </row>
    <row r="7" spans="1:30" ht="37.5" customHeight="1" x14ac:dyDescent="0.2">
      <c r="A7" s="1234"/>
      <c r="B7" s="1254"/>
      <c r="C7" s="1237"/>
      <c r="D7" s="1247" t="s">
        <v>316</v>
      </c>
      <c r="E7" s="1248"/>
      <c r="F7" s="1247" t="s">
        <v>317</v>
      </c>
      <c r="G7" s="1248"/>
      <c r="H7" s="1247" t="s">
        <v>318</v>
      </c>
      <c r="I7" s="1248"/>
      <c r="J7" s="1247" t="s">
        <v>319</v>
      </c>
      <c r="K7" s="1248"/>
      <c r="L7" s="1247" t="s">
        <v>320</v>
      </c>
      <c r="M7" s="1248"/>
      <c r="N7" s="1247" t="s">
        <v>321</v>
      </c>
      <c r="O7" s="1248"/>
      <c r="P7" s="1247" t="s">
        <v>322</v>
      </c>
      <c r="Q7" s="1248"/>
      <c r="R7" s="1247" t="s">
        <v>323</v>
      </c>
      <c r="S7" s="1248"/>
      <c r="T7" s="1247" t="s">
        <v>324</v>
      </c>
      <c r="U7" s="1248"/>
      <c r="V7" s="1247" t="s">
        <v>325</v>
      </c>
      <c r="W7" s="1248"/>
      <c r="X7" s="1247" t="s">
        <v>326</v>
      </c>
      <c r="Y7" s="1248"/>
      <c r="Z7" s="1247" t="s">
        <v>327</v>
      </c>
      <c r="AA7" s="1248"/>
      <c r="AB7" s="1244"/>
      <c r="AC7" s="1245"/>
      <c r="AD7" s="1246"/>
    </row>
    <row r="8" spans="1:30" ht="18.75" customHeight="1" thickBot="1" x14ac:dyDescent="0.25">
      <c r="A8" s="1235"/>
      <c r="B8" s="1255"/>
      <c r="C8" s="1238"/>
      <c r="D8" s="386" t="s">
        <v>15</v>
      </c>
      <c r="E8" s="413" t="s">
        <v>16</v>
      </c>
      <c r="F8" s="386" t="s">
        <v>15</v>
      </c>
      <c r="G8" s="414" t="s">
        <v>16</v>
      </c>
      <c r="H8" s="384" t="s">
        <v>15</v>
      </c>
      <c r="I8" s="413" t="s">
        <v>16</v>
      </c>
      <c r="J8" s="386" t="s">
        <v>15</v>
      </c>
      <c r="K8" s="414" t="s">
        <v>16</v>
      </c>
      <c r="L8" s="384" t="s">
        <v>15</v>
      </c>
      <c r="M8" s="413" t="s">
        <v>16</v>
      </c>
      <c r="N8" s="386" t="s">
        <v>15</v>
      </c>
      <c r="O8" s="414" t="s">
        <v>16</v>
      </c>
      <c r="P8" s="386" t="s">
        <v>15</v>
      </c>
      <c r="Q8" s="414" t="s">
        <v>16</v>
      </c>
      <c r="R8" s="386" t="s">
        <v>15</v>
      </c>
      <c r="S8" s="414" t="s">
        <v>16</v>
      </c>
      <c r="T8" s="386" t="s">
        <v>15</v>
      </c>
      <c r="U8" s="414" t="s">
        <v>16</v>
      </c>
      <c r="V8" s="386" t="s">
        <v>15</v>
      </c>
      <c r="W8" s="414" t="s">
        <v>16</v>
      </c>
      <c r="X8" s="386" t="s">
        <v>15</v>
      </c>
      <c r="Y8" s="414" t="s">
        <v>16</v>
      </c>
      <c r="Z8" s="386" t="s">
        <v>15</v>
      </c>
      <c r="AA8" s="414" t="s">
        <v>16</v>
      </c>
      <c r="AB8" s="384" t="s">
        <v>15</v>
      </c>
      <c r="AC8" s="415" t="s">
        <v>17</v>
      </c>
      <c r="AD8" s="416" t="s">
        <v>18</v>
      </c>
    </row>
    <row r="9" spans="1:30" ht="17.25" thickTop="1" x14ac:dyDescent="0.2">
      <c r="A9" s="417">
        <v>1</v>
      </c>
      <c r="B9" s="418" t="s">
        <v>338</v>
      </c>
      <c r="C9" s="419" t="s">
        <v>158</v>
      </c>
      <c r="D9" s="420">
        <v>1</v>
      </c>
      <c r="E9" s="421">
        <v>16190</v>
      </c>
      <c r="F9" s="420">
        <v>4</v>
      </c>
      <c r="G9" s="421">
        <v>5115</v>
      </c>
      <c r="H9" s="420">
        <v>2</v>
      </c>
      <c r="I9" s="422">
        <v>6845</v>
      </c>
      <c r="J9" s="393">
        <v>1</v>
      </c>
      <c r="K9" s="421">
        <v>8352</v>
      </c>
      <c r="L9" s="420">
        <v>2</v>
      </c>
      <c r="M9" s="422">
        <v>4500</v>
      </c>
      <c r="N9" s="393">
        <v>7</v>
      </c>
      <c r="O9" s="421">
        <v>4119</v>
      </c>
      <c r="P9" s="393">
        <v>4</v>
      </c>
      <c r="Q9" s="421">
        <v>9410</v>
      </c>
      <c r="R9" s="393">
        <v>3</v>
      </c>
      <c r="S9" s="421">
        <v>17606</v>
      </c>
      <c r="T9" s="393">
        <v>2</v>
      </c>
      <c r="U9" s="421">
        <v>13847</v>
      </c>
      <c r="V9" s="393">
        <v>1</v>
      </c>
      <c r="W9" s="421">
        <v>10973</v>
      </c>
      <c r="X9" s="393">
        <v>2</v>
      </c>
      <c r="Y9" s="421">
        <v>10690</v>
      </c>
      <c r="Z9" s="420">
        <v>1</v>
      </c>
      <c r="AA9" s="421">
        <v>15362</v>
      </c>
      <c r="AB9" s="423">
        <v>30</v>
      </c>
      <c r="AC9" s="424">
        <v>123009</v>
      </c>
      <c r="AD9" s="425">
        <v>1</v>
      </c>
    </row>
    <row r="10" spans="1:30" ht="16.5" x14ac:dyDescent="0.2">
      <c r="A10" s="405">
        <v>2</v>
      </c>
      <c r="B10" s="418" t="s">
        <v>346</v>
      </c>
      <c r="C10" s="419" t="s">
        <v>158</v>
      </c>
      <c r="D10" s="420">
        <v>4</v>
      </c>
      <c r="E10" s="426">
        <v>4405</v>
      </c>
      <c r="F10" s="420">
        <v>5</v>
      </c>
      <c r="G10" s="426">
        <v>5880</v>
      </c>
      <c r="H10" s="420">
        <v>1</v>
      </c>
      <c r="I10" s="422">
        <v>9250</v>
      </c>
      <c r="J10" s="399">
        <v>8</v>
      </c>
      <c r="K10" s="426">
        <v>4334</v>
      </c>
      <c r="L10" s="420">
        <v>7</v>
      </c>
      <c r="M10" s="422">
        <v>6571</v>
      </c>
      <c r="N10" s="399">
        <v>1</v>
      </c>
      <c r="O10" s="426">
        <v>6214</v>
      </c>
      <c r="P10" s="399">
        <v>5</v>
      </c>
      <c r="Q10" s="426">
        <v>7624</v>
      </c>
      <c r="R10" s="399">
        <v>3</v>
      </c>
      <c r="S10" s="426">
        <v>7968</v>
      </c>
      <c r="T10" s="399">
        <v>2</v>
      </c>
      <c r="U10" s="426">
        <v>12174</v>
      </c>
      <c r="V10" s="399">
        <v>1</v>
      </c>
      <c r="W10" s="426">
        <v>15815</v>
      </c>
      <c r="X10" s="399">
        <v>3</v>
      </c>
      <c r="Y10" s="426">
        <v>10890</v>
      </c>
      <c r="Z10" s="420">
        <v>1</v>
      </c>
      <c r="AA10" s="426">
        <v>14360</v>
      </c>
      <c r="AB10" s="423">
        <v>41</v>
      </c>
      <c r="AC10" s="424">
        <v>105485</v>
      </c>
      <c r="AD10" s="425">
        <v>2</v>
      </c>
    </row>
    <row r="11" spans="1:30" ht="16.5" x14ac:dyDescent="0.2">
      <c r="A11" s="405">
        <v>3</v>
      </c>
      <c r="B11" s="418" t="s">
        <v>343</v>
      </c>
      <c r="C11" s="419" t="s">
        <v>329</v>
      </c>
      <c r="D11" s="420">
        <v>7</v>
      </c>
      <c r="E11" s="426">
        <v>3295</v>
      </c>
      <c r="F11" s="420">
        <v>1</v>
      </c>
      <c r="G11" s="426">
        <v>22830</v>
      </c>
      <c r="H11" s="420">
        <v>7</v>
      </c>
      <c r="I11" s="422">
        <v>3652</v>
      </c>
      <c r="J11" s="399">
        <v>7</v>
      </c>
      <c r="K11" s="426">
        <v>6317</v>
      </c>
      <c r="L11" s="420">
        <v>1</v>
      </c>
      <c r="M11" s="422">
        <v>9455</v>
      </c>
      <c r="N11" s="399">
        <v>8</v>
      </c>
      <c r="O11" s="426">
        <v>1821</v>
      </c>
      <c r="P11" s="399">
        <v>4</v>
      </c>
      <c r="Q11" s="426">
        <v>9452</v>
      </c>
      <c r="R11" s="399">
        <v>2</v>
      </c>
      <c r="S11" s="426">
        <v>8438</v>
      </c>
      <c r="T11" s="399">
        <v>3</v>
      </c>
      <c r="U11" s="426">
        <v>9651</v>
      </c>
      <c r="V11" s="399">
        <v>2</v>
      </c>
      <c r="W11" s="426">
        <v>13374</v>
      </c>
      <c r="X11" s="399">
        <v>2</v>
      </c>
      <c r="Y11" s="426">
        <v>11540</v>
      </c>
      <c r="Z11" s="420">
        <v>2</v>
      </c>
      <c r="AA11" s="426">
        <v>11107</v>
      </c>
      <c r="AB11" s="423">
        <v>46</v>
      </c>
      <c r="AC11" s="424">
        <v>110932</v>
      </c>
      <c r="AD11" s="425">
        <v>3</v>
      </c>
    </row>
    <row r="12" spans="1:30" ht="16.5" x14ac:dyDescent="0.2">
      <c r="A12" s="405">
        <v>4</v>
      </c>
      <c r="B12" s="418" t="s">
        <v>353</v>
      </c>
      <c r="C12" s="419" t="s">
        <v>158</v>
      </c>
      <c r="D12" s="420">
        <v>7</v>
      </c>
      <c r="E12" s="426">
        <v>2865</v>
      </c>
      <c r="F12" s="420">
        <v>4</v>
      </c>
      <c r="G12" s="426">
        <v>8375</v>
      </c>
      <c r="H12" s="420">
        <v>2</v>
      </c>
      <c r="I12" s="422">
        <v>8843</v>
      </c>
      <c r="J12" s="399">
        <v>11</v>
      </c>
      <c r="K12" s="426">
        <v>5197</v>
      </c>
      <c r="L12" s="420">
        <v>4</v>
      </c>
      <c r="M12" s="422">
        <v>7919</v>
      </c>
      <c r="N12" s="399">
        <v>2</v>
      </c>
      <c r="O12" s="426">
        <v>11267</v>
      </c>
      <c r="P12" s="399">
        <v>1</v>
      </c>
      <c r="Q12" s="426">
        <v>13841</v>
      </c>
      <c r="R12" s="399">
        <v>3</v>
      </c>
      <c r="S12" s="426">
        <v>12859</v>
      </c>
      <c r="T12" s="399">
        <v>5</v>
      </c>
      <c r="U12" s="426">
        <v>8210</v>
      </c>
      <c r="V12" s="399">
        <v>4</v>
      </c>
      <c r="W12" s="426">
        <v>13046</v>
      </c>
      <c r="X12" s="399">
        <v>1</v>
      </c>
      <c r="Y12" s="426">
        <v>16800</v>
      </c>
      <c r="Z12" s="420">
        <v>5</v>
      </c>
      <c r="AA12" s="426">
        <v>10899</v>
      </c>
      <c r="AB12" s="423">
        <v>49</v>
      </c>
      <c r="AC12" s="424">
        <v>120121</v>
      </c>
      <c r="AD12" s="425">
        <v>4</v>
      </c>
    </row>
    <row r="13" spans="1:30" ht="16.5" x14ac:dyDescent="0.2">
      <c r="A13" s="405">
        <v>5</v>
      </c>
      <c r="B13" s="418" t="s">
        <v>339</v>
      </c>
      <c r="C13" s="419" t="s">
        <v>75</v>
      </c>
      <c r="D13" s="420">
        <v>3</v>
      </c>
      <c r="E13" s="426">
        <v>5570</v>
      </c>
      <c r="F13" s="420">
        <v>2</v>
      </c>
      <c r="G13" s="426">
        <v>6625</v>
      </c>
      <c r="H13" s="420">
        <v>2</v>
      </c>
      <c r="I13" s="422">
        <v>6381</v>
      </c>
      <c r="J13" s="399">
        <v>6</v>
      </c>
      <c r="K13" s="426">
        <v>6335</v>
      </c>
      <c r="L13" s="420">
        <v>6</v>
      </c>
      <c r="M13" s="422">
        <v>4352</v>
      </c>
      <c r="N13" s="399">
        <v>4</v>
      </c>
      <c r="O13" s="426">
        <v>4740</v>
      </c>
      <c r="P13" s="399">
        <v>3</v>
      </c>
      <c r="Q13" s="426">
        <v>9865</v>
      </c>
      <c r="R13" s="399">
        <v>10</v>
      </c>
      <c r="S13" s="426">
        <v>5520</v>
      </c>
      <c r="T13" s="399">
        <v>2</v>
      </c>
      <c r="U13" s="426">
        <v>9826</v>
      </c>
      <c r="V13" s="399">
        <v>5</v>
      </c>
      <c r="W13" s="426">
        <v>8243</v>
      </c>
      <c r="X13" s="399">
        <v>3</v>
      </c>
      <c r="Y13" s="426">
        <v>9735</v>
      </c>
      <c r="Z13" s="420">
        <v>4</v>
      </c>
      <c r="AA13" s="426">
        <v>11924</v>
      </c>
      <c r="AB13" s="423">
        <v>50</v>
      </c>
      <c r="AC13" s="424">
        <v>89116</v>
      </c>
      <c r="AD13" s="425">
        <v>5</v>
      </c>
    </row>
    <row r="14" spans="1:30" ht="16.5" x14ac:dyDescent="0.2">
      <c r="A14" s="405">
        <v>6</v>
      </c>
      <c r="B14" s="418" t="s">
        <v>341</v>
      </c>
      <c r="C14" s="419" t="s">
        <v>192</v>
      </c>
      <c r="D14" s="420">
        <v>3</v>
      </c>
      <c r="E14" s="426">
        <v>7815</v>
      </c>
      <c r="F14" s="420">
        <v>3</v>
      </c>
      <c r="G14" s="426">
        <v>8430</v>
      </c>
      <c r="H14" s="420">
        <v>4</v>
      </c>
      <c r="I14" s="422">
        <v>6216</v>
      </c>
      <c r="J14" s="399">
        <v>2</v>
      </c>
      <c r="K14" s="426">
        <v>8301</v>
      </c>
      <c r="L14" s="420">
        <v>6</v>
      </c>
      <c r="M14" s="422">
        <v>6614</v>
      </c>
      <c r="N14" s="399">
        <v>1</v>
      </c>
      <c r="O14" s="426">
        <v>10232</v>
      </c>
      <c r="P14" s="399">
        <v>2</v>
      </c>
      <c r="Q14" s="426">
        <v>8532</v>
      </c>
      <c r="R14" s="399">
        <v>6</v>
      </c>
      <c r="S14" s="426">
        <v>5069</v>
      </c>
      <c r="T14" s="399">
        <v>4</v>
      </c>
      <c r="U14" s="426">
        <v>10693</v>
      </c>
      <c r="V14" s="399">
        <v>6</v>
      </c>
      <c r="W14" s="426">
        <v>10620</v>
      </c>
      <c r="X14" s="399">
        <v>7</v>
      </c>
      <c r="Y14" s="426">
        <v>9365</v>
      </c>
      <c r="Z14" s="420">
        <v>8</v>
      </c>
      <c r="AA14" s="426">
        <v>8270</v>
      </c>
      <c r="AB14" s="423">
        <v>52</v>
      </c>
      <c r="AC14" s="424">
        <v>100157</v>
      </c>
      <c r="AD14" s="425">
        <v>6</v>
      </c>
    </row>
    <row r="15" spans="1:30" ht="16.5" x14ac:dyDescent="0.2">
      <c r="A15" s="405">
        <v>7</v>
      </c>
      <c r="B15" s="418" t="s">
        <v>336</v>
      </c>
      <c r="C15" s="419" t="s">
        <v>328</v>
      </c>
      <c r="D15" s="420">
        <v>1</v>
      </c>
      <c r="E15" s="426">
        <v>9305</v>
      </c>
      <c r="F15" s="420">
        <v>3</v>
      </c>
      <c r="G15" s="426">
        <v>5835</v>
      </c>
      <c r="H15" s="420">
        <v>1</v>
      </c>
      <c r="I15" s="422">
        <v>6912</v>
      </c>
      <c r="J15" s="399">
        <v>5</v>
      </c>
      <c r="K15" s="426">
        <v>5398</v>
      </c>
      <c r="L15" s="420">
        <v>9</v>
      </c>
      <c r="M15" s="422">
        <v>5149</v>
      </c>
      <c r="N15" s="399">
        <v>1</v>
      </c>
      <c r="O15" s="426">
        <v>9427</v>
      </c>
      <c r="P15" s="399">
        <v>6</v>
      </c>
      <c r="Q15" s="426">
        <v>7300</v>
      </c>
      <c r="R15" s="399">
        <v>11</v>
      </c>
      <c r="S15" s="426">
        <v>4717</v>
      </c>
      <c r="T15" s="399">
        <v>1</v>
      </c>
      <c r="U15" s="426">
        <v>12941</v>
      </c>
      <c r="V15" s="399">
        <v>6</v>
      </c>
      <c r="W15" s="426">
        <v>7965</v>
      </c>
      <c r="X15" s="399">
        <v>6</v>
      </c>
      <c r="Y15" s="426">
        <v>10190</v>
      </c>
      <c r="Z15" s="420">
        <v>2</v>
      </c>
      <c r="AA15" s="426">
        <v>12889</v>
      </c>
      <c r="AB15" s="423">
        <v>52</v>
      </c>
      <c r="AC15" s="424">
        <v>98028</v>
      </c>
      <c r="AD15" s="425">
        <v>7</v>
      </c>
    </row>
    <row r="16" spans="1:30" ht="16.5" x14ac:dyDescent="0.2">
      <c r="A16" s="405">
        <v>8</v>
      </c>
      <c r="B16" s="418" t="s">
        <v>334</v>
      </c>
      <c r="C16" s="419" t="s">
        <v>329</v>
      </c>
      <c r="D16" s="420">
        <v>1</v>
      </c>
      <c r="E16" s="426">
        <v>8935</v>
      </c>
      <c r="F16" s="420">
        <v>1</v>
      </c>
      <c r="G16" s="426">
        <v>15410</v>
      </c>
      <c r="H16" s="420">
        <v>9</v>
      </c>
      <c r="I16" s="422">
        <v>3879</v>
      </c>
      <c r="J16" s="399">
        <v>3</v>
      </c>
      <c r="K16" s="426">
        <v>5921</v>
      </c>
      <c r="L16" s="420">
        <v>3</v>
      </c>
      <c r="M16" s="422">
        <v>4012</v>
      </c>
      <c r="N16" s="399">
        <v>8</v>
      </c>
      <c r="O16" s="426">
        <v>2923</v>
      </c>
      <c r="P16" s="399">
        <v>4</v>
      </c>
      <c r="Q16" s="426">
        <v>8278</v>
      </c>
      <c r="R16" s="399">
        <v>12</v>
      </c>
      <c r="S16" s="426">
        <v>3875</v>
      </c>
      <c r="T16" s="399">
        <v>6</v>
      </c>
      <c r="U16" s="426">
        <v>8475</v>
      </c>
      <c r="V16" s="399">
        <v>2</v>
      </c>
      <c r="W16" s="426">
        <v>10304</v>
      </c>
      <c r="X16" s="399">
        <v>4</v>
      </c>
      <c r="Y16" s="426">
        <v>9625</v>
      </c>
      <c r="Z16" s="420">
        <v>1</v>
      </c>
      <c r="AA16" s="426">
        <v>14033</v>
      </c>
      <c r="AB16" s="423">
        <v>54</v>
      </c>
      <c r="AC16" s="424">
        <v>95670</v>
      </c>
      <c r="AD16" s="425">
        <v>8</v>
      </c>
    </row>
    <row r="17" spans="1:30" ht="16.5" x14ac:dyDescent="0.2">
      <c r="A17" s="405">
        <v>9</v>
      </c>
      <c r="B17" s="418" t="s">
        <v>342</v>
      </c>
      <c r="C17" s="419" t="s">
        <v>329</v>
      </c>
      <c r="D17" s="420">
        <v>5</v>
      </c>
      <c r="E17" s="426">
        <v>3515</v>
      </c>
      <c r="F17" s="420">
        <v>2</v>
      </c>
      <c r="G17" s="426">
        <v>22640</v>
      </c>
      <c r="H17" s="420">
        <v>5</v>
      </c>
      <c r="I17" s="422">
        <v>5513</v>
      </c>
      <c r="J17" s="399">
        <v>3</v>
      </c>
      <c r="K17" s="426">
        <v>7957</v>
      </c>
      <c r="L17" s="420">
        <v>5</v>
      </c>
      <c r="M17" s="422">
        <v>6920</v>
      </c>
      <c r="N17" s="399">
        <v>5</v>
      </c>
      <c r="O17" s="426">
        <v>8700</v>
      </c>
      <c r="P17" s="399">
        <v>1</v>
      </c>
      <c r="Q17" s="426">
        <v>14775</v>
      </c>
      <c r="R17" s="399">
        <v>8</v>
      </c>
      <c r="S17" s="426">
        <v>5959</v>
      </c>
      <c r="T17" s="399">
        <v>8</v>
      </c>
      <c r="U17" s="426">
        <v>7974</v>
      </c>
      <c r="V17" s="399">
        <v>3</v>
      </c>
      <c r="W17" s="426">
        <v>9391</v>
      </c>
      <c r="X17" s="399">
        <v>1</v>
      </c>
      <c r="Y17" s="426">
        <v>13530</v>
      </c>
      <c r="Z17" s="420">
        <v>9</v>
      </c>
      <c r="AA17" s="426">
        <v>7914</v>
      </c>
      <c r="AB17" s="423">
        <v>55</v>
      </c>
      <c r="AC17" s="424">
        <v>114788</v>
      </c>
      <c r="AD17" s="425">
        <v>9</v>
      </c>
    </row>
    <row r="18" spans="1:30" ht="16.5" x14ac:dyDescent="0.2">
      <c r="A18" s="405">
        <v>10</v>
      </c>
      <c r="B18" s="418" t="s">
        <v>363</v>
      </c>
      <c r="C18" s="419" t="s">
        <v>75</v>
      </c>
      <c r="D18" s="420">
        <v>11</v>
      </c>
      <c r="E18" s="426">
        <v>2715</v>
      </c>
      <c r="F18" s="420">
        <v>4</v>
      </c>
      <c r="G18" s="426">
        <v>16855</v>
      </c>
      <c r="H18" s="420">
        <v>7</v>
      </c>
      <c r="I18" s="422">
        <v>6789</v>
      </c>
      <c r="J18" s="399">
        <v>1</v>
      </c>
      <c r="K18" s="426">
        <v>8312</v>
      </c>
      <c r="L18" s="420">
        <v>1</v>
      </c>
      <c r="M18" s="422">
        <v>9905</v>
      </c>
      <c r="N18" s="399">
        <v>10</v>
      </c>
      <c r="O18" s="426">
        <v>1327</v>
      </c>
      <c r="P18" s="399">
        <v>7</v>
      </c>
      <c r="Q18" s="426">
        <v>6658</v>
      </c>
      <c r="R18" s="399">
        <v>4</v>
      </c>
      <c r="S18" s="426">
        <v>17445</v>
      </c>
      <c r="T18" s="399">
        <v>6</v>
      </c>
      <c r="U18" s="426">
        <v>10729</v>
      </c>
      <c r="V18" s="399">
        <v>5</v>
      </c>
      <c r="W18" s="426">
        <v>9145</v>
      </c>
      <c r="X18" s="399">
        <v>1</v>
      </c>
      <c r="Y18" s="426">
        <v>12110</v>
      </c>
      <c r="Z18" s="420">
        <v>2</v>
      </c>
      <c r="AA18" s="426">
        <v>13728</v>
      </c>
      <c r="AB18" s="423">
        <v>59</v>
      </c>
      <c r="AC18" s="424">
        <v>115718</v>
      </c>
      <c r="AD18" s="425">
        <v>10</v>
      </c>
    </row>
    <row r="19" spans="1:30" ht="16.5" x14ac:dyDescent="0.2">
      <c r="A19" s="405">
        <v>11</v>
      </c>
      <c r="B19" s="418" t="s">
        <v>337</v>
      </c>
      <c r="C19" s="419" t="s">
        <v>157</v>
      </c>
      <c r="D19" s="420">
        <v>4</v>
      </c>
      <c r="E19" s="426">
        <v>7180</v>
      </c>
      <c r="F19" s="420">
        <v>1</v>
      </c>
      <c r="G19" s="426">
        <v>23090</v>
      </c>
      <c r="H19" s="420">
        <v>8</v>
      </c>
      <c r="I19" s="422">
        <v>3922</v>
      </c>
      <c r="J19" s="399">
        <v>2</v>
      </c>
      <c r="K19" s="426">
        <v>6197</v>
      </c>
      <c r="L19" s="420">
        <v>2</v>
      </c>
      <c r="M19" s="422">
        <v>8008</v>
      </c>
      <c r="N19" s="399">
        <v>8</v>
      </c>
      <c r="O19" s="426">
        <v>5743</v>
      </c>
      <c r="P19" s="399">
        <v>12</v>
      </c>
      <c r="Q19" s="426">
        <v>2558</v>
      </c>
      <c r="R19" s="399">
        <v>2</v>
      </c>
      <c r="S19" s="426">
        <v>18182</v>
      </c>
      <c r="T19" s="399">
        <v>8</v>
      </c>
      <c r="U19" s="426">
        <v>7864</v>
      </c>
      <c r="V19" s="399">
        <v>8</v>
      </c>
      <c r="W19" s="426">
        <v>7175</v>
      </c>
      <c r="X19" s="399">
        <v>2</v>
      </c>
      <c r="Y19" s="426">
        <v>11580</v>
      </c>
      <c r="Z19" s="420">
        <v>3</v>
      </c>
      <c r="AA19" s="426">
        <v>13479</v>
      </c>
      <c r="AB19" s="423">
        <v>60</v>
      </c>
      <c r="AC19" s="424">
        <v>114978</v>
      </c>
      <c r="AD19" s="425">
        <v>11</v>
      </c>
    </row>
    <row r="20" spans="1:30" ht="16.5" x14ac:dyDescent="0.2">
      <c r="A20" s="405">
        <v>12</v>
      </c>
      <c r="B20" s="418" t="s">
        <v>340</v>
      </c>
      <c r="C20" s="419" t="s">
        <v>330</v>
      </c>
      <c r="D20" s="420">
        <v>5</v>
      </c>
      <c r="E20" s="426">
        <v>3955</v>
      </c>
      <c r="F20" s="420">
        <v>1</v>
      </c>
      <c r="G20" s="426">
        <v>13505</v>
      </c>
      <c r="H20" s="420">
        <v>9</v>
      </c>
      <c r="I20" s="422">
        <v>2708</v>
      </c>
      <c r="J20" s="399">
        <v>5</v>
      </c>
      <c r="K20" s="426">
        <v>6666</v>
      </c>
      <c r="L20" s="420">
        <v>1</v>
      </c>
      <c r="M20" s="422">
        <v>9744</v>
      </c>
      <c r="N20" s="399">
        <v>4</v>
      </c>
      <c r="O20" s="426">
        <v>8704</v>
      </c>
      <c r="P20" s="399">
        <v>5</v>
      </c>
      <c r="Q20" s="426">
        <v>9073</v>
      </c>
      <c r="R20" s="399">
        <v>8</v>
      </c>
      <c r="S20" s="426">
        <v>5769</v>
      </c>
      <c r="T20" s="399">
        <v>3</v>
      </c>
      <c r="U20" s="426">
        <v>11742</v>
      </c>
      <c r="V20" s="399">
        <v>9</v>
      </c>
      <c r="W20" s="426">
        <v>7079</v>
      </c>
      <c r="X20" s="399">
        <v>5</v>
      </c>
      <c r="Y20" s="426">
        <v>10200</v>
      </c>
      <c r="Z20" s="420">
        <v>5</v>
      </c>
      <c r="AA20" s="426">
        <v>10633</v>
      </c>
      <c r="AB20" s="423">
        <v>60</v>
      </c>
      <c r="AC20" s="424">
        <v>99778</v>
      </c>
      <c r="AD20" s="425">
        <v>12</v>
      </c>
    </row>
    <row r="21" spans="1:30" ht="16.5" x14ac:dyDescent="0.2">
      <c r="A21" s="405">
        <v>13</v>
      </c>
      <c r="B21" s="418" t="s">
        <v>371</v>
      </c>
      <c r="C21" s="419" t="s">
        <v>192</v>
      </c>
      <c r="D21" s="420">
        <v>7</v>
      </c>
      <c r="E21" s="426">
        <v>3700</v>
      </c>
      <c r="F21" s="420">
        <v>11</v>
      </c>
      <c r="G21" s="426">
        <v>2385</v>
      </c>
      <c r="H21" s="420">
        <v>6</v>
      </c>
      <c r="I21" s="422">
        <v>3555</v>
      </c>
      <c r="J21" s="399">
        <v>9</v>
      </c>
      <c r="K21" s="426">
        <v>4307</v>
      </c>
      <c r="L21" s="420">
        <v>4</v>
      </c>
      <c r="M21" s="422">
        <v>2596</v>
      </c>
      <c r="N21" s="399">
        <v>6</v>
      </c>
      <c r="O21" s="426">
        <v>3185</v>
      </c>
      <c r="P21" s="399">
        <v>6</v>
      </c>
      <c r="Q21" s="426">
        <v>7910</v>
      </c>
      <c r="R21" s="399">
        <v>1</v>
      </c>
      <c r="S21" s="426">
        <v>15462</v>
      </c>
      <c r="T21" s="399">
        <v>1</v>
      </c>
      <c r="U21" s="426">
        <v>10059</v>
      </c>
      <c r="V21" s="399">
        <v>3</v>
      </c>
      <c r="W21" s="426">
        <v>9847</v>
      </c>
      <c r="X21" s="399">
        <v>4</v>
      </c>
      <c r="Y21" s="426">
        <v>10650</v>
      </c>
      <c r="Z21" s="420">
        <v>4</v>
      </c>
      <c r="AA21" s="426">
        <v>11700</v>
      </c>
      <c r="AB21" s="423">
        <v>62</v>
      </c>
      <c r="AC21" s="424">
        <v>85356</v>
      </c>
      <c r="AD21" s="425">
        <v>13</v>
      </c>
    </row>
    <row r="22" spans="1:30" ht="16.5" x14ac:dyDescent="0.2">
      <c r="A22" s="405">
        <v>14</v>
      </c>
      <c r="B22" s="418" t="s">
        <v>362</v>
      </c>
      <c r="C22" s="419" t="s">
        <v>333</v>
      </c>
      <c r="D22" s="420">
        <v>6</v>
      </c>
      <c r="E22" s="426">
        <v>3060</v>
      </c>
      <c r="F22" s="420">
        <v>8</v>
      </c>
      <c r="G22" s="426">
        <v>2685</v>
      </c>
      <c r="H22" s="420">
        <v>5</v>
      </c>
      <c r="I22" s="422">
        <v>4523</v>
      </c>
      <c r="J22" s="399">
        <v>7</v>
      </c>
      <c r="K22" s="426">
        <v>4547</v>
      </c>
      <c r="L22" s="420">
        <v>6</v>
      </c>
      <c r="M22" s="422">
        <v>1732</v>
      </c>
      <c r="N22" s="399">
        <v>9</v>
      </c>
      <c r="O22" s="426">
        <v>5630</v>
      </c>
      <c r="P22" s="399">
        <v>4</v>
      </c>
      <c r="Q22" s="426">
        <v>7713</v>
      </c>
      <c r="R22" s="399">
        <v>1</v>
      </c>
      <c r="S22" s="426">
        <v>10101</v>
      </c>
      <c r="T22" s="399">
        <v>1</v>
      </c>
      <c r="U22" s="426">
        <v>11258</v>
      </c>
      <c r="V22" s="399">
        <v>6</v>
      </c>
      <c r="W22" s="426">
        <v>8063</v>
      </c>
      <c r="X22" s="399">
        <v>8</v>
      </c>
      <c r="Y22" s="426">
        <v>9210</v>
      </c>
      <c r="Z22" s="420">
        <v>3</v>
      </c>
      <c r="AA22" s="426">
        <v>12073</v>
      </c>
      <c r="AB22" s="423">
        <v>64</v>
      </c>
      <c r="AC22" s="424">
        <v>80595</v>
      </c>
      <c r="AD22" s="425">
        <v>14</v>
      </c>
    </row>
    <row r="23" spans="1:30" ht="16.5" x14ac:dyDescent="0.2">
      <c r="A23" s="405">
        <v>15</v>
      </c>
      <c r="B23" s="418" t="s">
        <v>203</v>
      </c>
      <c r="C23" s="419" t="s">
        <v>331</v>
      </c>
      <c r="D23" s="420">
        <v>12</v>
      </c>
      <c r="E23" s="426">
        <v>2715</v>
      </c>
      <c r="F23" s="420">
        <v>7</v>
      </c>
      <c r="G23" s="426">
        <v>4335</v>
      </c>
      <c r="H23" s="420">
        <v>6</v>
      </c>
      <c r="I23" s="427">
        <v>4297</v>
      </c>
      <c r="J23" s="399">
        <v>1</v>
      </c>
      <c r="K23" s="426">
        <v>10965</v>
      </c>
      <c r="L23" s="420">
        <v>12</v>
      </c>
      <c r="M23" s="422">
        <v>232</v>
      </c>
      <c r="N23" s="399">
        <v>2</v>
      </c>
      <c r="O23" s="426">
        <v>5906</v>
      </c>
      <c r="P23" s="399">
        <v>3</v>
      </c>
      <c r="Q23" s="426">
        <v>10626</v>
      </c>
      <c r="R23" s="399">
        <v>7</v>
      </c>
      <c r="S23" s="426">
        <v>6490</v>
      </c>
      <c r="T23" s="399">
        <v>3</v>
      </c>
      <c r="U23" s="426">
        <v>12791</v>
      </c>
      <c r="V23" s="399">
        <v>4</v>
      </c>
      <c r="W23" s="426">
        <v>9682</v>
      </c>
      <c r="X23" s="399">
        <v>6</v>
      </c>
      <c r="Y23" s="426">
        <v>10240</v>
      </c>
      <c r="Z23" s="420">
        <v>2</v>
      </c>
      <c r="AA23" s="426">
        <v>18013</v>
      </c>
      <c r="AB23" s="423">
        <v>65</v>
      </c>
      <c r="AC23" s="424">
        <v>96292</v>
      </c>
      <c r="AD23" s="425">
        <v>15</v>
      </c>
    </row>
    <row r="24" spans="1:30" ht="16.5" x14ac:dyDescent="0.2">
      <c r="A24" s="405">
        <v>16</v>
      </c>
      <c r="B24" s="418" t="s">
        <v>367</v>
      </c>
      <c r="C24" s="419" t="s">
        <v>333</v>
      </c>
      <c r="D24" s="420">
        <v>7</v>
      </c>
      <c r="E24" s="426">
        <v>5525</v>
      </c>
      <c r="F24" s="420">
        <v>9</v>
      </c>
      <c r="G24" s="426">
        <v>2935</v>
      </c>
      <c r="H24" s="420">
        <v>1</v>
      </c>
      <c r="I24" s="422">
        <v>9814</v>
      </c>
      <c r="J24" s="399">
        <v>1</v>
      </c>
      <c r="K24" s="426">
        <v>7415</v>
      </c>
      <c r="L24" s="420">
        <v>10</v>
      </c>
      <c r="M24" s="422">
        <v>4224</v>
      </c>
      <c r="N24" s="399">
        <v>8</v>
      </c>
      <c r="O24" s="426">
        <v>3663</v>
      </c>
      <c r="P24" s="399">
        <v>9</v>
      </c>
      <c r="Q24" s="426">
        <v>5264</v>
      </c>
      <c r="R24" s="399">
        <v>1</v>
      </c>
      <c r="S24" s="426">
        <v>20886</v>
      </c>
      <c r="T24" s="399">
        <v>3</v>
      </c>
      <c r="U24" s="426">
        <v>9331</v>
      </c>
      <c r="V24" s="399">
        <v>3</v>
      </c>
      <c r="W24" s="426">
        <v>13197</v>
      </c>
      <c r="X24" s="399">
        <v>9</v>
      </c>
      <c r="Y24" s="426">
        <v>7325</v>
      </c>
      <c r="Z24" s="420">
        <v>5</v>
      </c>
      <c r="AA24" s="426">
        <v>10717</v>
      </c>
      <c r="AB24" s="423">
        <v>66</v>
      </c>
      <c r="AC24" s="424">
        <v>100296</v>
      </c>
      <c r="AD24" s="425">
        <v>16</v>
      </c>
    </row>
    <row r="25" spans="1:30" ht="16.5" x14ac:dyDescent="0.2">
      <c r="A25" s="405">
        <v>17</v>
      </c>
      <c r="B25" s="418" t="s">
        <v>348</v>
      </c>
      <c r="C25" s="419" t="s">
        <v>157</v>
      </c>
      <c r="D25" s="420">
        <v>4</v>
      </c>
      <c r="E25" s="426">
        <v>6410</v>
      </c>
      <c r="F25" s="420">
        <v>6</v>
      </c>
      <c r="G25" s="426">
        <v>4090</v>
      </c>
      <c r="H25" s="420">
        <v>3</v>
      </c>
      <c r="I25" s="422">
        <v>6732</v>
      </c>
      <c r="J25" s="399">
        <v>8</v>
      </c>
      <c r="K25" s="426">
        <v>5581</v>
      </c>
      <c r="L25" s="420">
        <v>2</v>
      </c>
      <c r="M25" s="422">
        <v>8992</v>
      </c>
      <c r="N25" s="399">
        <v>6</v>
      </c>
      <c r="O25" s="426">
        <v>3424</v>
      </c>
      <c r="P25" s="399">
        <v>11</v>
      </c>
      <c r="Q25" s="426">
        <v>2389</v>
      </c>
      <c r="R25" s="399">
        <v>10</v>
      </c>
      <c r="S25" s="426">
        <v>4917</v>
      </c>
      <c r="T25" s="399">
        <v>5</v>
      </c>
      <c r="U25" s="426">
        <v>9430</v>
      </c>
      <c r="V25" s="399">
        <v>6</v>
      </c>
      <c r="W25" s="426">
        <v>7898</v>
      </c>
      <c r="X25" s="399">
        <v>4</v>
      </c>
      <c r="Y25" s="426">
        <v>10190</v>
      </c>
      <c r="Z25" s="420">
        <v>3</v>
      </c>
      <c r="AA25" s="426">
        <v>10123</v>
      </c>
      <c r="AB25" s="423">
        <v>68</v>
      </c>
      <c r="AC25" s="424">
        <v>80176</v>
      </c>
      <c r="AD25" s="425">
        <v>17</v>
      </c>
    </row>
    <row r="26" spans="1:30" ht="16.5" x14ac:dyDescent="0.2">
      <c r="A26" s="405">
        <v>18</v>
      </c>
      <c r="B26" s="418" t="s">
        <v>381</v>
      </c>
      <c r="C26" s="419" t="s">
        <v>329</v>
      </c>
      <c r="D26" s="420">
        <v>13</v>
      </c>
      <c r="E26" s="426" t="s">
        <v>224</v>
      </c>
      <c r="F26" s="420">
        <v>11</v>
      </c>
      <c r="G26" s="426">
        <v>1405</v>
      </c>
      <c r="H26" s="420">
        <v>1</v>
      </c>
      <c r="I26" s="422">
        <v>9223</v>
      </c>
      <c r="J26" s="399">
        <v>6</v>
      </c>
      <c r="K26" s="426">
        <v>6293</v>
      </c>
      <c r="L26" s="420">
        <v>6</v>
      </c>
      <c r="M26" s="422">
        <v>2103</v>
      </c>
      <c r="N26" s="399">
        <v>3</v>
      </c>
      <c r="O26" s="426">
        <v>6947</v>
      </c>
      <c r="P26" s="399">
        <v>9</v>
      </c>
      <c r="Q26" s="426">
        <v>4906</v>
      </c>
      <c r="R26" s="399">
        <v>11</v>
      </c>
      <c r="S26" s="426">
        <v>5028</v>
      </c>
      <c r="T26" s="399">
        <v>4</v>
      </c>
      <c r="U26" s="426">
        <v>12089</v>
      </c>
      <c r="V26" s="399">
        <v>2</v>
      </c>
      <c r="W26" s="426">
        <v>10944</v>
      </c>
      <c r="X26" s="399">
        <v>4</v>
      </c>
      <c r="Y26" s="426">
        <v>10320</v>
      </c>
      <c r="Z26" s="420">
        <v>1</v>
      </c>
      <c r="AA26" s="426">
        <v>18024</v>
      </c>
      <c r="AB26" s="423">
        <v>71</v>
      </c>
      <c r="AC26" s="424">
        <v>87282</v>
      </c>
      <c r="AD26" s="425">
        <v>18</v>
      </c>
    </row>
    <row r="27" spans="1:30" ht="16.5" x14ac:dyDescent="0.2">
      <c r="A27" s="405">
        <v>19</v>
      </c>
      <c r="B27" s="418" t="s">
        <v>351</v>
      </c>
      <c r="C27" s="419" t="s">
        <v>158</v>
      </c>
      <c r="D27" s="420">
        <v>2</v>
      </c>
      <c r="E27" s="426">
        <v>6750</v>
      </c>
      <c r="F27" s="420">
        <v>9</v>
      </c>
      <c r="G27" s="426">
        <v>6320</v>
      </c>
      <c r="H27" s="420">
        <v>8</v>
      </c>
      <c r="I27" s="422">
        <v>3379</v>
      </c>
      <c r="J27" s="399">
        <v>3</v>
      </c>
      <c r="K27" s="426">
        <v>6952</v>
      </c>
      <c r="L27" s="420">
        <v>9</v>
      </c>
      <c r="M27" s="422">
        <v>1231</v>
      </c>
      <c r="N27" s="399">
        <v>4</v>
      </c>
      <c r="O27" s="426">
        <v>5415</v>
      </c>
      <c r="P27" s="399">
        <v>6</v>
      </c>
      <c r="Q27" s="426">
        <v>7326</v>
      </c>
      <c r="R27" s="399">
        <v>1</v>
      </c>
      <c r="S27" s="426">
        <v>10995</v>
      </c>
      <c r="T27" s="399">
        <v>5</v>
      </c>
      <c r="U27" s="426">
        <v>9037</v>
      </c>
      <c r="V27" s="399">
        <v>3</v>
      </c>
      <c r="W27" s="426">
        <v>9371</v>
      </c>
      <c r="X27" s="399">
        <v>10</v>
      </c>
      <c r="Y27" s="426">
        <v>7010</v>
      </c>
      <c r="Z27" s="420">
        <v>12</v>
      </c>
      <c r="AA27" s="426">
        <v>5867</v>
      </c>
      <c r="AB27" s="423">
        <v>72</v>
      </c>
      <c r="AC27" s="424">
        <v>79653</v>
      </c>
      <c r="AD27" s="425">
        <v>19</v>
      </c>
    </row>
    <row r="28" spans="1:30" ht="16.5" x14ac:dyDescent="0.2">
      <c r="A28" s="405">
        <v>20</v>
      </c>
      <c r="B28" s="418" t="s">
        <v>364</v>
      </c>
      <c r="C28" s="419" t="s">
        <v>75</v>
      </c>
      <c r="D28" s="420">
        <v>11</v>
      </c>
      <c r="E28" s="426">
        <v>2030</v>
      </c>
      <c r="F28" s="420">
        <v>4</v>
      </c>
      <c r="G28" s="426">
        <v>7005</v>
      </c>
      <c r="H28" s="420">
        <v>2</v>
      </c>
      <c r="I28" s="422">
        <v>7172</v>
      </c>
      <c r="J28" s="399">
        <v>5</v>
      </c>
      <c r="K28" s="426">
        <v>7829</v>
      </c>
      <c r="L28" s="420">
        <v>8</v>
      </c>
      <c r="M28" s="422">
        <v>1713</v>
      </c>
      <c r="N28" s="399">
        <v>1</v>
      </c>
      <c r="O28" s="426">
        <v>12044</v>
      </c>
      <c r="P28" s="399">
        <v>12</v>
      </c>
      <c r="Q28" s="426">
        <v>2208</v>
      </c>
      <c r="R28" s="399">
        <v>9</v>
      </c>
      <c r="S28" s="426">
        <v>4616</v>
      </c>
      <c r="T28" s="399">
        <v>2</v>
      </c>
      <c r="U28" s="426">
        <v>10754</v>
      </c>
      <c r="V28" s="399">
        <v>7</v>
      </c>
      <c r="W28" s="426">
        <v>10122</v>
      </c>
      <c r="X28" s="399">
        <v>3</v>
      </c>
      <c r="Y28" s="426">
        <v>11610</v>
      </c>
      <c r="Z28" s="420">
        <v>9</v>
      </c>
      <c r="AA28" s="426">
        <v>6126</v>
      </c>
      <c r="AB28" s="423">
        <v>73</v>
      </c>
      <c r="AC28" s="424">
        <v>83229</v>
      </c>
      <c r="AD28" s="425">
        <v>20</v>
      </c>
    </row>
    <row r="29" spans="1:30" ht="16.5" x14ac:dyDescent="0.2">
      <c r="A29" s="405">
        <v>21</v>
      </c>
      <c r="B29" s="418" t="s">
        <v>378</v>
      </c>
      <c r="C29" s="419" t="s">
        <v>193</v>
      </c>
      <c r="D29" s="420">
        <v>12</v>
      </c>
      <c r="E29" s="426">
        <v>1050</v>
      </c>
      <c r="F29" s="420">
        <v>11</v>
      </c>
      <c r="G29" s="427">
        <v>3850</v>
      </c>
      <c r="H29" s="420">
        <v>3</v>
      </c>
      <c r="I29" s="422">
        <v>8249</v>
      </c>
      <c r="J29" s="399">
        <v>3</v>
      </c>
      <c r="K29" s="426">
        <v>8030</v>
      </c>
      <c r="L29" s="420">
        <v>1</v>
      </c>
      <c r="M29" s="422">
        <v>5929</v>
      </c>
      <c r="N29" s="399">
        <v>7</v>
      </c>
      <c r="O29" s="426">
        <v>6967</v>
      </c>
      <c r="P29" s="399">
        <v>2</v>
      </c>
      <c r="Q29" s="426">
        <v>11733</v>
      </c>
      <c r="R29" s="399">
        <v>6</v>
      </c>
      <c r="S29" s="426">
        <v>11402</v>
      </c>
      <c r="T29" s="399">
        <v>4</v>
      </c>
      <c r="U29" s="426">
        <v>9110</v>
      </c>
      <c r="V29" s="399">
        <v>11</v>
      </c>
      <c r="W29" s="426">
        <v>6040</v>
      </c>
      <c r="X29" s="399">
        <v>7</v>
      </c>
      <c r="Y29" s="426">
        <v>9980</v>
      </c>
      <c r="Z29" s="420">
        <v>8</v>
      </c>
      <c r="AA29" s="426">
        <v>6209</v>
      </c>
      <c r="AB29" s="423">
        <v>75</v>
      </c>
      <c r="AC29" s="424">
        <v>88549</v>
      </c>
      <c r="AD29" s="425">
        <v>21</v>
      </c>
    </row>
    <row r="30" spans="1:30" ht="16.5" x14ac:dyDescent="0.2">
      <c r="A30" s="405">
        <v>22</v>
      </c>
      <c r="B30" s="418" t="s">
        <v>350</v>
      </c>
      <c r="C30" s="419" t="s">
        <v>328</v>
      </c>
      <c r="D30" s="420">
        <v>9</v>
      </c>
      <c r="E30" s="426">
        <v>4350</v>
      </c>
      <c r="F30" s="420">
        <v>2</v>
      </c>
      <c r="G30" s="426">
        <v>9590</v>
      </c>
      <c r="H30" s="420">
        <v>10</v>
      </c>
      <c r="I30" s="422">
        <v>3631</v>
      </c>
      <c r="J30" s="399">
        <v>2</v>
      </c>
      <c r="K30" s="426">
        <v>7038</v>
      </c>
      <c r="L30" s="420">
        <v>7</v>
      </c>
      <c r="M30" s="422">
        <v>1874</v>
      </c>
      <c r="N30" s="399">
        <v>7</v>
      </c>
      <c r="O30" s="426">
        <v>3163</v>
      </c>
      <c r="P30" s="399">
        <v>1</v>
      </c>
      <c r="Q30" s="426">
        <v>10601</v>
      </c>
      <c r="R30" s="399">
        <v>5</v>
      </c>
      <c r="S30" s="426">
        <v>12912</v>
      </c>
      <c r="T30" s="399">
        <v>5</v>
      </c>
      <c r="U30" s="426">
        <v>10866</v>
      </c>
      <c r="V30" s="399">
        <v>8</v>
      </c>
      <c r="W30" s="426">
        <v>8690</v>
      </c>
      <c r="X30" s="399">
        <v>12</v>
      </c>
      <c r="Y30" s="426">
        <v>2285</v>
      </c>
      <c r="Z30" s="420">
        <v>8</v>
      </c>
      <c r="AA30" s="426">
        <v>6969</v>
      </c>
      <c r="AB30" s="423">
        <v>76</v>
      </c>
      <c r="AC30" s="424">
        <v>81969</v>
      </c>
      <c r="AD30" s="425">
        <v>22</v>
      </c>
    </row>
    <row r="31" spans="1:30" ht="16.5" x14ac:dyDescent="0.2">
      <c r="A31" s="405">
        <v>23</v>
      </c>
      <c r="B31" s="418" t="s">
        <v>347</v>
      </c>
      <c r="C31" s="419" t="s">
        <v>192</v>
      </c>
      <c r="D31" s="420">
        <v>5</v>
      </c>
      <c r="E31" s="426">
        <v>3975</v>
      </c>
      <c r="F31" s="420">
        <v>5</v>
      </c>
      <c r="G31" s="426">
        <v>10490</v>
      </c>
      <c r="H31" s="420">
        <v>3</v>
      </c>
      <c r="I31" s="422">
        <v>5391</v>
      </c>
      <c r="J31" s="399">
        <v>9</v>
      </c>
      <c r="K31" s="426">
        <v>3803</v>
      </c>
      <c r="L31" s="420">
        <v>5</v>
      </c>
      <c r="M31" s="422">
        <v>2189</v>
      </c>
      <c r="N31" s="399">
        <v>10</v>
      </c>
      <c r="O31" s="426">
        <v>2599</v>
      </c>
      <c r="P31" s="399">
        <v>3</v>
      </c>
      <c r="Q31" s="426">
        <v>9863</v>
      </c>
      <c r="R31" s="399">
        <v>7</v>
      </c>
      <c r="S31" s="426">
        <v>10737</v>
      </c>
      <c r="T31" s="399">
        <v>7</v>
      </c>
      <c r="U31" s="426">
        <v>9839</v>
      </c>
      <c r="V31" s="399">
        <v>4</v>
      </c>
      <c r="W31" s="426">
        <v>9158</v>
      </c>
      <c r="X31" s="399">
        <v>8</v>
      </c>
      <c r="Y31" s="426">
        <v>7860</v>
      </c>
      <c r="Z31" s="420">
        <v>10</v>
      </c>
      <c r="AA31" s="426">
        <v>5802</v>
      </c>
      <c r="AB31" s="423">
        <v>76</v>
      </c>
      <c r="AC31" s="424">
        <v>81706</v>
      </c>
      <c r="AD31" s="425">
        <v>23</v>
      </c>
    </row>
    <row r="32" spans="1:30" ht="16.5" x14ac:dyDescent="0.2">
      <c r="A32" s="405">
        <v>24</v>
      </c>
      <c r="B32" s="418" t="s">
        <v>349</v>
      </c>
      <c r="C32" s="419" t="s">
        <v>157</v>
      </c>
      <c r="D32" s="420">
        <v>9</v>
      </c>
      <c r="E32" s="426">
        <v>2365</v>
      </c>
      <c r="F32" s="420">
        <v>2</v>
      </c>
      <c r="G32" s="426">
        <v>13915</v>
      </c>
      <c r="H32" s="420">
        <v>10</v>
      </c>
      <c r="I32" s="422">
        <v>4364</v>
      </c>
      <c r="J32" s="399">
        <v>2</v>
      </c>
      <c r="K32" s="426">
        <v>8815</v>
      </c>
      <c r="L32" s="420">
        <v>11</v>
      </c>
      <c r="M32" s="422">
        <v>543</v>
      </c>
      <c r="N32" s="399">
        <v>5</v>
      </c>
      <c r="O32" s="426">
        <v>4686</v>
      </c>
      <c r="P32" s="399">
        <v>2</v>
      </c>
      <c r="Q32" s="426">
        <v>12035</v>
      </c>
      <c r="R32" s="399">
        <v>5</v>
      </c>
      <c r="S32" s="426">
        <v>7178</v>
      </c>
      <c r="T32" s="399">
        <v>9</v>
      </c>
      <c r="U32" s="426">
        <v>9582</v>
      </c>
      <c r="V32" s="399">
        <v>7</v>
      </c>
      <c r="W32" s="426">
        <v>7343</v>
      </c>
      <c r="X32" s="399">
        <v>10</v>
      </c>
      <c r="Y32" s="426">
        <v>8295</v>
      </c>
      <c r="Z32" s="420">
        <v>7</v>
      </c>
      <c r="AA32" s="426">
        <v>9090</v>
      </c>
      <c r="AB32" s="423">
        <v>79</v>
      </c>
      <c r="AC32" s="424">
        <v>88211</v>
      </c>
      <c r="AD32" s="425">
        <v>24</v>
      </c>
    </row>
    <row r="33" spans="1:30" ht="16.5" x14ac:dyDescent="0.2">
      <c r="A33" s="405">
        <v>25</v>
      </c>
      <c r="B33" s="418" t="s">
        <v>355</v>
      </c>
      <c r="C33" s="419" t="s">
        <v>328</v>
      </c>
      <c r="D33" s="420">
        <v>8</v>
      </c>
      <c r="E33" s="426">
        <v>3620</v>
      </c>
      <c r="F33" s="420">
        <v>5</v>
      </c>
      <c r="G33" s="426">
        <v>8205</v>
      </c>
      <c r="H33" s="420">
        <v>8</v>
      </c>
      <c r="I33" s="422">
        <v>6258</v>
      </c>
      <c r="J33" s="399">
        <v>8</v>
      </c>
      <c r="K33" s="426">
        <v>6015</v>
      </c>
      <c r="L33" s="420">
        <v>2</v>
      </c>
      <c r="M33" s="422">
        <v>4129</v>
      </c>
      <c r="N33" s="399">
        <v>4</v>
      </c>
      <c r="O33" s="426">
        <v>6933</v>
      </c>
      <c r="P33" s="399">
        <v>8</v>
      </c>
      <c r="Q33" s="426">
        <v>6949</v>
      </c>
      <c r="R33" s="399">
        <v>8</v>
      </c>
      <c r="S33" s="426">
        <v>4681</v>
      </c>
      <c r="T33" s="399">
        <v>10</v>
      </c>
      <c r="U33" s="426">
        <v>6475</v>
      </c>
      <c r="V33" s="399">
        <v>10</v>
      </c>
      <c r="W33" s="426">
        <v>6897</v>
      </c>
      <c r="X33" s="399">
        <v>2</v>
      </c>
      <c r="Y33" s="426">
        <v>13000</v>
      </c>
      <c r="Z33" s="420">
        <v>9</v>
      </c>
      <c r="AA33" s="426">
        <v>7218</v>
      </c>
      <c r="AB33" s="423">
        <v>82</v>
      </c>
      <c r="AC33" s="424">
        <v>80380</v>
      </c>
      <c r="AD33" s="425">
        <v>25</v>
      </c>
    </row>
    <row r="34" spans="1:30" ht="16.5" x14ac:dyDescent="0.2">
      <c r="A34" s="405">
        <v>26</v>
      </c>
      <c r="B34" s="418" t="s">
        <v>356</v>
      </c>
      <c r="C34" s="419" t="s">
        <v>330</v>
      </c>
      <c r="D34" s="420">
        <v>6</v>
      </c>
      <c r="E34" s="426">
        <v>6325</v>
      </c>
      <c r="F34" s="420">
        <v>7</v>
      </c>
      <c r="G34" s="426">
        <v>3240</v>
      </c>
      <c r="H34" s="420">
        <v>6</v>
      </c>
      <c r="I34" s="422">
        <v>4255</v>
      </c>
      <c r="J34" s="399">
        <v>12</v>
      </c>
      <c r="K34" s="426">
        <v>3330</v>
      </c>
      <c r="L34" s="420">
        <v>4</v>
      </c>
      <c r="M34" s="422">
        <v>7298</v>
      </c>
      <c r="N34" s="399">
        <v>9</v>
      </c>
      <c r="O34" s="426">
        <v>2909</v>
      </c>
      <c r="P34" s="399">
        <v>1</v>
      </c>
      <c r="Q34" s="426">
        <v>12548</v>
      </c>
      <c r="R34" s="399">
        <v>10</v>
      </c>
      <c r="S34" s="426">
        <v>3955</v>
      </c>
      <c r="T34" s="399">
        <v>11</v>
      </c>
      <c r="U34" s="426">
        <v>5498</v>
      </c>
      <c r="V34" s="399">
        <v>9</v>
      </c>
      <c r="W34" s="426">
        <v>6630</v>
      </c>
      <c r="X34" s="399">
        <v>3</v>
      </c>
      <c r="Y34" s="426">
        <v>10850</v>
      </c>
      <c r="Z34" s="420">
        <v>4</v>
      </c>
      <c r="AA34" s="426">
        <v>9006</v>
      </c>
      <c r="AB34" s="423">
        <v>82</v>
      </c>
      <c r="AC34" s="424">
        <v>75844</v>
      </c>
      <c r="AD34" s="425">
        <v>26</v>
      </c>
    </row>
    <row r="35" spans="1:30" ht="16.5" x14ac:dyDescent="0.2">
      <c r="A35" s="405">
        <v>27</v>
      </c>
      <c r="B35" s="418" t="s">
        <v>377</v>
      </c>
      <c r="C35" s="419" t="s">
        <v>75</v>
      </c>
      <c r="D35" s="420">
        <v>10</v>
      </c>
      <c r="E35" s="426">
        <v>4250</v>
      </c>
      <c r="F35" s="420">
        <v>12</v>
      </c>
      <c r="G35" s="426">
        <v>2345</v>
      </c>
      <c r="H35" s="420">
        <v>7</v>
      </c>
      <c r="I35" s="422">
        <v>4036</v>
      </c>
      <c r="J35" s="399">
        <v>8</v>
      </c>
      <c r="K35" s="426">
        <v>4669</v>
      </c>
      <c r="L35" s="420">
        <v>5</v>
      </c>
      <c r="M35" s="422">
        <v>1807</v>
      </c>
      <c r="N35" s="399">
        <v>2</v>
      </c>
      <c r="O35" s="426">
        <v>7821</v>
      </c>
      <c r="P35" s="399">
        <v>10</v>
      </c>
      <c r="Q35" s="426">
        <v>5147</v>
      </c>
      <c r="R35" s="399">
        <v>2</v>
      </c>
      <c r="S35" s="426">
        <v>13274</v>
      </c>
      <c r="T35" s="399">
        <v>9</v>
      </c>
      <c r="U35" s="426">
        <v>6930</v>
      </c>
      <c r="V35" s="399">
        <v>9</v>
      </c>
      <c r="W35" s="426">
        <v>5604</v>
      </c>
      <c r="X35" s="399">
        <v>5</v>
      </c>
      <c r="Y35" s="426">
        <v>10330</v>
      </c>
      <c r="Z35" s="420">
        <v>4</v>
      </c>
      <c r="AA35" s="426">
        <v>10909</v>
      </c>
      <c r="AB35" s="423">
        <v>83</v>
      </c>
      <c r="AC35" s="424">
        <v>77122</v>
      </c>
      <c r="AD35" s="425">
        <v>27</v>
      </c>
    </row>
    <row r="36" spans="1:30" ht="16.5" x14ac:dyDescent="0.2">
      <c r="A36" s="405">
        <v>28</v>
      </c>
      <c r="B36" s="418" t="s">
        <v>345</v>
      </c>
      <c r="C36" s="419" t="s">
        <v>193</v>
      </c>
      <c r="D36" s="420">
        <v>3</v>
      </c>
      <c r="E36" s="426">
        <v>6795</v>
      </c>
      <c r="F36" s="420">
        <v>5</v>
      </c>
      <c r="G36" s="426">
        <v>4010</v>
      </c>
      <c r="H36" s="420">
        <v>5</v>
      </c>
      <c r="I36" s="422">
        <v>4647</v>
      </c>
      <c r="J36" s="399">
        <v>4</v>
      </c>
      <c r="K36" s="426">
        <v>6478</v>
      </c>
      <c r="L36" s="420">
        <v>7</v>
      </c>
      <c r="M36" s="422">
        <v>1352</v>
      </c>
      <c r="N36" s="399">
        <v>5</v>
      </c>
      <c r="O36" s="426">
        <v>4449</v>
      </c>
      <c r="P36" s="399">
        <v>8</v>
      </c>
      <c r="Q36" s="426">
        <v>5541</v>
      </c>
      <c r="R36" s="399">
        <v>3</v>
      </c>
      <c r="S36" s="426">
        <v>9425</v>
      </c>
      <c r="T36" s="399">
        <v>12</v>
      </c>
      <c r="U36" s="426">
        <v>4804</v>
      </c>
      <c r="V36" s="399">
        <v>8</v>
      </c>
      <c r="W36" s="426">
        <v>6116</v>
      </c>
      <c r="X36" s="399">
        <v>11</v>
      </c>
      <c r="Y36" s="426">
        <v>6770</v>
      </c>
      <c r="Z36" s="420">
        <v>12</v>
      </c>
      <c r="AA36" s="426">
        <v>4406</v>
      </c>
      <c r="AB36" s="423">
        <v>83</v>
      </c>
      <c r="AC36" s="424">
        <v>64793</v>
      </c>
      <c r="AD36" s="425">
        <v>28</v>
      </c>
    </row>
    <row r="37" spans="1:30" ht="16.5" x14ac:dyDescent="0.2">
      <c r="A37" s="405">
        <v>29</v>
      </c>
      <c r="B37" s="418" t="s">
        <v>344</v>
      </c>
      <c r="C37" s="419" t="s">
        <v>331</v>
      </c>
      <c r="D37" s="420">
        <v>2</v>
      </c>
      <c r="E37" s="426">
        <v>7115</v>
      </c>
      <c r="F37" s="420">
        <v>6</v>
      </c>
      <c r="G37" s="426">
        <v>8450</v>
      </c>
      <c r="H37" s="420">
        <v>9</v>
      </c>
      <c r="I37" s="422">
        <v>6186</v>
      </c>
      <c r="J37" s="399">
        <v>4</v>
      </c>
      <c r="K37" s="426">
        <v>5532</v>
      </c>
      <c r="L37" s="420">
        <v>7</v>
      </c>
      <c r="M37" s="422">
        <v>4189</v>
      </c>
      <c r="N37" s="399">
        <v>3</v>
      </c>
      <c r="O37" s="426">
        <v>11077</v>
      </c>
      <c r="P37" s="399">
        <v>11</v>
      </c>
      <c r="Q37" s="426">
        <v>3044</v>
      </c>
      <c r="R37" s="399">
        <v>11</v>
      </c>
      <c r="S37" s="426">
        <v>4509</v>
      </c>
      <c r="T37" s="399">
        <v>10</v>
      </c>
      <c r="U37" s="426">
        <v>6954</v>
      </c>
      <c r="V37" s="399">
        <v>10</v>
      </c>
      <c r="W37" s="426">
        <v>4907</v>
      </c>
      <c r="X37" s="399">
        <v>5</v>
      </c>
      <c r="Y37" s="426">
        <v>9115</v>
      </c>
      <c r="Z37" s="420">
        <v>6</v>
      </c>
      <c r="AA37" s="426">
        <v>9235</v>
      </c>
      <c r="AB37" s="423">
        <v>84</v>
      </c>
      <c r="AC37" s="424">
        <v>80313</v>
      </c>
      <c r="AD37" s="425">
        <v>29</v>
      </c>
    </row>
    <row r="38" spans="1:30" ht="16.5" x14ac:dyDescent="0.2">
      <c r="A38" s="405">
        <v>30</v>
      </c>
      <c r="B38" s="418" t="s">
        <v>366</v>
      </c>
      <c r="C38" s="419" t="s">
        <v>333</v>
      </c>
      <c r="D38" s="420">
        <v>8</v>
      </c>
      <c r="E38" s="426">
        <v>2590</v>
      </c>
      <c r="F38" s="420">
        <v>8</v>
      </c>
      <c r="G38" s="426">
        <v>7100</v>
      </c>
      <c r="H38" s="420">
        <v>3</v>
      </c>
      <c r="I38" s="422">
        <v>6170</v>
      </c>
      <c r="J38" s="399">
        <v>4</v>
      </c>
      <c r="K38" s="426">
        <v>7053</v>
      </c>
      <c r="L38" s="420">
        <v>11</v>
      </c>
      <c r="M38" s="422">
        <v>1736</v>
      </c>
      <c r="N38" s="399">
        <v>7</v>
      </c>
      <c r="O38" s="426">
        <v>3289</v>
      </c>
      <c r="P38" s="399">
        <v>9</v>
      </c>
      <c r="Q38" s="426">
        <v>6926</v>
      </c>
      <c r="R38" s="399">
        <v>4</v>
      </c>
      <c r="S38" s="426">
        <v>7205</v>
      </c>
      <c r="T38" s="399">
        <v>8</v>
      </c>
      <c r="U38" s="426">
        <v>9733</v>
      </c>
      <c r="V38" s="399">
        <v>8</v>
      </c>
      <c r="W38" s="426">
        <v>6712</v>
      </c>
      <c r="X38" s="399">
        <v>9</v>
      </c>
      <c r="Y38" s="426">
        <v>7705</v>
      </c>
      <c r="Z38" s="420">
        <v>7</v>
      </c>
      <c r="AA38" s="426">
        <v>6641</v>
      </c>
      <c r="AB38" s="423">
        <v>86</v>
      </c>
      <c r="AC38" s="424">
        <v>72860</v>
      </c>
      <c r="AD38" s="425">
        <v>30</v>
      </c>
    </row>
    <row r="39" spans="1:30" ht="16.5" x14ac:dyDescent="0.2">
      <c r="A39" s="405">
        <v>31</v>
      </c>
      <c r="B39" s="418" t="s">
        <v>374</v>
      </c>
      <c r="C39" s="419" t="s">
        <v>192</v>
      </c>
      <c r="D39" s="420">
        <v>8</v>
      </c>
      <c r="E39" s="426">
        <v>2605</v>
      </c>
      <c r="F39" s="420">
        <v>11</v>
      </c>
      <c r="G39" s="426">
        <v>715</v>
      </c>
      <c r="H39" s="420">
        <v>5</v>
      </c>
      <c r="I39" s="422">
        <v>7615</v>
      </c>
      <c r="J39" s="399">
        <v>6</v>
      </c>
      <c r="K39" s="426">
        <v>6441</v>
      </c>
      <c r="L39" s="420">
        <v>8</v>
      </c>
      <c r="M39" s="422">
        <v>3082</v>
      </c>
      <c r="N39" s="399">
        <v>6</v>
      </c>
      <c r="O39" s="426">
        <v>8002</v>
      </c>
      <c r="P39" s="399">
        <v>8</v>
      </c>
      <c r="Q39" s="426">
        <v>5837</v>
      </c>
      <c r="R39" s="399">
        <v>6</v>
      </c>
      <c r="S39" s="426">
        <v>6887</v>
      </c>
      <c r="T39" s="399">
        <v>4</v>
      </c>
      <c r="U39" s="426">
        <v>9409</v>
      </c>
      <c r="V39" s="399">
        <v>7</v>
      </c>
      <c r="W39" s="426">
        <v>7780</v>
      </c>
      <c r="X39" s="399">
        <v>8</v>
      </c>
      <c r="Y39" s="426">
        <v>8085</v>
      </c>
      <c r="Z39" s="420">
        <v>11</v>
      </c>
      <c r="AA39" s="426">
        <v>4713</v>
      </c>
      <c r="AB39" s="423">
        <v>88</v>
      </c>
      <c r="AC39" s="424">
        <v>71171</v>
      </c>
      <c r="AD39" s="425">
        <v>31</v>
      </c>
    </row>
    <row r="40" spans="1:30" ht="16.5" x14ac:dyDescent="0.2">
      <c r="A40" s="405">
        <v>32</v>
      </c>
      <c r="B40" s="418" t="s">
        <v>358</v>
      </c>
      <c r="C40" s="419" t="s">
        <v>331</v>
      </c>
      <c r="D40" s="420">
        <v>6</v>
      </c>
      <c r="E40" s="426">
        <v>3835</v>
      </c>
      <c r="F40" s="420">
        <v>7</v>
      </c>
      <c r="G40" s="426">
        <v>4020</v>
      </c>
      <c r="H40" s="420">
        <v>4</v>
      </c>
      <c r="I40" s="422">
        <v>5570</v>
      </c>
      <c r="J40" s="399">
        <v>7</v>
      </c>
      <c r="K40" s="426">
        <v>5622</v>
      </c>
      <c r="L40" s="420">
        <v>10</v>
      </c>
      <c r="M40" s="422">
        <v>364</v>
      </c>
      <c r="N40" s="399">
        <v>11</v>
      </c>
      <c r="O40" s="426">
        <v>549</v>
      </c>
      <c r="P40" s="399">
        <v>12</v>
      </c>
      <c r="Q40" s="426">
        <v>1837</v>
      </c>
      <c r="R40" s="399">
        <v>7</v>
      </c>
      <c r="S40" s="426">
        <v>4939</v>
      </c>
      <c r="T40" s="399">
        <v>6</v>
      </c>
      <c r="U40" s="426">
        <v>8200</v>
      </c>
      <c r="V40" s="399">
        <v>2</v>
      </c>
      <c r="W40" s="426">
        <v>9974</v>
      </c>
      <c r="X40" s="399">
        <v>11</v>
      </c>
      <c r="Y40" s="426">
        <v>6430</v>
      </c>
      <c r="Z40" s="420">
        <v>6</v>
      </c>
      <c r="AA40" s="426">
        <v>8144</v>
      </c>
      <c r="AB40" s="423">
        <v>89</v>
      </c>
      <c r="AC40" s="424">
        <v>59484</v>
      </c>
      <c r="AD40" s="425">
        <v>32</v>
      </c>
    </row>
    <row r="41" spans="1:30" ht="16.5" x14ac:dyDescent="0.2">
      <c r="A41" s="405">
        <v>33</v>
      </c>
      <c r="B41" s="418" t="s">
        <v>335</v>
      </c>
      <c r="C41" s="419" t="s">
        <v>34</v>
      </c>
      <c r="D41" s="420">
        <v>1</v>
      </c>
      <c r="E41" s="426">
        <v>8085</v>
      </c>
      <c r="F41" s="420">
        <v>3</v>
      </c>
      <c r="G41" s="426">
        <v>13495</v>
      </c>
      <c r="H41" s="420">
        <v>12</v>
      </c>
      <c r="I41" s="422">
        <v>1759</v>
      </c>
      <c r="J41" s="399">
        <v>9</v>
      </c>
      <c r="K41" s="426">
        <v>5993</v>
      </c>
      <c r="L41" s="420">
        <v>10</v>
      </c>
      <c r="M41" s="422">
        <v>2153</v>
      </c>
      <c r="N41" s="399">
        <v>12</v>
      </c>
      <c r="O41" s="426">
        <v>603</v>
      </c>
      <c r="P41" s="399">
        <v>3</v>
      </c>
      <c r="Q41" s="426">
        <v>8284</v>
      </c>
      <c r="R41" s="399">
        <v>12</v>
      </c>
      <c r="S41" s="426">
        <v>3889</v>
      </c>
      <c r="T41" s="399">
        <v>1</v>
      </c>
      <c r="U41" s="426">
        <v>13902</v>
      </c>
      <c r="V41" s="399">
        <v>10</v>
      </c>
      <c r="W41" s="426">
        <v>6051</v>
      </c>
      <c r="X41" s="399">
        <v>7</v>
      </c>
      <c r="Y41" s="426">
        <v>8190</v>
      </c>
      <c r="Z41" s="420">
        <v>11</v>
      </c>
      <c r="AA41" s="426">
        <v>4838</v>
      </c>
      <c r="AB41" s="423">
        <v>91</v>
      </c>
      <c r="AC41" s="424">
        <v>77242</v>
      </c>
      <c r="AD41" s="425">
        <v>33</v>
      </c>
    </row>
    <row r="42" spans="1:30" ht="16.5" x14ac:dyDescent="0.2">
      <c r="A42" s="405">
        <v>34</v>
      </c>
      <c r="B42" s="418" t="s">
        <v>359</v>
      </c>
      <c r="C42" s="419" t="s">
        <v>157</v>
      </c>
      <c r="D42" s="420">
        <v>3</v>
      </c>
      <c r="E42" s="426">
        <v>6090</v>
      </c>
      <c r="F42" s="420">
        <v>10</v>
      </c>
      <c r="G42" s="426">
        <v>1000</v>
      </c>
      <c r="H42" s="420">
        <v>7</v>
      </c>
      <c r="I42" s="422">
        <v>3419</v>
      </c>
      <c r="J42" s="399">
        <v>5</v>
      </c>
      <c r="K42" s="426">
        <v>6347</v>
      </c>
      <c r="L42" s="420">
        <v>11.5</v>
      </c>
      <c r="M42" s="422">
        <v>0</v>
      </c>
      <c r="N42" s="399">
        <v>11</v>
      </c>
      <c r="O42" s="426">
        <v>876</v>
      </c>
      <c r="P42" s="399">
        <v>7</v>
      </c>
      <c r="Q42" s="426">
        <v>7144</v>
      </c>
      <c r="R42" s="399">
        <v>11</v>
      </c>
      <c r="S42" s="426">
        <v>3161</v>
      </c>
      <c r="T42" s="399">
        <v>9</v>
      </c>
      <c r="U42" s="426">
        <v>6528</v>
      </c>
      <c r="V42" s="399">
        <v>5</v>
      </c>
      <c r="W42" s="426">
        <v>11032</v>
      </c>
      <c r="X42" s="399">
        <v>6</v>
      </c>
      <c r="Y42" s="426">
        <v>9055</v>
      </c>
      <c r="Z42" s="420">
        <v>8</v>
      </c>
      <c r="AA42" s="426">
        <v>7822</v>
      </c>
      <c r="AB42" s="423">
        <v>93.5</v>
      </c>
      <c r="AC42" s="424">
        <v>62474</v>
      </c>
      <c r="AD42" s="425">
        <v>34</v>
      </c>
    </row>
    <row r="43" spans="1:30" ht="16.5" x14ac:dyDescent="0.2">
      <c r="A43" s="405">
        <v>35</v>
      </c>
      <c r="B43" s="418" t="s">
        <v>373</v>
      </c>
      <c r="C43" s="419" t="s">
        <v>331</v>
      </c>
      <c r="D43" s="420">
        <v>10</v>
      </c>
      <c r="E43" s="426">
        <v>2375</v>
      </c>
      <c r="F43" s="420">
        <v>9</v>
      </c>
      <c r="G43" s="426">
        <v>1875</v>
      </c>
      <c r="H43" s="420">
        <v>9</v>
      </c>
      <c r="I43" s="422">
        <v>3420</v>
      </c>
      <c r="J43" s="399">
        <v>9</v>
      </c>
      <c r="K43" s="426">
        <v>5569</v>
      </c>
      <c r="L43" s="420">
        <v>11</v>
      </c>
      <c r="M43" s="422">
        <v>3387</v>
      </c>
      <c r="N43" s="399">
        <v>3</v>
      </c>
      <c r="O43" s="426">
        <v>6621</v>
      </c>
      <c r="P43" s="399">
        <v>10</v>
      </c>
      <c r="Q43" s="426">
        <v>4882</v>
      </c>
      <c r="R43" s="399">
        <v>9</v>
      </c>
      <c r="S43" s="426">
        <v>9789</v>
      </c>
      <c r="T43" s="399">
        <v>8</v>
      </c>
      <c r="U43" s="426">
        <v>7027</v>
      </c>
      <c r="V43" s="399">
        <v>1</v>
      </c>
      <c r="W43" s="426">
        <v>14099</v>
      </c>
      <c r="X43" s="399">
        <v>12</v>
      </c>
      <c r="Y43" s="426">
        <v>6295</v>
      </c>
      <c r="Z43" s="420">
        <v>6</v>
      </c>
      <c r="AA43" s="426">
        <v>8249</v>
      </c>
      <c r="AB43" s="423">
        <v>97</v>
      </c>
      <c r="AC43" s="424">
        <v>73588</v>
      </c>
      <c r="AD43" s="425">
        <v>35</v>
      </c>
    </row>
    <row r="44" spans="1:30" ht="16.5" x14ac:dyDescent="0.2">
      <c r="A44" s="405">
        <v>36</v>
      </c>
      <c r="B44" s="418" t="s">
        <v>372</v>
      </c>
      <c r="C44" s="419" t="s">
        <v>330</v>
      </c>
      <c r="D44" s="420">
        <v>9</v>
      </c>
      <c r="E44" s="426">
        <v>2430</v>
      </c>
      <c r="F44" s="420">
        <v>10</v>
      </c>
      <c r="G44" s="426">
        <v>3155</v>
      </c>
      <c r="H44" s="420">
        <v>12</v>
      </c>
      <c r="I44" s="422">
        <v>3074</v>
      </c>
      <c r="J44" s="399">
        <v>11</v>
      </c>
      <c r="K44" s="426">
        <v>3661</v>
      </c>
      <c r="L44" s="420">
        <v>9</v>
      </c>
      <c r="M44" s="422">
        <v>545</v>
      </c>
      <c r="N44" s="399">
        <v>12</v>
      </c>
      <c r="O44" s="426">
        <v>687</v>
      </c>
      <c r="P44" s="399">
        <v>5</v>
      </c>
      <c r="Q44" s="426">
        <v>7417</v>
      </c>
      <c r="R44" s="399">
        <v>4</v>
      </c>
      <c r="S44" s="426">
        <v>10272</v>
      </c>
      <c r="T44" s="399">
        <v>11</v>
      </c>
      <c r="U44" s="426">
        <v>6565</v>
      </c>
      <c r="V44" s="399">
        <v>4</v>
      </c>
      <c r="W44" s="426">
        <v>8937</v>
      </c>
      <c r="X44" s="399">
        <v>1</v>
      </c>
      <c r="Y44" s="426">
        <v>12340</v>
      </c>
      <c r="Z44" s="420">
        <v>9</v>
      </c>
      <c r="AA44" s="426">
        <v>6080</v>
      </c>
      <c r="AB44" s="423">
        <v>97</v>
      </c>
      <c r="AC44" s="424">
        <v>65163</v>
      </c>
      <c r="AD44" s="425">
        <v>36</v>
      </c>
    </row>
    <row r="45" spans="1:30" ht="16.5" x14ac:dyDescent="0.2">
      <c r="A45" s="405">
        <v>37</v>
      </c>
      <c r="B45" s="418" t="s">
        <v>352</v>
      </c>
      <c r="C45" s="419" t="s">
        <v>34</v>
      </c>
      <c r="D45" s="420">
        <v>3</v>
      </c>
      <c r="E45" s="426">
        <v>8559</v>
      </c>
      <c r="F45" s="420">
        <v>8</v>
      </c>
      <c r="G45" s="426">
        <v>3930</v>
      </c>
      <c r="H45" s="420">
        <v>13</v>
      </c>
      <c r="I45" s="422" t="s">
        <v>224</v>
      </c>
      <c r="J45" s="399">
        <v>13</v>
      </c>
      <c r="K45" s="426" t="s">
        <v>224</v>
      </c>
      <c r="L45" s="420">
        <v>4</v>
      </c>
      <c r="M45" s="422">
        <v>2768</v>
      </c>
      <c r="N45" s="399">
        <v>3</v>
      </c>
      <c r="O45" s="426">
        <v>5459</v>
      </c>
      <c r="P45" s="399">
        <v>10</v>
      </c>
      <c r="Q45" s="426">
        <v>3442</v>
      </c>
      <c r="R45" s="399">
        <v>2</v>
      </c>
      <c r="S45" s="426">
        <v>10324</v>
      </c>
      <c r="T45" s="399">
        <v>6</v>
      </c>
      <c r="U45" s="426">
        <v>8853</v>
      </c>
      <c r="V45" s="399">
        <v>10</v>
      </c>
      <c r="W45" s="426">
        <v>6396</v>
      </c>
      <c r="X45" s="399">
        <v>13</v>
      </c>
      <c r="Y45" s="426" t="s">
        <v>224</v>
      </c>
      <c r="Z45" s="420">
        <v>13</v>
      </c>
      <c r="AA45" s="426" t="s">
        <v>224</v>
      </c>
      <c r="AB45" s="423">
        <v>98</v>
      </c>
      <c r="AC45" s="424">
        <v>49731</v>
      </c>
      <c r="AD45" s="425">
        <v>37</v>
      </c>
    </row>
    <row r="46" spans="1:30" ht="16.5" x14ac:dyDescent="0.2">
      <c r="A46" s="405">
        <v>38</v>
      </c>
      <c r="B46" s="418" t="s">
        <v>365</v>
      </c>
      <c r="C46" s="419" t="s">
        <v>332</v>
      </c>
      <c r="D46" s="420">
        <v>9</v>
      </c>
      <c r="E46" s="426">
        <v>3555</v>
      </c>
      <c r="F46" s="420">
        <v>6</v>
      </c>
      <c r="G46" s="426">
        <v>3700</v>
      </c>
      <c r="H46" s="420">
        <v>4</v>
      </c>
      <c r="I46" s="422">
        <v>7653</v>
      </c>
      <c r="J46" s="399">
        <v>12</v>
      </c>
      <c r="K46" s="426">
        <v>5000</v>
      </c>
      <c r="L46" s="420">
        <v>8</v>
      </c>
      <c r="M46" s="422">
        <v>1307</v>
      </c>
      <c r="N46" s="399">
        <v>9</v>
      </c>
      <c r="O46" s="426">
        <v>2105</v>
      </c>
      <c r="P46" s="399">
        <v>5</v>
      </c>
      <c r="Q46" s="426">
        <v>8981</v>
      </c>
      <c r="R46" s="399">
        <v>5</v>
      </c>
      <c r="S46" s="426">
        <v>6454</v>
      </c>
      <c r="T46" s="399">
        <v>11</v>
      </c>
      <c r="U46" s="426">
        <v>5981</v>
      </c>
      <c r="V46" s="399">
        <v>12</v>
      </c>
      <c r="W46" s="426">
        <v>3388</v>
      </c>
      <c r="X46" s="399">
        <v>10</v>
      </c>
      <c r="Y46" s="426">
        <v>5085</v>
      </c>
      <c r="Z46" s="420">
        <v>11</v>
      </c>
      <c r="AA46" s="426">
        <v>5316</v>
      </c>
      <c r="AB46" s="423">
        <v>102</v>
      </c>
      <c r="AC46" s="424">
        <v>58525</v>
      </c>
      <c r="AD46" s="425">
        <v>38</v>
      </c>
    </row>
    <row r="47" spans="1:30" ht="16.5" x14ac:dyDescent="0.2">
      <c r="A47" s="405">
        <v>39</v>
      </c>
      <c r="B47" s="418" t="s">
        <v>370</v>
      </c>
      <c r="C47" s="419" t="s">
        <v>332</v>
      </c>
      <c r="D47" s="420">
        <v>8</v>
      </c>
      <c r="E47" s="426">
        <v>5345</v>
      </c>
      <c r="F47" s="420">
        <v>10</v>
      </c>
      <c r="G47" s="426">
        <v>1700</v>
      </c>
      <c r="H47" s="420">
        <v>10</v>
      </c>
      <c r="I47" s="422">
        <v>3134</v>
      </c>
      <c r="J47" s="399">
        <v>10</v>
      </c>
      <c r="K47" s="426">
        <v>3820</v>
      </c>
      <c r="L47" s="420">
        <v>3</v>
      </c>
      <c r="M47" s="422">
        <v>3365</v>
      </c>
      <c r="N47" s="399">
        <v>11</v>
      </c>
      <c r="O47" s="426">
        <v>3003</v>
      </c>
      <c r="P47" s="399">
        <v>9</v>
      </c>
      <c r="Q47" s="426">
        <v>4277</v>
      </c>
      <c r="R47" s="399">
        <v>8</v>
      </c>
      <c r="S47" s="426">
        <v>10414</v>
      </c>
      <c r="T47" s="399">
        <v>7</v>
      </c>
      <c r="U47" s="426">
        <v>8492</v>
      </c>
      <c r="V47" s="399">
        <v>11</v>
      </c>
      <c r="W47" s="426">
        <v>4028</v>
      </c>
      <c r="X47" s="399">
        <v>11</v>
      </c>
      <c r="Y47" s="426">
        <v>6005</v>
      </c>
      <c r="Z47" s="420">
        <v>7</v>
      </c>
      <c r="AA47" s="426">
        <v>7538</v>
      </c>
      <c r="AB47" s="423">
        <v>105</v>
      </c>
      <c r="AC47" s="424">
        <v>61121</v>
      </c>
      <c r="AD47" s="425">
        <v>39</v>
      </c>
    </row>
    <row r="48" spans="1:30" ht="16.5" x14ac:dyDescent="0.2">
      <c r="A48" s="404">
        <v>40</v>
      </c>
      <c r="B48" s="428" t="s">
        <v>382</v>
      </c>
      <c r="C48" s="429" t="s">
        <v>332</v>
      </c>
      <c r="D48" s="430">
        <v>12</v>
      </c>
      <c r="E48" s="427">
        <v>1955</v>
      </c>
      <c r="F48" s="431">
        <v>13</v>
      </c>
      <c r="G48" s="427" t="s">
        <v>224</v>
      </c>
      <c r="H48" s="431">
        <v>11</v>
      </c>
      <c r="I48" s="427">
        <v>3344</v>
      </c>
      <c r="J48" s="430">
        <v>12</v>
      </c>
      <c r="K48" s="427">
        <v>3971</v>
      </c>
      <c r="L48" s="430">
        <v>3</v>
      </c>
      <c r="M48" s="427">
        <v>7607</v>
      </c>
      <c r="N48" s="430">
        <v>9</v>
      </c>
      <c r="O48" s="427">
        <v>1256</v>
      </c>
      <c r="P48" s="430">
        <v>7</v>
      </c>
      <c r="Q48" s="427">
        <v>6309</v>
      </c>
      <c r="R48" s="430">
        <v>5</v>
      </c>
      <c r="S48" s="427">
        <v>8473</v>
      </c>
      <c r="T48" s="430">
        <v>10</v>
      </c>
      <c r="U48" s="427">
        <v>6015</v>
      </c>
      <c r="V48" s="430">
        <v>12</v>
      </c>
      <c r="W48" s="427">
        <v>5993</v>
      </c>
      <c r="X48" s="430">
        <v>6</v>
      </c>
      <c r="Y48" s="427">
        <v>8580</v>
      </c>
      <c r="Z48" s="430">
        <v>7</v>
      </c>
      <c r="AA48" s="427">
        <v>7886</v>
      </c>
      <c r="AB48" s="432">
        <v>107</v>
      </c>
      <c r="AC48" s="433">
        <v>61389</v>
      </c>
      <c r="AD48" s="434">
        <v>40</v>
      </c>
    </row>
    <row r="49" spans="1:30" ht="16.5" x14ac:dyDescent="0.2">
      <c r="A49" s="405">
        <v>41</v>
      </c>
      <c r="B49" s="418" t="s">
        <v>376</v>
      </c>
      <c r="C49" s="419" t="s">
        <v>330</v>
      </c>
      <c r="D49" s="420">
        <v>10</v>
      </c>
      <c r="E49" s="426">
        <v>1570</v>
      </c>
      <c r="F49" s="420">
        <v>10</v>
      </c>
      <c r="G49" s="426">
        <v>6260</v>
      </c>
      <c r="H49" s="420">
        <v>12</v>
      </c>
      <c r="I49" s="426">
        <v>4039</v>
      </c>
      <c r="J49" s="420">
        <v>4</v>
      </c>
      <c r="K49" s="426">
        <v>7831</v>
      </c>
      <c r="L49" s="420">
        <v>5</v>
      </c>
      <c r="M49" s="426">
        <v>5984</v>
      </c>
      <c r="N49" s="420">
        <v>12</v>
      </c>
      <c r="O49" s="426">
        <v>468</v>
      </c>
      <c r="P49" s="420">
        <v>10</v>
      </c>
      <c r="Q49" s="426">
        <v>6119</v>
      </c>
      <c r="R49" s="420">
        <v>10</v>
      </c>
      <c r="S49" s="426">
        <v>8398</v>
      </c>
      <c r="T49" s="420">
        <v>10</v>
      </c>
      <c r="U49" s="426">
        <v>6752</v>
      </c>
      <c r="V49" s="420">
        <v>9</v>
      </c>
      <c r="W49" s="426">
        <v>7231</v>
      </c>
      <c r="X49" s="420">
        <v>5</v>
      </c>
      <c r="Y49" s="426">
        <v>9050</v>
      </c>
      <c r="Z49" s="420">
        <v>11</v>
      </c>
      <c r="AA49" s="426">
        <v>6461</v>
      </c>
      <c r="AB49" s="423">
        <v>108</v>
      </c>
      <c r="AC49" s="424">
        <v>70163</v>
      </c>
      <c r="AD49" s="425">
        <v>41</v>
      </c>
    </row>
    <row r="50" spans="1:30" ht="16.5" x14ac:dyDescent="0.2">
      <c r="A50" s="405">
        <v>42</v>
      </c>
      <c r="B50" s="418" t="s">
        <v>357</v>
      </c>
      <c r="C50" s="419" t="s">
        <v>193</v>
      </c>
      <c r="D50" s="420">
        <v>4</v>
      </c>
      <c r="E50" s="426">
        <v>4890</v>
      </c>
      <c r="F50" s="420">
        <v>9</v>
      </c>
      <c r="G50" s="426">
        <v>3330</v>
      </c>
      <c r="H50" s="420">
        <v>12</v>
      </c>
      <c r="I50" s="426">
        <v>2250</v>
      </c>
      <c r="J50" s="420">
        <v>12</v>
      </c>
      <c r="K50" s="426">
        <v>3462</v>
      </c>
      <c r="L50" s="420">
        <v>8</v>
      </c>
      <c r="M50" s="426">
        <v>5837</v>
      </c>
      <c r="N50" s="420">
        <v>6</v>
      </c>
      <c r="O50" s="426">
        <v>4171</v>
      </c>
      <c r="P50" s="420">
        <v>11</v>
      </c>
      <c r="Q50" s="426">
        <v>5090</v>
      </c>
      <c r="R50" s="420">
        <v>4</v>
      </c>
      <c r="S50" s="426">
        <v>6839</v>
      </c>
      <c r="T50" s="420">
        <v>12</v>
      </c>
      <c r="U50" s="426">
        <v>5666</v>
      </c>
      <c r="V50" s="420">
        <v>11</v>
      </c>
      <c r="W50" s="426">
        <v>5683</v>
      </c>
      <c r="X50" s="420">
        <v>12</v>
      </c>
      <c r="Y50" s="426">
        <v>4540</v>
      </c>
      <c r="Z50" s="420">
        <v>10</v>
      </c>
      <c r="AA50" s="426">
        <v>6947</v>
      </c>
      <c r="AB50" s="423">
        <v>111</v>
      </c>
      <c r="AC50" s="424">
        <v>58705</v>
      </c>
      <c r="AD50" s="425">
        <v>42</v>
      </c>
    </row>
    <row r="51" spans="1:30" ht="16.5" x14ac:dyDescent="0.2">
      <c r="A51" s="405">
        <v>43</v>
      </c>
      <c r="B51" s="418" t="s">
        <v>710</v>
      </c>
      <c r="C51" s="419" t="s">
        <v>34</v>
      </c>
      <c r="D51" s="420">
        <v>13</v>
      </c>
      <c r="E51" s="426" t="s">
        <v>224</v>
      </c>
      <c r="F51" s="420">
        <v>13</v>
      </c>
      <c r="G51" s="426" t="s">
        <v>224</v>
      </c>
      <c r="H51" s="420">
        <v>11</v>
      </c>
      <c r="I51" s="426">
        <v>4077</v>
      </c>
      <c r="J51" s="420">
        <v>11</v>
      </c>
      <c r="K51" s="426">
        <v>3743</v>
      </c>
      <c r="L51" s="420">
        <v>10</v>
      </c>
      <c r="M51" s="426">
        <v>696</v>
      </c>
      <c r="N51" s="420">
        <v>10</v>
      </c>
      <c r="O51" s="426">
        <v>3186</v>
      </c>
      <c r="P51" s="420">
        <v>2</v>
      </c>
      <c r="Q51" s="426">
        <v>10402</v>
      </c>
      <c r="R51" s="420">
        <v>6</v>
      </c>
      <c r="S51" s="426">
        <v>7877</v>
      </c>
      <c r="T51" s="420">
        <v>13</v>
      </c>
      <c r="U51" s="426" t="s">
        <v>224</v>
      </c>
      <c r="V51" s="420">
        <v>13</v>
      </c>
      <c r="W51" s="426" t="s">
        <v>224</v>
      </c>
      <c r="X51" s="420">
        <v>7</v>
      </c>
      <c r="Y51" s="426">
        <v>8180</v>
      </c>
      <c r="Z51" s="420">
        <v>3</v>
      </c>
      <c r="AA51" s="426">
        <v>12508</v>
      </c>
      <c r="AB51" s="423">
        <v>112</v>
      </c>
      <c r="AC51" s="424">
        <v>50669</v>
      </c>
      <c r="AD51" s="425">
        <v>43</v>
      </c>
    </row>
    <row r="52" spans="1:30" ht="16.5" x14ac:dyDescent="0.2">
      <c r="A52" s="405">
        <v>44</v>
      </c>
      <c r="B52" s="418" t="s">
        <v>380</v>
      </c>
      <c r="C52" s="419" t="s">
        <v>34</v>
      </c>
      <c r="D52" s="420">
        <v>12</v>
      </c>
      <c r="E52" s="426">
        <v>2105</v>
      </c>
      <c r="F52" s="420">
        <v>12</v>
      </c>
      <c r="G52" s="426">
        <v>610</v>
      </c>
      <c r="H52" s="420">
        <v>4</v>
      </c>
      <c r="I52" s="426">
        <v>4802</v>
      </c>
      <c r="J52" s="420">
        <v>6</v>
      </c>
      <c r="K52" s="426">
        <v>4717</v>
      </c>
      <c r="L52" s="420">
        <v>13</v>
      </c>
      <c r="M52" s="426" t="s">
        <v>224</v>
      </c>
      <c r="N52" s="420">
        <v>13</v>
      </c>
      <c r="O52" s="426" t="s">
        <v>224</v>
      </c>
      <c r="P52" s="420">
        <v>13</v>
      </c>
      <c r="Q52" s="426" t="s">
        <v>224</v>
      </c>
      <c r="R52" s="420">
        <v>13</v>
      </c>
      <c r="S52" s="426" t="s">
        <v>224</v>
      </c>
      <c r="T52" s="420">
        <v>7</v>
      </c>
      <c r="U52" s="426">
        <v>8119</v>
      </c>
      <c r="V52" s="420">
        <v>7</v>
      </c>
      <c r="W52" s="426">
        <v>8036</v>
      </c>
      <c r="X52" s="420">
        <v>9</v>
      </c>
      <c r="Y52" s="426">
        <v>8750</v>
      </c>
      <c r="Z52" s="420">
        <v>5</v>
      </c>
      <c r="AA52" s="426">
        <v>8469</v>
      </c>
      <c r="AB52" s="423">
        <v>114</v>
      </c>
      <c r="AC52" s="424">
        <v>45608</v>
      </c>
      <c r="AD52" s="425">
        <v>44</v>
      </c>
    </row>
    <row r="53" spans="1:30" ht="16.5" x14ac:dyDescent="0.2">
      <c r="A53" s="405">
        <v>45</v>
      </c>
      <c r="B53" s="418" t="s">
        <v>361</v>
      </c>
      <c r="C53" s="419" t="s">
        <v>328</v>
      </c>
      <c r="D53" s="420">
        <v>2</v>
      </c>
      <c r="E53" s="426">
        <v>6975</v>
      </c>
      <c r="F53" s="420">
        <v>12</v>
      </c>
      <c r="G53" s="426">
        <v>3770</v>
      </c>
      <c r="H53" s="420">
        <v>13</v>
      </c>
      <c r="I53" s="426" t="s">
        <v>224</v>
      </c>
      <c r="J53" s="420">
        <v>13</v>
      </c>
      <c r="K53" s="426" t="s">
        <v>224</v>
      </c>
      <c r="L53" s="420">
        <v>3</v>
      </c>
      <c r="M53" s="426">
        <v>8948</v>
      </c>
      <c r="N53" s="420">
        <v>12</v>
      </c>
      <c r="O53" s="426">
        <v>2911</v>
      </c>
      <c r="P53" s="420">
        <v>12</v>
      </c>
      <c r="Q53" s="426">
        <v>3748</v>
      </c>
      <c r="R53" s="420">
        <v>9</v>
      </c>
      <c r="S53" s="426">
        <v>5209</v>
      </c>
      <c r="T53" s="420">
        <v>9</v>
      </c>
      <c r="U53" s="426">
        <v>7191</v>
      </c>
      <c r="V53" s="420">
        <v>12</v>
      </c>
      <c r="W53" s="426">
        <v>3839</v>
      </c>
      <c r="X53" s="420">
        <v>12</v>
      </c>
      <c r="Y53" s="426">
        <v>5640</v>
      </c>
      <c r="Z53" s="420">
        <v>12</v>
      </c>
      <c r="AA53" s="426">
        <v>4575</v>
      </c>
      <c r="AB53" s="423">
        <v>121</v>
      </c>
      <c r="AC53" s="424">
        <v>52806</v>
      </c>
      <c r="AD53" s="425">
        <v>45</v>
      </c>
    </row>
    <row r="54" spans="1:30" ht="16.5" x14ac:dyDescent="0.2">
      <c r="A54" s="405">
        <v>46</v>
      </c>
      <c r="B54" s="418" t="s">
        <v>360</v>
      </c>
      <c r="C54" s="419" t="s">
        <v>34</v>
      </c>
      <c r="D54" s="420">
        <v>11</v>
      </c>
      <c r="E54" s="426">
        <v>1445</v>
      </c>
      <c r="F54" s="420">
        <v>3</v>
      </c>
      <c r="G54" s="426">
        <v>22445</v>
      </c>
      <c r="H54" s="420">
        <v>13</v>
      </c>
      <c r="I54" s="426" t="s">
        <v>224</v>
      </c>
      <c r="J54" s="420">
        <v>13</v>
      </c>
      <c r="K54" s="426" t="s">
        <v>224</v>
      </c>
      <c r="L54" s="420">
        <v>12</v>
      </c>
      <c r="M54" s="426">
        <v>2301</v>
      </c>
      <c r="N54" s="420">
        <v>2</v>
      </c>
      <c r="O54" s="426">
        <v>7142</v>
      </c>
      <c r="P54" s="420">
        <v>7</v>
      </c>
      <c r="Q54" s="426">
        <v>6647</v>
      </c>
      <c r="R54" s="420">
        <v>12</v>
      </c>
      <c r="S54" s="426">
        <v>3078</v>
      </c>
      <c r="T54" s="420">
        <v>13</v>
      </c>
      <c r="U54" s="426" t="s">
        <v>224</v>
      </c>
      <c r="V54" s="420">
        <v>13</v>
      </c>
      <c r="W54" s="426" t="s">
        <v>224</v>
      </c>
      <c r="X54" s="420">
        <v>13</v>
      </c>
      <c r="Y54" s="426" t="s">
        <v>224</v>
      </c>
      <c r="Z54" s="420">
        <v>13</v>
      </c>
      <c r="AA54" s="426" t="s">
        <v>224</v>
      </c>
      <c r="AB54" s="423">
        <v>125</v>
      </c>
      <c r="AC54" s="424">
        <v>43058</v>
      </c>
      <c r="AD54" s="425">
        <v>46</v>
      </c>
    </row>
    <row r="55" spans="1:30" ht="16.5" x14ac:dyDescent="0.2">
      <c r="A55" s="405">
        <v>47</v>
      </c>
      <c r="B55" s="418" t="s">
        <v>1043</v>
      </c>
      <c r="C55" s="419" t="s">
        <v>333</v>
      </c>
      <c r="D55" s="420">
        <v>13</v>
      </c>
      <c r="E55" s="426" t="s">
        <v>224</v>
      </c>
      <c r="F55" s="420">
        <v>13</v>
      </c>
      <c r="G55" s="426" t="s">
        <v>224</v>
      </c>
      <c r="H55" s="420">
        <v>13</v>
      </c>
      <c r="I55" s="426" t="s">
        <v>224</v>
      </c>
      <c r="J55" s="420">
        <v>13</v>
      </c>
      <c r="K55" s="426" t="s">
        <v>224</v>
      </c>
      <c r="L55" s="420">
        <v>13</v>
      </c>
      <c r="M55" s="426" t="s">
        <v>224</v>
      </c>
      <c r="N55" s="420">
        <v>13</v>
      </c>
      <c r="O55" s="426" t="s">
        <v>224</v>
      </c>
      <c r="P55" s="420">
        <v>13</v>
      </c>
      <c r="Q55" s="426" t="s">
        <v>224</v>
      </c>
      <c r="R55" s="420">
        <v>13</v>
      </c>
      <c r="S55" s="426" t="s">
        <v>224</v>
      </c>
      <c r="T55" s="420">
        <v>7</v>
      </c>
      <c r="U55" s="426">
        <v>8314</v>
      </c>
      <c r="V55" s="420">
        <v>1</v>
      </c>
      <c r="W55" s="426">
        <v>11983</v>
      </c>
      <c r="X55" s="420">
        <v>9</v>
      </c>
      <c r="Y55" s="426">
        <v>7160</v>
      </c>
      <c r="Z55" s="420">
        <v>6</v>
      </c>
      <c r="AA55" s="426">
        <v>8883</v>
      </c>
      <c r="AB55" s="423">
        <v>127</v>
      </c>
      <c r="AC55" s="424">
        <v>36340</v>
      </c>
      <c r="AD55" s="425">
        <v>47</v>
      </c>
    </row>
    <row r="56" spans="1:30" ht="16.5" x14ac:dyDescent="0.2">
      <c r="A56" s="405">
        <v>48</v>
      </c>
      <c r="B56" s="418" t="s">
        <v>354</v>
      </c>
      <c r="C56" s="419" t="s">
        <v>332</v>
      </c>
      <c r="D56" s="420">
        <v>6</v>
      </c>
      <c r="E56" s="426">
        <v>3535</v>
      </c>
      <c r="F56" s="420">
        <v>6</v>
      </c>
      <c r="G56" s="426">
        <v>7365</v>
      </c>
      <c r="H56" s="420">
        <v>10</v>
      </c>
      <c r="I56" s="426">
        <v>2595</v>
      </c>
      <c r="J56" s="420">
        <v>10</v>
      </c>
      <c r="K56" s="426">
        <v>3770</v>
      </c>
      <c r="L56" s="420">
        <v>13</v>
      </c>
      <c r="M56" s="426" t="s">
        <v>224</v>
      </c>
      <c r="N56" s="420">
        <v>11</v>
      </c>
      <c r="O56" s="426">
        <v>731</v>
      </c>
      <c r="P56" s="420">
        <v>11</v>
      </c>
      <c r="Q56" s="426">
        <v>4028</v>
      </c>
      <c r="R56" s="420">
        <v>9</v>
      </c>
      <c r="S56" s="426">
        <v>5549</v>
      </c>
      <c r="T56" s="420">
        <v>13</v>
      </c>
      <c r="U56" s="426" t="s">
        <v>224</v>
      </c>
      <c r="V56" s="420">
        <v>13</v>
      </c>
      <c r="W56" s="426" t="s">
        <v>224</v>
      </c>
      <c r="X56" s="420">
        <v>13</v>
      </c>
      <c r="Y56" s="426" t="s">
        <v>224</v>
      </c>
      <c r="Z56" s="420">
        <v>13</v>
      </c>
      <c r="AA56" s="426" t="s">
        <v>224</v>
      </c>
      <c r="AB56" s="423">
        <v>128</v>
      </c>
      <c r="AC56" s="424">
        <v>27573</v>
      </c>
      <c r="AD56" s="425">
        <v>48</v>
      </c>
    </row>
    <row r="57" spans="1:30" ht="16.5" x14ac:dyDescent="0.2">
      <c r="A57" s="405">
        <v>49</v>
      </c>
      <c r="B57" s="418" t="s">
        <v>709</v>
      </c>
      <c r="C57" s="419" t="s">
        <v>34</v>
      </c>
      <c r="D57" s="420">
        <v>13</v>
      </c>
      <c r="E57" s="426" t="s">
        <v>224</v>
      </c>
      <c r="F57" s="420">
        <v>13</v>
      </c>
      <c r="G57" s="426" t="s">
        <v>224</v>
      </c>
      <c r="H57" s="420">
        <v>11</v>
      </c>
      <c r="I57" s="426">
        <v>3036</v>
      </c>
      <c r="J57" s="420">
        <v>10</v>
      </c>
      <c r="K57" s="426">
        <v>4919</v>
      </c>
      <c r="L57" s="420">
        <v>13</v>
      </c>
      <c r="M57" s="426" t="s">
        <v>224</v>
      </c>
      <c r="N57" s="420">
        <v>13</v>
      </c>
      <c r="O57" s="426" t="s">
        <v>224</v>
      </c>
      <c r="P57" s="420">
        <v>13</v>
      </c>
      <c r="Q57" s="426" t="s">
        <v>224</v>
      </c>
      <c r="R57" s="420">
        <v>13</v>
      </c>
      <c r="S57" s="426" t="s">
        <v>224</v>
      </c>
      <c r="T57" s="420">
        <v>11</v>
      </c>
      <c r="U57" s="426">
        <v>4594</v>
      </c>
      <c r="V57" s="420">
        <v>5</v>
      </c>
      <c r="W57" s="426">
        <v>8641</v>
      </c>
      <c r="X57" s="420">
        <v>8</v>
      </c>
      <c r="Y57" s="426">
        <v>8905</v>
      </c>
      <c r="Z57" s="420">
        <v>10</v>
      </c>
      <c r="AA57" s="426">
        <v>4874</v>
      </c>
      <c r="AB57" s="423">
        <v>133</v>
      </c>
      <c r="AC57" s="424">
        <v>34969</v>
      </c>
      <c r="AD57" s="425">
        <v>49</v>
      </c>
    </row>
    <row r="58" spans="1:30" ht="16.5" x14ac:dyDescent="0.2">
      <c r="A58" s="405">
        <v>50</v>
      </c>
      <c r="B58" s="418" t="s">
        <v>1006</v>
      </c>
      <c r="C58" s="419" t="s">
        <v>193</v>
      </c>
      <c r="D58" s="420">
        <v>13</v>
      </c>
      <c r="E58" s="426" t="s">
        <v>224</v>
      </c>
      <c r="F58" s="420">
        <v>13</v>
      </c>
      <c r="G58" s="426" t="s">
        <v>224</v>
      </c>
      <c r="H58" s="420">
        <v>13</v>
      </c>
      <c r="I58" s="426" t="s">
        <v>224</v>
      </c>
      <c r="J58" s="420">
        <v>13</v>
      </c>
      <c r="K58" s="426" t="s">
        <v>224</v>
      </c>
      <c r="L58" s="420">
        <v>13</v>
      </c>
      <c r="M58" s="426" t="s">
        <v>224</v>
      </c>
      <c r="N58" s="420">
        <v>13</v>
      </c>
      <c r="O58" s="426" t="s">
        <v>224</v>
      </c>
      <c r="P58" s="420">
        <v>6</v>
      </c>
      <c r="Q58" s="426">
        <v>7996</v>
      </c>
      <c r="R58" s="420">
        <v>7</v>
      </c>
      <c r="S58" s="426">
        <v>7094</v>
      </c>
      <c r="T58" s="420">
        <v>12</v>
      </c>
      <c r="U58" s="426">
        <v>4158</v>
      </c>
      <c r="V58" s="420">
        <v>11</v>
      </c>
      <c r="W58" s="426">
        <v>5426</v>
      </c>
      <c r="X58" s="420">
        <v>11</v>
      </c>
      <c r="Y58" s="426">
        <v>3640</v>
      </c>
      <c r="Z58" s="420">
        <v>10</v>
      </c>
      <c r="AA58" s="426">
        <v>6685</v>
      </c>
      <c r="AB58" s="423">
        <v>135</v>
      </c>
      <c r="AC58" s="424">
        <v>34999</v>
      </c>
      <c r="AD58" s="425">
        <v>50</v>
      </c>
    </row>
    <row r="59" spans="1:30" ht="16.5" x14ac:dyDescent="0.2">
      <c r="A59" s="405">
        <v>51</v>
      </c>
      <c r="B59" s="418" t="s">
        <v>368</v>
      </c>
      <c r="C59" s="419" t="s">
        <v>193</v>
      </c>
      <c r="D59" s="420">
        <v>5</v>
      </c>
      <c r="E59" s="426">
        <v>6955</v>
      </c>
      <c r="F59" s="420">
        <v>12</v>
      </c>
      <c r="G59" s="426">
        <v>1380</v>
      </c>
      <c r="H59" s="420">
        <v>11</v>
      </c>
      <c r="I59" s="426">
        <v>1939</v>
      </c>
      <c r="J59" s="420">
        <v>10</v>
      </c>
      <c r="K59" s="426">
        <v>5250</v>
      </c>
      <c r="L59" s="420">
        <v>13</v>
      </c>
      <c r="M59" s="426" t="s">
        <v>224</v>
      </c>
      <c r="N59" s="420">
        <v>13</v>
      </c>
      <c r="O59" s="426" t="s">
        <v>224</v>
      </c>
      <c r="P59" s="420">
        <v>13</v>
      </c>
      <c r="Q59" s="426" t="s">
        <v>224</v>
      </c>
      <c r="R59" s="420">
        <v>13</v>
      </c>
      <c r="S59" s="426" t="s">
        <v>224</v>
      </c>
      <c r="T59" s="420">
        <v>13</v>
      </c>
      <c r="U59" s="426" t="s">
        <v>224</v>
      </c>
      <c r="V59" s="420">
        <v>13</v>
      </c>
      <c r="W59" s="426" t="s">
        <v>224</v>
      </c>
      <c r="X59" s="420">
        <v>13</v>
      </c>
      <c r="Y59" s="426" t="s">
        <v>224</v>
      </c>
      <c r="Z59" s="420">
        <v>13</v>
      </c>
      <c r="AA59" s="426" t="s">
        <v>224</v>
      </c>
      <c r="AB59" s="423">
        <v>142</v>
      </c>
      <c r="AC59" s="424">
        <v>15524</v>
      </c>
      <c r="AD59" s="425">
        <v>51</v>
      </c>
    </row>
    <row r="60" spans="1:30" ht="16.5" x14ac:dyDescent="0.2">
      <c r="A60" s="405">
        <v>52</v>
      </c>
      <c r="B60" s="418" t="s">
        <v>707</v>
      </c>
      <c r="C60" s="419" t="s">
        <v>333</v>
      </c>
      <c r="D60" s="420">
        <v>13</v>
      </c>
      <c r="E60" s="426" t="s">
        <v>224</v>
      </c>
      <c r="F60" s="420">
        <v>13</v>
      </c>
      <c r="G60" s="426" t="s">
        <v>224</v>
      </c>
      <c r="H60" s="420">
        <v>6</v>
      </c>
      <c r="I60" s="426">
        <v>7021</v>
      </c>
      <c r="J60" s="420">
        <v>7</v>
      </c>
      <c r="K60" s="426">
        <v>6118</v>
      </c>
      <c r="L60" s="420">
        <v>13</v>
      </c>
      <c r="M60" s="426" t="s">
        <v>224</v>
      </c>
      <c r="N60" s="420">
        <v>13</v>
      </c>
      <c r="O60" s="426" t="s">
        <v>224</v>
      </c>
      <c r="P60" s="420">
        <v>13</v>
      </c>
      <c r="Q60" s="426" t="s">
        <v>224</v>
      </c>
      <c r="R60" s="420">
        <v>13</v>
      </c>
      <c r="S60" s="426" t="s">
        <v>224</v>
      </c>
      <c r="T60" s="420">
        <v>13</v>
      </c>
      <c r="U60" s="426" t="s">
        <v>224</v>
      </c>
      <c r="V60" s="420">
        <v>13</v>
      </c>
      <c r="W60" s="426" t="s">
        <v>224</v>
      </c>
      <c r="X60" s="420">
        <v>13</v>
      </c>
      <c r="Y60" s="426" t="s">
        <v>224</v>
      </c>
      <c r="Z60" s="420">
        <v>13</v>
      </c>
      <c r="AA60" s="426" t="s">
        <v>224</v>
      </c>
      <c r="AB60" s="423">
        <v>143</v>
      </c>
      <c r="AC60" s="424">
        <v>13139</v>
      </c>
      <c r="AD60" s="425">
        <v>52</v>
      </c>
    </row>
    <row r="61" spans="1:30" ht="16.5" x14ac:dyDescent="0.2">
      <c r="A61" s="405">
        <v>53</v>
      </c>
      <c r="B61" s="418" t="s">
        <v>369</v>
      </c>
      <c r="C61" s="419" t="s">
        <v>333</v>
      </c>
      <c r="D61" s="420">
        <v>10</v>
      </c>
      <c r="E61" s="426">
        <v>3460</v>
      </c>
      <c r="F61" s="420">
        <v>8</v>
      </c>
      <c r="G61" s="426">
        <v>4270</v>
      </c>
      <c r="H61" s="420">
        <v>13</v>
      </c>
      <c r="I61" s="426" t="s">
        <v>224</v>
      </c>
      <c r="J61" s="420">
        <v>13</v>
      </c>
      <c r="K61" s="426" t="s">
        <v>224</v>
      </c>
      <c r="L61" s="420">
        <v>11.5</v>
      </c>
      <c r="M61" s="426">
        <v>0</v>
      </c>
      <c r="N61" s="420">
        <v>10</v>
      </c>
      <c r="O61" s="426">
        <v>1031</v>
      </c>
      <c r="P61" s="420">
        <v>13</v>
      </c>
      <c r="Q61" s="426" t="s">
        <v>224</v>
      </c>
      <c r="R61" s="420">
        <v>13</v>
      </c>
      <c r="S61" s="426" t="s">
        <v>224</v>
      </c>
      <c r="T61" s="420">
        <v>13</v>
      </c>
      <c r="U61" s="426" t="s">
        <v>224</v>
      </c>
      <c r="V61" s="420">
        <v>13</v>
      </c>
      <c r="W61" s="426" t="s">
        <v>224</v>
      </c>
      <c r="X61" s="420">
        <v>13</v>
      </c>
      <c r="Y61" s="426" t="s">
        <v>224</v>
      </c>
      <c r="Z61" s="420">
        <v>13</v>
      </c>
      <c r="AA61" s="426" t="s">
        <v>224</v>
      </c>
      <c r="AB61" s="423">
        <v>143.5</v>
      </c>
      <c r="AC61" s="424">
        <v>8761</v>
      </c>
      <c r="AD61" s="425">
        <v>53</v>
      </c>
    </row>
    <row r="62" spans="1:30" ht="16.5" x14ac:dyDescent="0.2">
      <c r="A62" s="405">
        <v>54</v>
      </c>
      <c r="B62" s="418" t="s">
        <v>895</v>
      </c>
      <c r="C62" s="419" t="s">
        <v>193</v>
      </c>
      <c r="D62" s="420">
        <v>13</v>
      </c>
      <c r="E62" s="426" t="s">
        <v>224</v>
      </c>
      <c r="F62" s="420">
        <v>13</v>
      </c>
      <c r="G62" s="426" t="s">
        <v>224</v>
      </c>
      <c r="H62" s="420">
        <v>13</v>
      </c>
      <c r="I62" s="426" t="s">
        <v>224</v>
      </c>
      <c r="J62" s="420">
        <v>13</v>
      </c>
      <c r="K62" s="426" t="s">
        <v>224</v>
      </c>
      <c r="L62" s="420">
        <v>9</v>
      </c>
      <c r="M62" s="426">
        <v>2591</v>
      </c>
      <c r="N62" s="420">
        <v>5</v>
      </c>
      <c r="O62" s="426">
        <v>4989</v>
      </c>
      <c r="P62" s="420">
        <v>13</v>
      </c>
      <c r="Q62" s="426" t="s">
        <v>224</v>
      </c>
      <c r="R62" s="420">
        <v>13</v>
      </c>
      <c r="S62" s="426" t="s">
        <v>224</v>
      </c>
      <c r="T62" s="420">
        <v>13</v>
      </c>
      <c r="U62" s="426" t="s">
        <v>224</v>
      </c>
      <c r="V62" s="420">
        <v>13</v>
      </c>
      <c r="W62" s="426" t="s">
        <v>224</v>
      </c>
      <c r="X62" s="420">
        <v>13</v>
      </c>
      <c r="Y62" s="426" t="s">
        <v>224</v>
      </c>
      <c r="Z62" s="420">
        <v>13</v>
      </c>
      <c r="AA62" s="426" t="s">
        <v>224</v>
      </c>
      <c r="AB62" s="423">
        <v>144</v>
      </c>
      <c r="AC62" s="424">
        <v>7580</v>
      </c>
      <c r="AD62" s="425">
        <v>54</v>
      </c>
    </row>
    <row r="63" spans="1:30" ht="16.5" x14ac:dyDescent="0.2">
      <c r="A63" s="405">
        <v>55</v>
      </c>
      <c r="B63" s="418" t="s">
        <v>375</v>
      </c>
      <c r="C63" s="419" t="s">
        <v>332</v>
      </c>
      <c r="D63" s="420">
        <v>13</v>
      </c>
      <c r="E63" s="426" t="s">
        <v>224</v>
      </c>
      <c r="F63" s="420">
        <v>7</v>
      </c>
      <c r="G63" s="426">
        <v>8115</v>
      </c>
      <c r="H63" s="420">
        <v>13</v>
      </c>
      <c r="I63" s="426" t="s">
        <v>224</v>
      </c>
      <c r="J63" s="420">
        <v>13</v>
      </c>
      <c r="K63" s="426" t="s">
        <v>224</v>
      </c>
      <c r="L63" s="420">
        <v>12</v>
      </c>
      <c r="M63" s="426">
        <v>0</v>
      </c>
      <c r="N63" s="420">
        <v>13</v>
      </c>
      <c r="O63" s="426" t="s">
        <v>224</v>
      </c>
      <c r="P63" s="420">
        <v>13</v>
      </c>
      <c r="Q63" s="426" t="s">
        <v>224</v>
      </c>
      <c r="R63" s="420">
        <v>13</v>
      </c>
      <c r="S63" s="426" t="s">
        <v>224</v>
      </c>
      <c r="T63" s="420">
        <v>13</v>
      </c>
      <c r="U63" s="426" t="s">
        <v>224</v>
      </c>
      <c r="V63" s="420">
        <v>13</v>
      </c>
      <c r="W63" s="426" t="s">
        <v>224</v>
      </c>
      <c r="X63" s="420">
        <v>13</v>
      </c>
      <c r="Y63" s="426" t="s">
        <v>224</v>
      </c>
      <c r="Z63" s="420">
        <v>13</v>
      </c>
      <c r="AA63" s="426" t="s">
        <v>224</v>
      </c>
      <c r="AB63" s="423">
        <v>149</v>
      </c>
      <c r="AC63" s="424">
        <v>8115</v>
      </c>
      <c r="AD63" s="425">
        <v>55</v>
      </c>
    </row>
    <row r="64" spans="1:30" ht="16.5" x14ac:dyDescent="0.2">
      <c r="A64" s="405">
        <v>56</v>
      </c>
      <c r="B64" s="418" t="s">
        <v>708</v>
      </c>
      <c r="C64" s="419" t="s">
        <v>328</v>
      </c>
      <c r="D64" s="420">
        <v>13</v>
      </c>
      <c r="E64" s="426" t="s">
        <v>224</v>
      </c>
      <c r="F64" s="420">
        <v>13</v>
      </c>
      <c r="G64" s="426" t="s">
        <v>224</v>
      </c>
      <c r="H64" s="420">
        <v>8</v>
      </c>
      <c r="I64" s="426">
        <v>3578</v>
      </c>
      <c r="J64" s="420">
        <v>11</v>
      </c>
      <c r="K64" s="426">
        <v>4486</v>
      </c>
      <c r="L64" s="420">
        <v>13</v>
      </c>
      <c r="M64" s="426" t="s">
        <v>224</v>
      </c>
      <c r="N64" s="420">
        <v>13</v>
      </c>
      <c r="O64" s="426" t="s">
        <v>224</v>
      </c>
      <c r="P64" s="420">
        <v>13</v>
      </c>
      <c r="Q64" s="426" t="s">
        <v>224</v>
      </c>
      <c r="R64" s="420">
        <v>13</v>
      </c>
      <c r="S64" s="426" t="s">
        <v>224</v>
      </c>
      <c r="T64" s="420">
        <v>13</v>
      </c>
      <c r="U64" s="426" t="s">
        <v>224</v>
      </c>
      <c r="V64" s="420">
        <v>13</v>
      </c>
      <c r="W64" s="426" t="s">
        <v>224</v>
      </c>
      <c r="X64" s="420">
        <v>13</v>
      </c>
      <c r="Y64" s="426" t="s">
        <v>224</v>
      </c>
      <c r="Z64" s="420">
        <v>13</v>
      </c>
      <c r="AA64" s="426" t="s">
        <v>224</v>
      </c>
      <c r="AB64" s="423">
        <v>149</v>
      </c>
      <c r="AC64" s="424">
        <v>8064</v>
      </c>
      <c r="AD64" s="425">
        <v>56</v>
      </c>
    </row>
    <row r="65" spans="1:30" ht="16.5" x14ac:dyDescent="0.2">
      <c r="A65" s="405">
        <v>57</v>
      </c>
      <c r="B65" s="418" t="s">
        <v>1007</v>
      </c>
      <c r="C65" s="419" t="s">
        <v>333</v>
      </c>
      <c r="D65" s="420">
        <v>13</v>
      </c>
      <c r="E65" s="426" t="s">
        <v>224</v>
      </c>
      <c r="F65" s="420">
        <v>13</v>
      </c>
      <c r="G65" s="426" t="s">
        <v>224</v>
      </c>
      <c r="H65" s="420">
        <v>13</v>
      </c>
      <c r="I65" s="426" t="s">
        <v>224</v>
      </c>
      <c r="J65" s="420">
        <v>13</v>
      </c>
      <c r="K65" s="426" t="s">
        <v>224</v>
      </c>
      <c r="L65" s="420">
        <v>13</v>
      </c>
      <c r="M65" s="426" t="s">
        <v>224</v>
      </c>
      <c r="N65" s="420">
        <v>13</v>
      </c>
      <c r="O65" s="426" t="s">
        <v>224</v>
      </c>
      <c r="P65" s="420">
        <v>8</v>
      </c>
      <c r="Q65" s="426">
        <v>4291</v>
      </c>
      <c r="R65" s="420">
        <v>12</v>
      </c>
      <c r="S65" s="426">
        <v>4391</v>
      </c>
      <c r="T65" s="420">
        <v>13</v>
      </c>
      <c r="U65" s="426" t="s">
        <v>224</v>
      </c>
      <c r="V65" s="420">
        <v>13</v>
      </c>
      <c r="W65" s="426" t="s">
        <v>224</v>
      </c>
      <c r="X65" s="420">
        <v>13</v>
      </c>
      <c r="Y65" s="426" t="s">
        <v>224</v>
      </c>
      <c r="Z65" s="420">
        <v>13</v>
      </c>
      <c r="AA65" s="426" t="s">
        <v>224</v>
      </c>
      <c r="AB65" s="423">
        <v>150</v>
      </c>
      <c r="AC65" s="424">
        <v>8682</v>
      </c>
      <c r="AD65" s="425">
        <v>57</v>
      </c>
    </row>
    <row r="66" spans="1:30" ht="16.5" x14ac:dyDescent="0.2">
      <c r="A66" s="405">
        <v>58</v>
      </c>
      <c r="B66" s="418" t="s">
        <v>1070</v>
      </c>
      <c r="C66" s="419" t="s">
        <v>332</v>
      </c>
      <c r="D66" s="420">
        <v>13</v>
      </c>
      <c r="E66" s="426" t="s">
        <v>224</v>
      </c>
      <c r="F66" s="420">
        <v>13</v>
      </c>
      <c r="G66" s="426" t="s">
        <v>224</v>
      </c>
      <c r="H66" s="420">
        <v>13</v>
      </c>
      <c r="I66" s="426" t="s">
        <v>224</v>
      </c>
      <c r="J66" s="420">
        <v>13</v>
      </c>
      <c r="K66" s="426" t="s">
        <v>224</v>
      </c>
      <c r="L66" s="420">
        <v>13</v>
      </c>
      <c r="M66" s="426" t="s">
        <v>224</v>
      </c>
      <c r="N66" s="420">
        <v>13</v>
      </c>
      <c r="O66" s="426" t="s">
        <v>224</v>
      </c>
      <c r="P66" s="420">
        <v>13</v>
      </c>
      <c r="Q66" s="426" t="s">
        <v>224</v>
      </c>
      <c r="R66" s="420">
        <v>13</v>
      </c>
      <c r="S66" s="426" t="s">
        <v>224</v>
      </c>
      <c r="T66" s="420">
        <v>13</v>
      </c>
      <c r="U66" s="426" t="s">
        <v>224</v>
      </c>
      <c r="V66" s="420">
        <v>13</v>
      </c>
      <c r="W66" s="426" t="s">
        <v>224</v>
      </c>
      <c r="X66" s="420">
        <v>10</v>
      </c>
      <c r="Y66" s="426">
        <v>6845</v>
      </c>
      <c r="Z66" s="420">
        <v>12</v>
      </c>
      <c r="AA66" s="426">
        <v>4751</v>
      </c>
      <c r="AB66" s="423">
        <v>152</v>
      </c>
      <c r="AC66" s="424">
        <v>11596</v>
      </c>
      <c r="AD66" s="425">
        <v>58</v>
      </c>
    </row>
    <row r="67" spans="1:30" ht="16.5" x14ac:dyDescent="0.2">
      <c r="A67" s="405">
        <v>59</v>
      </c>
      <c r="B67" s="418" t="s">
        <v>1044</v>
      </c>
      <c r="C67" s="419" t="s">
        <v>332</v>
      </c>
      <c r="D67" s="420">
        <v>13</v>
      </c>
      <c r="E67" s="426" t="s">
        <v>224</v>
      </c>
      <c r="F67" s="420">
        <v>13</v>
      </c>
      <c r="G67" s="426" t="s">
        <v>224</v>
      </c>
      <c r="H67" s="420">
        <v>13</v>
      </c>
      <c r="I67" s="426" t="s">
        <v>224</v>
      </c>
      <c r="J67" s="420">
        <v>13</v>
      </c>
      <c r="K67" s="426" t="s">
        <v>224</v>
      </c>
      <c r="L67" s="420">
        <v>13</v>
      </c>
      <c r="M67" s="426" t="s">
        <v>224</v>
      </c>
      <c r="N67" s="420">
        <v>13</v>
      </c>
      <c r="O67" s="426" t="s">
        <v>224</v>
      </c>
      <c r="P67" s="420">
        <v>13</v>
      </c>
      <c r="Q67" s="426" t="s">
        <v>224</v>
      </c>
      <c r="R67" s="420">
        <v>13</v>
      </c>
      <c r="S67" s="426" t="s">
        <v>224</v>
      </c>
      <c r="T67" s="420">
        <v>12</v>
      </c>
      <c r="U67" s="426">
        <v>2909</v>
      </c>
      <c r="V67" s="420">
        <v>12</v>
      </c>
      <c r="W67" s="426">
        <v>4034</v>
      </c>
      <c r="X67" s="420">
        <v>13</v>
      </c>
      <c r="Y67" s="426" t="s">
        <v>224</v>
      </c>
      <c r="Z67" s="420">
        <v>13</v>
      </c>
      <c r="AA67" s="426" t="s">
        <v>224</v>
      </c>
      <c r="AB67" s="423">
        <v>154</v>
      </c>
      <c r="AC67" s="424">
        <v>6943</v>
      </c>
      <c r="AD67" s="425">
        <v>59</v>
      </c>
    </row>
    <row r="68" spans="1:30" ht="16.5" x14ac:dyDescent="0.2">
      <c r="A68" s="405">
        <v>60</v>
      </c>
      <c r="B68" s="418" t="s">
        <v>379</v>
      </c>
      <c r="C68" s="419" t="s">
        <v>329</v>
      </c>
      <c r="D68" s="420">
        <v>11</v>
      </c>
      <c r="E68" s="426">
        <v>2990</v>
      </c>
      <c r="F68" s="420">
        <v>13</v>
      </c>
      <c r="G68" s="426" t="s">
        <v>224</v>
      </c>
      <c r="H68" s="420">
        <v>13</v>
      </c>
      <c r="I68" s="426" t="s">
        <v>224</v>
      </c>
      <c r="J68" s="420">
        <v>13</v>
      </c>
      <c r="K68" s="426" t="s">
        <v>224</v>
      </c>
      <c r="L68" s="420">
        <v>13</v>
      </c>
      <c r="M68" s="426" t="s">
        <v>224</v>
      </c>
      <c r="N68" s="420">
        <v>13</v>
      </c>
      <c r="O68" s="426" t="s">
        <v>224</v>
      </c>
      <c r="P68" s="420">
        <v>13</v>
      </c>
      <c r="Q68" s="426" t="s">
        <v>224</v>
      </c>
      <c r="R68" s="420">
        <v>13</v>
      </c>
      <c r="S68" s="426" t="s">
        <v>224</v>
      </c>
      <c r="T68" s="420">
        <v>13</v>
      </c>
      <c r="U68" s="426" t="s">
        <v>224</v>
      </c>
      <c r="V68" s="420">
        <v>13</v>
      </c>
      <c r="W68" s="426" t="s">
        <v>224</v>
      </c>
      <c r="X68" s="420">
        <v>13</v>
      </c>
      <c r="Y68" s="426" t="s">
        <v>224</v>
      </c>
      <c r="Z68" s="420">
        <v>13</v>
      </c>
      <c r="AA68" s="426" t="s">
        <v>224</v>
      </c>
      <c r="AB68" s="423">
        <v>154</v>
      </c>
      <c r="AC68" s="424">
        <v>2990</v>
      </c>
      <c r="AD68" s="425">
        <v>60</v>
      </c>
    </row>
    <row r="69" spans="1:30" ht="17.25" thickBot="1" x14ac:dyDescent="0.25">
      <c r="A69" s="435" t="s">
        <v>224</v>
      </c>
      <c r="B69" s="436" t="s">
        <v>224</v>
      </c>
      <c r="C69" s="437" t="s">
        <v>224</v>
      </c>
      <c r="D69" s="438" t="s">
        <v>224</v>
      </c>
      <c r="E69" s="439" t="s">
        <v>224</v>
      </c>
      <c r="F69" s="438" t="s">
        <v>224</v>
      </c>
      <c r="G69" s="439" t="s">
        <v>224</v>
      </c>
      <c r="H69" s="438" t="s">
        <v>224</v>
      </c>
      <c r="I69" s="439" t="s">
        <v>224</v>
      </c>
      <c r="J69" s="438" t="s">
        <v>224</v>
      </c>
      <c r="K69" s="439" t="s">
        <v>224</v>
      </c>
      <c r="L69" s="438" t="s">
        <v>224</v>
      </c>
      <c r="M69" s="439" t="s">
        <v>224</v>
      </c>
      <c r="N69" s="438" t="s">
        <v>224</v>
      </c>
      <c r="O69" s="439" t="s">
        <v>224</v>
      </c>
      <c r="P69" s="438" t="s">
        <v>224</v>
      </c>
      <c r="Q69" s="439" t="s">
        <v>224</v>
      </c>
      <c r="R69" s="438" t="s">
        <v>224</v>
      </c>
      <c r="S69" s="439" t="s">
        <v>224</v>
      </c>
      <c r="T69" s="438" t="s">
        <v>224</v>
      </c>
      <c r="U69" s="439" t="s">
        <v>224</v>
      </c>
      <c r="V69" s="438" t="s">
        <v>224</v>
      </c>
      <c r="W69" s="439" t="s">
        <v>224</v>
      </c>
      <c r="X69" s="438" t="s">
        <v>224</v>
      </c>
      <c r="Y69" s="439" t="s">
        <v>224</v>
      </c>
      <c r="Z69" s="438" t="s">
        <v>224</v>
      </c>
      <c r="AA69" s="439" t="s">
        <v>224</v>
      </c>
      <c r="AB69" s="440" t="s">
        <v>224</v>
      </c>
      <c r="AC69" s="441" t="s">
        <v>224</v>
      </c>
      <c r="AD69" s="442" t="s">
        <v>224</v>
      </c>
    </row>
  </sheetData>
  <mergeCells count="30">
    <mergeCell ref="B1:C1"/>
    <mergeCell ref="B2:C2"/>
    <mergeCell ref="A6:A8"/>
    <mergeCell ref="B6:B8"/>
    <mergeCell ref="C6:C8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</mergeCells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27"/>
  <sheetViews>
    <sheetView workbookViewId="0">
      <selection activeCell="Z3" sqref="Z3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44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169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45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314" t="s">
        <v>4</v>
      </c>
      <c r="B6" s="1316" t="s">
        <v>20</v>
      </c>
      <c r="C6" s="1318" t="s">
        <v>5</v>
      </c>
      <c r="D6" s="1310" t="s">
        <v>6</v>
      </c>
      <c r="E6" s="1311"/>
      <c r="F6" s="1312" t="s">
        <v>7</v>
      </c>
      <c r="G6" s="1313"/>
      <c r="H6" s="1310" t="s">
        <v>8</v>
      </c>
      <c r="I6" s="1311"/>
      <c r="J6" s="1312" t="s">
        <v>9</v>
      </c>
      <c r="K6" s="1313"/>
      <c r="L6" s="1310" t="s">
        <v>10</v>
      </c>
      <c r="M6" s="1311"/>
      <c r="N6" s="1312" t="s">
        <v>11</v>
      </c>
      <c r="O6" s="1313"/>
      <c r="P6" s="1310" t="s">
        <v>12</v>
      </c>
      <c r="Q6" s="1311"/>
      <c r="R6" s="1312" t="s">
        <v>13</v>
      </c>
      <c r="S6" s="1313"/>
      <c r="T6" s="136" t="s">
        <v>43</v>
      </c>
      <c r="U6" s="1370" t="s">
        <v>14</v>
      </c>
      <c r="V6" s="1371"/>
      <c r="W6" s="1372"/>
    </row>
    <row r="7" spans="1:23" ht="32.25" customHeight="1" x14ac:dyDescent="0.2">
      <c r="A7" s="1315"/>
      <c r="B7" s="1317"/>
      <c r="C7" s="1319"/>
      <c r="D7" s="1328" t="s">
        <v>272</v>
      </c>
      <c r="E7" s="1329"/>
      <c r="F7" s="1328" t="s">
        <v>273</v>
      </c>
      <c r="G7" s="1329"/>
      <c r="H7" s="1320" t="s">
        <v>529</v>
      </c>
      <c r="I7" s="1321"/>
      <c r="J7" s="1320" t="s">
        <v>530</v>
      </c>
      <c r="K7" s="1321"/>
      <c r="L7" s="1320" t="s">
        <v>531</v>
      </c>
      <c r="M7" s="1321"/>
      <c r="N7" s="1320" t="s">
        <v>532</v>
      </c>
      <c r="O7" s="1321"/>
      <c r="P7" s="1326" t="s">
        <v>533</v>
      </c>
      <c r="Q7" s="1321"/>
      <c r="R7" s="1326" t="s">
        <v>534</v>
      </c>
      <c r="S7" s="1321"/>
      <c r="T7" s="330">
        <v>-0.5</v>
      </c>
      <c r="U7" s="1373"/>
      <c r="V7" s="1374"/>
      <c r="W7" s="1375"/>
    </row>
    <row r="8" spans="1:23" ht="0.75" customHeight="1" x14ac:dyDescent="0.2">
      <c r="A8" s="1315"/>
      <c r="B8" s="1317"/>
      <c r="C8" s="1319"/>
      <c r="D8" s="140"/>
      <c r="E8" s="141"/>
      <c r="F8" s="140"/>
      <c r="G8" s="142"/>
      <c r="H8" s="105"/>
      <c r="I8" s="141"/>
      <c r="J8" s="140"/>
      <c r="K8" s="142"/>
      <c r="L8" s="105"/>
      <c r="M8" s="141"/>
      <c r="N8" s="140"/>
      <c r="O8" s="143"/>
      <c r="P8" s="105"/>
      <c r="Q8" s="143"/>
      <c r="R8" s="105"/>
      <c r="S8" s="142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7" t="s">
        <v>15</v>
      </c>
      <c r="E9" s="148" t="s">
        <v>16</v>
      </c>
      <c r="F9" s="147" t="s">
        <v>15</v>
      </c>
      <c r="G9" s="149" t="s">
        <v>16</v>
      </c>
      <c r="H9" s="150" t="s">
        <v>15</v>
      </c>
      <c r="I9" s="148" t="s">
        <v>16</v>
      </c>
      <c r="J9" s="147" t="s">
        <v>15</v>
      </c>
      <c r="K9" s="149" t="s">
        <v>16</v>
      </c>
      <c r="L9" s="150" t="s">
        <v>15</v>
      </c>
      <c r="M9" s="148" t="s">
        <v>16</v>
      </c>
      <c r="N9" s="147" t="s">
        <v>15</v>
      </c>
      <c r="O9" s="151" t="s">
        <v>16</v>
      </c>
      <c r="P9" s="150" t="s">
        <v>15</v>
      </c>
      <c r="Q9" s="148" t="s">
        <v>16</v>
      </c>
      <c r="R9" s="147" t="s">
        <v>15</v>
      </c>
      <c r="S9" s="149" t="s">
        <v>16</v>
      </c>
      <c r="T9" s="152"/>
      <c r="U9" s="150" t="s">
        <v>15</v>
      </c>
      <c r="V9" s="153" t="s">
        <v>17</v>
      </c>
      <c r="W9" s="112" t="s">
        <v>18</v>
      </c>
    </row>
    <row r="10" spans="1:23" ht="3.75" customHeight="1" thickBot="1" x14ac:dyDescent="0.25">
      <c r="A10" s="113"/>
      <c r="B10" s="154"/>
      <c r="C10" s="114"/>
      <c r="D10" s="155"/>
      <c r="E10" s="156"/>
      <c r="F10" s="155"/>
      <c r="G10" s="157"/>
      <c r="H10" s="155"/>
      <c r="I10" s="156"/>
      <c r="J10" s="155"/>
      <c r="K10" s="157"/>
      <c r="L10" s="155"/>
      <c r="M10" s="156"/>
      <c r="N10" s="155"/>
      <c r="O10" s="157"/>
      <c r="P10" s="155"/>
      <c r="Q10" s="156"/>
      <c r="R10" s="155"/>
      <c r="S10" s="157"/>
      <c r="T10" s="158"/>
      <c r="U10" s="159"/>
      <c r="V10" s="160"/>
      <c r="W10" s="115"/>
    </row>
    <row r="11" spans="1:23" ht="17.25" thickTop="1" x14ac:dyDescent="0.2">
      <c r="A11" s="119">
        <v>1</v>
      </c>
      <c r="B11" s="353" t="s">
        <v>275</v>
      </c>
      <c r="C11" s="350" t="s">
        <v>964</v>
      </c>
      <c r="D11" s="331">
        <v>1</v>
      </c>
      <c r="E11" s="332">
        <v>13830</v>
      </c>
      <c r="F11" s="333">
        <v>3</v>
      </c>
      <c r="G11" s="334">
        <v>13540</v>
      </c>
      <c r="H11" s="77">
        <v>2</v>
      </c>
      <c r="I11" s="78">
        <v>5610</v>
      </c>
      <c r="J11" s="75">
        <v>1</v>
      </c>
      <c r="K11" s="76">
        <v>7105</v>
      </c>
      <c r="L11" s="77">
        <v>3</v>
      </c>
      <c r="M11" s="78">
        <v>2745</v>
      </c>
      <c r="N11" s="75">
        <v>3</v>
      </c>
      <c r="O11" s="76">
        <v>3469</v>
      </c>
      <c r="P11" s="77">
        <v>1</v>
      </c>
      <c r="Q11" s="78">
        <v>16540</v>
      </c>
      <c r="R11" s="75">
        <v>1</v>
      </c>
      <c r="S11" s="76">
        <v>11100</v>
      </c>
      <c r="T11" s="116">
        <v>1.5</v>
      </c>
      <c r="U11" s="146">
        <v>13.5</v>
      </c>
      <c r="V11" s="88">
        <v>73939</v>
      </c>
      <c r="W11" s="163">
        <v>1</v>
      </c>
    </row>
    <row r="12" spans="1:23" ht="16.5" x14ac:dyDescent="0.2">
      <c r="A12" s="118">
        <v>2</v>
      </c>
      <c r="B12" s="354" t="s">
        <v>280</v>
      </c>
      <c r="C12" s="351" t="s">
        <v>35</v>
      </c>
      <c r="D12" s="335">
        <v>2</v>
      </c>
      <c r="E12" s="336">
        <v>11075</v>
      </c>
      <c r="F12" s="337">
        <v>6</v>
      </c>
      <c r="G12" s="338">
        <v>7835</v>
      </c>
      <c r="H12" s="81">
        <v>4</v>
      </c>
      <c r="I12" s="82">
        <v>3875</v>
      </c>
      <c r="J12" s="79">
        <v>2</v>
      </c>
      <c r="K12" s="80">
        <v>10540</v>
      </c>
      <c r="L12" s="81">
        <v>1</v>
      </c>
      <c r="M12" s="82">
        <v>3361</v>
      </c>
      <c r="N12" s="79">
        <v>2</v>
      </c>
      <c r="O12" s="80">
        <v>4187</v>
      </c>
      <c r="P12" s="81">
        <v>1</v>
      </c>
      <c r="Q12" s="82">
        <v>18910</v>
      </c>
      <c r="R12" s="79">
        <v>2</v>
      </c>
      <c r="S12" s="80">
        <v>6430</v>
      </c>
      <c r="T12" s="116">
        <v>3</v>
      </c>
      <c r="U12" s="146">
        <v>17</v>
      </c>
      <c r="V12" s="88">
        <v>66213</v>
      </c>
      <c r="W12" s="163">
        <v>2</v>
      </c>
    </row>
    <row r="13" spans="1:23" ht="16.5" x14ac:dyDescent="0.2">
      <c r="A13" s="118">
        <v>3</v>
      </c>
      <c r="B13" s="354" t="s">
        <v>277</v>
      </c>
      <c r="C13" s="351" t="s">
        <v>957</v>
      </c>
      <c r="D13" s="335">
        <v>4</v>
      </c>
      <c r="E13" s="336">
        <v>10650</v>
      </c>
      <c r="F13" s="337">
        <v>2</v>
      </c>
      <c r="G13" s="338">
        <v>11835</v>
      </c>
      <c r="H13" s="81">
        <v>1</v>
      </c>
      <c r="I13" s="82">
        <v>2905</v>
      </c>
      <c r="J13" s="79">
        <v>7</v>
      </c>
      <c r="K13" s="80">
        <v>4615</v>
      </c>
      <c r="L13" s="81">
        <v>7</v>
      </c>
      <c r="M13" s="82">
        <v>1473</v>
      </c>
      <c r="N13" s="79">
        <v>4</v>
      </c>
      <c r="O13" s="80">
        <v>3379</v>
      </c>
      <c r="P13" s="81">
        <v>3</v>
      </c>
      <c r="Q13" s="82">
        <v>3800</v>
      </c>
      <c r="R13" s="79">
        <v>2</v>
      </c>
      <c r="S13" s="80">
        <v>10680</v>
      </c>
      <c r="T13" s="116">
        <v>3.5</v>
      </c>
      <c r="U13" s="146">
        <v>26.5</v>
      </c>
      <c r="V13" s="88">
        <v>49337</v>
      </c>
      <c r="W13" s="163">
        <v>3</v>
      </c>
    </row>
    <row r="14" spans="1:23" ht="16.5" x14ac:dyDescent="0.2">
      <c r="A14" s="119">
        <v>4</v>
      </c>
      <c r="B14" s="354" t="s">
        <v>276</v>
      </c>
      <c r="C14" s="351" t="s">
        <v>962</v>
      </c>
      <c r="D14" s="335">
        <v>6</v>
      </c>
      <c r="E14" s="336">
        <v>10240</v>
      </c>
      <c r="F14" s="337">
        <v>1</v>
      </c>
      <c r="G14" s="338">
        <v>14510</v>
      </c>
      <c r="H14" s="81">
        <v>4</v>
      </c>
      <c r="I14" s="82">
        <v>2350</v>
      </c>
      <c r="J14" s="79">
        <v>5</v>
      </c>
      <c r="K14" s="80">
        <v>6450</v>
      </c>
      <c r="L14" s="81">
        <v>1</v>
      </c>
      <c r="M14" s="82">
        <v>3812</v>
      </c>
      <c r="N14" s="79">
        <v>2</v>
      </c>
      <c r="O14" s="80">
        <v>4113</v>
      </c>
      <c r="P14" s="81">
        <v>7</v>
      </c>
      <c r="Q14" s="82">
        <v>565</v>
      </c>
      <c r="R14" s="79">
        <v>4</v>
      </c>
      <c r="S14" s="80">
        <v>5400</v>
      </c>
      <c r="T14" s="116">
        <v>3.5</v>
      </c>
      <c r="U14" s="146">
        <v>26.5</v>
      </c>
      <c r="V14" s="88">
        <v>47440</v>
      </c>
      <c r="W14" s="163">
        <v>4</v>
      </c>
    </row>
    <row r="15" spans="1:23" ht="16.5" x14ac:dyDescent="0.2">
      <c r="A15" s="118">
        <v>5</v>
      </c>
      <c r="B15" s="354" t="s">
        <v>279</v>
      </c>
      <c r="C15" s="351" t="s">
        <v>964</v>
      </c>
      <c r="D15" s="335">
        <v>3</v>
      </c>
      <c r="E15" s="336">
        <v>10885</v>
      </c>
      <c r="F15" s="337">
        <v>3</v>
      </c>
      <c r="G15" s="338">
        <v>10465</v>
      </c>
      <c r="H15" s="81">
        <v>6</v>
      </c>
      <c r="I15" s="82">
        <v>3695</v>
      </c>
      <c r="J15" s="79">
        <v>1</v>
      </c>
      <c r="K15" s="80">
        <v>14500</v>
      </c>
      <c r="L15" s="81">
        <v>6</v>
      </c>
      <c r="M15" s="82">
        <v>1653</v>
      </c>
      <c r="N15" s="79">
        <v>3</v>
      </c>
      <c r="O15" s="80">
        <v>3852</v>
      </c>
      <c r="P15" s="81">
        <v>5</v>
      </c>
      <c r="Q15" s="82">
        <v>1350</v>
      </c>
      <c r="R15" s="79">
        <v>5</v>
      </c>
      <c r="S15" s="80">
        <v>5200</v>
      </c>
      <c r="T15" s="116">
        <v>3</v>
      </c>
      <c r="U15" s="146">
        <v>29</v>
      </c>
      <c r="V15" s="88">
        <v>51600</v>
      </c>
      <c r="W15" s="163">
        <v>5</v>
      </c>
    </row>
    <row r="16" spans="1:23" ht="16.5" x14ac:dyDescent="0.2">
      <c r="A16" s="118">
        <v>6</v>
      </c>
      <c r="B16" s="354" t="s">
        <v>286</v>
      </c>
      <c r="C16" s="351" t="s">
        <v>966</v>
      </c>
      <c r="D16" s="335">
        <v>6</v>
      </c>
      <c r="E16" s="336">
        <v>6390</v>
      </c>
      <c r="F16" s="337">
        <v>5</v>
      </c>
      <c r="G16" s="338">
        <v>8355</v>
      </c>
      <c r="H16" s="81">
        <v>6</v>
      </c>
      <c r="I16" s="82">
        <v>1610</v>
      </c>
      <c r="J16" s="79">
        <v>2</v>
      </c>
      <c r="K16" s="80">
        <v>6965</v>
      </c>
      <c r="L16" s="81">
        <v>2</v>
      </c>
      <c r="M16" s="82">
        <v>2733</v>
      </c>
      <c r="N16" s="79">
        <v>4.5</v>
      </c>
      <c r="O16" s="80">
        <v>3003</v>
      </c>
      <c r="P16" s="81">
        <v>2</v>
      </c>
      <c r="Q16" s="82">
        <v>9580</v>
      </c>
      <c r="R16" s="79">
        <v>8</v>
      </c>
      <c r="S16" s="80">
        <v>140</v>
      </c>
      <c r="T16" s="116">
        <v>4</v>
      </c>
      <c r="U16" s="146">
        <v>31.5</v>
      </c>
      <c r="V16" s="88">
        <v>38776</v>
      </c>
      <c r="W16" s="163">
        <v>6</v>
      </c>
    </row>
    <row r="17" spans="1:23" ht="16.5" x14ac:dyDescent="0.2">
      <c r="A17" s="119">
        <v>7</v>
      </c>
      <c r="B17" s="354" t="s">
        <v>278</v>
      </c>
      <c r="C17" s="351" t="s">
        <v>967</v>
      </c>
      <c r="D17" s="335">
        <v>7</v>
      </c>
      <c r="E17" s="336">
        <v>9705</v>
      </c>
      <c r="F17" s="337">
        <v>1</v>
      </c>
      <c r="G17" s="338">
        <v>14345</v>
      </c>
      <c r="H17" s="81">
        <v>7</v>
      </c>
      <c r="I17" s="82">
        <v>1580</v>
      </c>
      <c r="J17" s="79">
        <v>3</v>
      </c>
      <c r="K17" s="80">
        <v>6510</v>
      </c>
      <c r="L17" s="81">
        <v>8</v>
      </c>
      <c r="M17" s="82">
        <v>1328</v>
      </c>
      <c r="N17" s="79">
        <v>1</v>
      </c>
      <c r="O17" s="80">
        <v>4511</v>
      </c>
      <c r="P17" s="81">
        <v>4</v>
      </c>
      <c r="Q17" s="82">
        <v>3035</v>
      </c>
      <c r="R17" s="79">
        <v>5</v>
      </c>
      <c r="S17" s="80">
        <v>2850</v>
      </c>
      <c r="T17" s="116">
        <v>4</v>
      </c>
      <c r="U17" s="146">
        <v>32</v>
      </c>
      <c r="V17" s="88">
        <v>43864</v>
      </c>
      <c r="W17" s="163">
        <v>7</v>
      </c>
    </row>
    <row r="18" spans="1:23" ht="16.5" x14ac:dyDescent="0.2">
      <c r="A18" s="118">
        <v>8</v>
      </c>
      <c r="B18" s="354" t="s">
        <v>287</v>
      </c>
      <c r="C18" s="351" t="s">
        <v>965</v>
      </c>
      <c r="D18" s="335">
        <v>5</v>
      </c>
      <c r="E18" s="336">
        <v>10390</v>
      </c>
      <c r="F18" s="337">
        <v>8</v>
      </c>
      <c r="G18" s="338">
        <v>7550</v>
      </c>
      <c r="H18" s="81">
        <v>2</v>
      </c>
      <c r="I18" s="82">
        <v>2630</v>
      </c>
      <c r="J18" s="79">
        <v>6</v>
      </c>
      <c r="K18" s="80">
        <v>5470</v>
      </c>
      <c r="L18" s="81">
        <v>2</v>
      </c>
      <c r="M18" s="82">
        <v>3345</v>
      </c>
      <c r="N18" s="79">
        <v>1</v>
      </c>
      <c r="O18" s="80">
        <v>5209</v>
      </c>
      <c r="P18" s="81">
        <v>6</v>
      </c>
      <c r="Q18" s="82">
        <v>1270</v>
      </c>
      <c r="R18" s="79">
        <v>6</v>
      </c>
      <c r="S18" s="80">
        <v>3345</v>
      </c>
      <c r="T18" s="116">
        <v>4</v>
      </c>
      <c r="U18" s="146">
        <v>32</v>
      </c>
      <c r="V18" s="88">
        <v>39209</v>
      </c>
      <c r="W18" s="163">
        <v>8</v>
      </c>
    </row>
    <row r="19" spans="1:23" ht="16.5" x14ac:dyDescent="0.2">
      <c r="A19" s="118">
        <v>9</v>
      </c>
      <c r="B19" s="354" t="s">
        <v>284</v>
      </c>
      <c r="C19" s="351" t="s">
        <v>968</v>
      </c>
      <c r="D19" s="335">
        <v>3</v>
      </c>
      <c r="E19" s="336">
        <v>11265</v>
      </c>
      <c r="F19" s="337">
        <v>8</v>
      </c>
      <c r="G19" s="338">
        <v>6145</v>
      </c>
      <c r="H19" s="81">
        <v>3</v>
      </c>
      <c r="I19" s="82">
        <v>4465</v>
      </c>
      <c r="J19" s="79">
        <v>5</v>
      </c>
      <c r="K19" s="80">
        <v>5145</v>
      </c>
      <c r="L19" s="81">
        <v>4</v>
      </c>
      <c r="M19" s="82">
        <v>2352</v>
      </c>
      <c r="N19" s="79">
        <v>6</v>
      </c>
      <c r="O19" s="80">
        <v>2414</v>
      </c>
      <c r="P19" s="81">
        <v>5.5</v>
      </c>
      <c r="Q19" s="82">
        <v>1000</v>
      </c>
      <c r="R19" s="79">
        <v>3</v>
      </c>
      <c r="S19" s="80">
        <v>7520</v>
      </c>
      <c r="T19" s="116">
        <v>4</v>
      </c>
      <c r="U19" s="146">
        <v>33.5</v>
      </c>
      <c r="V19" s="88">
        <v>40306</v>
      </c>
      <c r="W19" s="163">
        <v>9</v>
      </c>
    </row>
    <row r="20" spans="1:23" ht="16.5" x14ac:dyDescent="0.2">
      <c r="A20" s="119">
        <v>10</v>
      </c>
      <c r="B20" s="354" t="s">
        <v>282</v>
      </c>
      <c r="C20" s="351" t="s">
        <v>970</v>
      </c>
      <c r="D20" s="335">
        <v>5</v>
      </c>
      <c r="E20" s="336">
        <v>7495</v>
      </c>
      <c r="F20" s="337">
        <v>4</v>
      </c>
      <c r="G20" s="338">
        <v>10595</v>
      </c>
      <c r="H20" s="81">
        <v>7</v>
      </c>
      <c r="I20" s="82">
        <v>1660</v>
      </c>
      <c r="J20" s="79">
        <v>7</v>
      </c>
      <c r="K20" s="80">
        <v>4795</v>
      </c>
      <c r="L20" s="81">
        <v>5</v>
      </c>
      <c r="M20" s="82">
        <v>1827</v>
      </c>
      <c r="N20" s="79">
        <v>5</v>
      </c>
      <c r="O20" s="80">
        <v>2676</v>
      </c>
      <c r="P20" s="81">
        <v>3</v>
      </c>
      <c r="Q20" s="82">
        <v>7195</v>
      </c>
      <c r="R20" s="79">
        <v>4</v>
      </c>
      <c r="S20" s="80">
        <v>4710</v>
      </c>
      <c r="T20" s="116">
        <v>3.5</v>
      </c>
      <c r="U20" s="146">
        <v>36.5</v>
      </c>
      <c r="V20" s="88">
        <v>40953</v>
      </c>
      <c r="W20" s="163">
        <v>10</v>
      </c>
    </row>
    <row r="21" spans="1:23" ht="16.5" x14ac:dyDescent="0.2">
      <c r="A21" s="118">
        <v>11</v>
      </c>
      <c r="B21" s="354" t="s">
        <v>289</v>
      </c>
      <c r="C21" s="351" t="s">
        <v>969</v>
      </c>
      <c r="D21" s="335">
        <v>8</v>
      </c>
      <c r="E21" s="336">
        <v>5165</v>
      </c>
      <c r="F21" s="337">
        <v>7</v>
      </c>
      <c r="G21" s="338">
        <v>7660</v>
      </c>
      <c r="H21" s="81">
        <v>3</v>
      </c>
      <c r="I21" s="82">
        <v>2385</v>
      </c>
      <c r="J21" s="79">
        <v>4</v>
      </c>
      <c r="K21" s="80">
        <v>7550</v>
      </c>
      <c r="L21" s="81">
        <v>3</v>
      </c>
      <c r="M21" s="82">
        <v>2496</v>
      </c>
      <c r="N21" s="79">
        <v>8</v>
      </c>
      <c r="O21" s="80">
        <v>1566</v>
      </c>
      <c r="P21" s="81">
        <v>8</v>
      </c>
      <c r="Q21" s="82">
        <v>500</v>
      </c>
      <c r="R21" s="79">
        <v>3</v>
      </c>
      <c r="S21" s="80">
        <v>6240</v>
      </c>
      <c r="T21" s="116">
        <v>4</v>
      </c>
      <c r="U21" s="146">
        <v>40</v>
      </c>
      <c r="V21" s="88">
        <v>33562</v>
      </c>
      <c r="W21" s="163">
        <v>11</v>
      </c>
    </row>
    <row r="22" spans="1:23" ht="16.5" x14ac:dyDescent="0.2">
      <c r="A22" s="118">
        <v>12</v>
      </c>
      <c r="B22" s="354" t="s">
        <v>288</v>
      </c>
      <c r="C22" s="351" t="s">
        <v>970</v>
      </c>
      <c r="D22" s="335">
        <v>9</v>
      </c>
      <c r="E22" s="336">
        <v>6375</v>
      </c>
      <c r="F22" s="337">
        <v>6</v>
      </c>
      <c r="G22" s="338">
        <v>8365</v>
      </c>
      <c r="H22" s="81">
        <v>5</v>
      </c>
      <c r="I22" s="82">
        <v>3865</v>
      </c>
      <c r="J22" s="79">
        <v>8</v>
      </c>
      <c r="K22" s="80">
        <v>3205</v>
      </c>
      <c r="L22" s="81">
        <v>5</v>
      </c>
      <c r="M22" s="82">
        <v>2219</v>
      </c>
      <c r="N22" s="79">
        <v>4.5</v>
      </c>
      <c r="O22" s="80">
        <v>3003</v>
      </c>
      <c r="P22" s="81">
        <v>2</v>
      </c>
      <c r="Q22" s="82">
        <v>12910</v>
      </c>
      <c r="R22" s="79">
        <v>6</v>
      </c>
      <c r="S22" s="80">
        <v>1790</v>
      </c>
      <c r="T22" s="116">
        <v>4.5</v>
      </c>
      <c r="U22" s="146">
        <v>41</v>
      </c>
      <c r="V22" s="88">
        <v>41732</v>
      </c>
      <c r="W22" s="163">
        <v>12</v>
      </c>
    </row>
    <row r="23" spans="1:23" ht="16.5" x14ac:dyDescent="0.2">
      <c r="A23" s="119">
        <v>13</v>
      </c>
      <c r="B23" s="354" t="s">
        <v>274</v>
      </c>
      <c r="C23" s="351" t="s">
        <v>966</v>
      </c>
      <c r="D23" s="335">
        <v>1</v>
      </c>
      <c r="E23" s="336">
        <v>12095</v>
      </c>
      <c r="F23" s="337">
        <v>2</v>
      </c>
      <c r="G23" s="338">
        <v>14140</v>
      </c>
      <c r="H23" s="81">
        <v>1</v>
      </c>
      <c r="I23" s="82">
        <v>5960</v>
      </c>
      <c r="J23" s="79">
        <v>4</v>
      </c>
      <c r="K23" s="80">
        <v>5920</v>
      </c>
      <c r="L23" s="81">
        <v>10</v>
      </c>
      <c r="M23" s="82">
        <v>0</v>
      </c>
      <c r="N23" s="79">
        <v>10</v>
      </c>
      <c r="O23" s="80">
        <v>0</v>
      </c>
      <c r="P23" s="81">
        <v>10</v>
      </c>
      <c r="Q23" s="82">
        <v>0</v>
      </c>
      <c r="R23" s="79">
        <v>10</v>
      </c>
      <c r="S23" s="80">
        <v>0</v>
      </c>
      <c r="T23" s="116">
        <v>5</v>
      </c>
      <c r="U23" s="146">
        <v>43</v>
      </c>
      <c r="V23" s="88">
        <v>38115</v>
      </c>
      <c r="W23" s="163">
        <v>13</v>
      </c>
    </row>
    <row r="24" spans="1:23" ht="16.5" x14ac:dyDescent="0.2">
      <c r="A24" s="118">
        <v>14</v>
      </c>
      <c r="B24" s="354" t="s">
        <v>283</v>
      </c>
      <c r="C24" s="351" t="s">
        <v>971</v>
      </c>
      <c r="D24" s="335">
        <v>4</v>
      </c>
      <c r="E24" s="336">
        <v>7775</v>
      </c>
      <c r="F24" s="337">
        <v>5</v>
      </c>
      <c r="G24" s="338">
        <v>8655</v>
      </c>
      <c r="H24" s="81">
        <v>8</v>
      </c>
      <c r="I24" s="82">
        <v>1465</v>
      </c>
      <c r="J24" s="79">
        <v>6</v>
      </c>
      <c r="K24" s="80">
        <v>4770</v>
      </c>
      <c r="L24" s="81">
        <v>4</v>
      </c>
      <c r="M24" s="82">
        <v>2561</v>
      </c>
      <c r="N24" s="79">
        <v>8</v>
      </c>
      <c r="O24" s="80">
        <v>962</v>
      </c>
      <c r="P24" s="81">
        <v>7</v>
      </c>
      <c r="Q24" s="82">
        <v>795</v>
      </c>
      <c r="R24" s="79">
        <v>7</v>
      </c>
      <c r="S24" s="80">
        <v>510</v>
      </c>
      <c r="T24" s="116">
        <v>4</v>
      </c>
      <c r="U24" s="146">
        <v>45</v>
      </c>
      <c r="V24" s="88">
        <v>27493</v>
      </c>
      <c r="W24" s="163">
        <v>14</v>
      </c>
    </row>
    <row r="25" spans="1:23" ht="16.5" x14ac:dyDescent="0.2">
      <c r="A25" s="118">
        <v>15</v>
      </c>
      <c r="B25" s="354" t="s">
        <v>285</v>
      </c>
      <c r="C25" s="351" t="s">
        <v>968</v>
      </c>
      <c r="D25" s="335">
        <v>8</v>
      </c>
      <c r="E25" s="336">
        <v>8400</v>
      </c>
      <c r="F25" s="337">
        <v>4</v>
      </c>
      <c r="G25" s="338">
        <v>8445</v>
      </c>
      <c r="H25" s="81">
        <v>5</v>
      </c>
      <c r="I25" s="82">
        <v>1825</v>
      </c>
      <c r="J25" s="79">
        <v>9</v>
      </c>
      <c r="K25" s="80">
        <v>2000</v>
      </c>
      <c r="L25" s="81">
        <v>7</v>
      </c>
      <c r="M25" s="82">
        <v>1699</v>
      </c>
      <c r="N25" s="79">
        <v>6</v>
      </c>
      <c r="O25" s="80">
        <v>2650</v>
      </c>
      <c r="P25" s="81">
        <v>4</v>
      </c>
      <c r="Q25" s="82">
        <v>3400</v>
      </c>
      <c r="R25" s="79">
        <v>7</v>
      </c>
      <c r="S25" s="80">
        <v>3140</v>
      </c>
      <c r="T25" s="116">
        <v>4.5</v>
      </c>
      <c r="U25" s="146">
        <v>45.5</v>
      </c>
      <c r="V25" s="88">
        <v>31559</v>
      </c>
      <c r="W25" s="163">
        <v>15</v>
      </c>
    </row>
    <row r="26" spans="1:23" ht="16.5" x14ac:dyDescent="0.2">
      <c r="A26" s="119">
        <v>16</v>
      </c>
      <c r="B26" s="354" t="s">
        <v>290</v>
      </c>
      <c r="C26" s="351" t="s">
        <v>1041</v>
      </c>
      <c r="D26" s="335">
        <v>7</v>
      </c>
      <c r="E26" s="336">
        <v>5905</v>
      </c>
      <c r="F26" s="337">
        <v>9</v>
      </c>
      <c r="G26" s="338">
        <v>5275</v>
      </c>
      <c r="H26" s="81">
        <v>8</v>
      </c>
      <c r="I26" s="82">
        <v>1300</v>
      </c>
      <c r="J26" s="79">
        <v>8</v>
      </c>
      <c r="K26" s="80">
        <v>3950</v>
      </c>
      <c r="L26" s="81">
        <v>6</v>
      </c>
      <c r="M26" s="82">
        <v>2103</v>
      </c>
      <c r="N26" s="79">
        <v>7</v>
      </c>
      <c r="O26" s="80">
        <v>2404</v>
      </c>
      <c r="P26" s="81">
        <v>5.5</v>
      </c>
      <c r="Q26" s="82">
        <v>1000</v>
      </c>
      <c r="R26" s="79">
        <v>1</v>
      </c>
      <c r="S26" s="80">
        <v>7425</v>
      </c>
      <c r="T26" s="116">
        <v>4.5</v>
      </c>
      <c r="U26" s="146">
        <v>47</v>
      </c>
      <c r="V26" s="88">
        <v>29362</v>
      </c>
      <c r="W26" s="163">
        <v>16</v>
      </c>
    </row>
    <row r="27" spans="1:23" ht="16.5" x14ac:dyDescent="0.2">
      <c r="A27" s="295">
        <v>17</v>
      </c>
      <c r="B27" s="355" t="s">
        <v>281</v>
      </c>
      <c r="C27" s="352" t="s">
        <v>946</v>
      </c>
      <c r="D27" s="341">
        <v>2</v>
      </c>
      <c r="E27" s="342">
        <v>12080</v>
      </c>
      <c r="F27" s="343">
        <v>7</v>
      </c>
      <c r="G27" s="344">
        <v>6325</v>
      </c>
      <c r="H27" s="296">
        <v>9</v>
      </c>
      <c r="I27" s="297">
        <v>930</v>
      </c>
      <c r="J27" s="298">
        <v>3</v>
      </c>
      <c r="K27" s="299">
        <v>9420</v>
      </c>
      <c r="L27" s="296">
        <v>8</v>
      </c>
      <c r="M27" s="297">
        <v>1423</v>
      </c>
      <c r="N27" s="298">
        <v>7</v>
      </c>
      <c r="O27" s="299">
        <v>2644</v>
      </c>
      <c r="P27" s="296">
        <v>10</v>
      </c>
      <c r="Q27" s="297">
        <v>0</v>
      </c>
      <c r="R27" s="298">
        <v>10</v>
      </c>
      <c r="S27" s="299">
        <v>0</v>
      </c>
      <c r="T27" s="345">
        <v>5</v>
      </c>
      <c r="U27" s="347">
        <v>51</v>
      </c>
      <c r="V27" s="349">
        <v>32822</v>
      </c>
      <c r="W27" s="356">
        <v>17</v>
      </c>
    </row>
  </sheetData>
  <mergeCells count="20"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  <mergeCell ref="H6:I6"/>
    <mergeCell ref="D7:E7"/>
    <mergeCell ref="F7:G7"/>
    <mergeCell ref="H7:I7"/>
    <mergeCell ref="A6:A8"/>
    <mergeCell ref="B6:B8"/>
    <mergeCell ref="C6:C8"/>
    <mergeCell ref="D6:E6"/>
    <mergeCell ref="F6:G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27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2"/>
  <sheetViews>
    <sheetView topLeftCell="A3" workbookViewId="0">
      <selection activeCell="AB6" sqref="AB6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8"/>
      <c r="D1" s="139" t="s">
        <v>46</v>
      </c>
      <c r="E1" s="138"/>
      <c r="F1" s="138"/>
      <c r="G1" s="138"/>
      <c r="H1" s="138"/>
      <c r="I1" s="138"/>
      <c r="J1" s="138"/>
      <c r="K1" s="138"/>
      <c r="L1" s="138"/>
      <c r="M1" s="138"/>
    </row>
    <row r="2" spans="1:23" ht="24" customHeight="1" x14ac:dyDescent="0.35">
      <c r="C2" s="138"/>
      <c r="D2" s="139" t="s">
        <v>170</v>
      </c>
      <c r="E2" s="138"/>
      <c r="F2" s="138"/>
      <c r="G2" s="138"/>
      <c r="H2" s="138"/>
      <c r="I2" s="138"/>
      <c r="J2" s="138"/>
      <c r="K2" s="138"/>
      <c r="L2" s="138"/>
      <c r="M2" s="138"/>
    </row>
    <row r="3" spans="1:23" ht="24" customHeight="1" x14ac:dyDescent="0.35">
      <c r="C3" s="138"/>
      <c r="D3" s="139" t="s">
        <v>47</v>
      </c>
      <c r="E3" s="138"/>
      <c r="F3" s="138"/>
      <c r="G3" s="138"/>
      <c r="H3" s="138"/>
      <c r="I3" s="138"/>
      <c r="J3" s="138"/>
      <c r="K3" s="138"/>
      <c r="L3" s="138"/>
      <c r="M3" s="138"/>
    </row>
    <row r="4" spans="1:23" ht="13.5" thickBot="1" x14ac:dyDescent="0.25"/>
    <row r="5" spans="1:23" ht="28.5" customHeight="1" thickTop="1" x14ac:dyDescent="0.2">
      <c r="A5" s="1314" t="s">
        <v>4</v>
      </c>
      <c r="B5" s="1316" t="s">
        <v>20</v>
      </c>
      <c r="C5" s="1318" t="s">
        <v>5</v>
      </c>
      <c r="D5" s="1310" t="s">
        <v>6</v>
      </c>
      <c r="E5" s="1311"/>
      <c r="F5" s="1312" t="s">
        <v>7</v>
      </c>
      <c r="G5" s="1313"/>
      <c r="H5" s="1310" t="s">
        <v>8</v>
      </c>
      <c r="I5" s="1311"/>
      <c r="J5" s="1312" t="s">
        <v>9</v>
      </c>
      <c r="K5" s="1313"/>
      <c r="L5" s="1310" t="s">
        <v>10</v>
      </c>
      <c r="M5" s="1311"/>
      <c r="N5" s="1312" t="s">
        <v>11</v>
      </c>
      <c r="O5" s="1313"/>
      <c r="P5" s="1310" t="s">
        <v>12</v>
      </c>
      <c r="Q5" s="1311"/>
      <c r="R5" s="1312" t="s">
        <v>13</v>
      </c>
      <c r="S5" s="1313"/>
      <c r="T5" s="136" t="s">
        <v>43</v>
      </c>
      <c r="U5" s="1370" t="s">
        <v>14</v>
      </c>
      <c r="V5" s="1371"/>
      <c r="W5" s="1372"/>
    </row>
    <row r="6" spans="1:23" ht="36.75" customHeight="1" x14ac:dyDescent="0.2">
      <c r="A6" s="1315"/>
      <c r="B6" s="1317"/>
      <c r="C6" s="1319"/>
      <c r="D6" s="1328" t="s">
        <v>272</v>
      </c>
      <c r="E6" s="1329"/>
      <c r="F6" s="1328" t="s">
        <v>273</v>
      </c>
      <c r="G6" s="1329"/>
      <c r="H6" s="1320" t="s">
        <v>529</v>
      </c>
      <c r="I6" s="1321"/>
      <c r="J6" s="1320" t="s">
        <v>530</v>
      </c>
      <c r="K6" s="1321"/>
      <c r="L6" s="1320" t="s">
        <v>531</v>
      </c>
      <c r="M6" s="1321"/>
      <c r="N6" s="1320" t="s">
        <v>532</v>
      </c>
      <c r="O6" s="1321"/>
      <c r="P6" s="1326" t="s">
        <v>533</v>
      </c>
      <c r="Q6" s="1321"/>
      <c r="R6" s="1326" t="s">
        <v>534</v>
      </c>
      <c r="S6" s="1321"/>
      <c r="T6" s="330">
        <v>-0.5</v>
      </c>
      <c r="U6" s="1373"/>
      <c r="V6" s="1374"/>
      <c r="W6" s="1375"/>
    </row>
    <row r="7" spans="1:23" ht="3.75" customHeight="1" x14ac:dyDescent="0.2">
      <c r="A7" s="1315"/>
      <c r="B7" s="1317"/>
      <c r="C7" s="1319"/>
      <c r="D7" s="140"/>
      <c r="E7" s="141"/>
      <c r="F7" s="140"/>
      <c r="G7" s="142"/>
      <c r="H7" s="105"/>
      <c r="I7" s="141"/>
      <c r="J7" s="140"/>
      <c r="K7" s="142"/>
      <c r="L7" s="105"/>
      <c r="M7" s="141"/>
      <c r="N7" s="140"/>
      <c r="O7" s="143"/>
      <c r="P7" s="105"/>
      <c r="Q7" s="143"/>
      <c r="R7" s="105"/>
      <c r="S7" s="142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7" t="s">
        <v>15</v>
      </c>
      <c r="E8" s="148" t="s">
        <v>16</v>
      </c>
      <c r="F8" s="147" t="s">
        <v>15</v>
      </c>
      <c r="G8" s="149" t="s">
        <v>16</v>
      </c>
      <c r="H8" s="150" t="s">
        <v>15</v>
      </c>
      <c r="I8" s="148" t="s">
        <v>16</v>
      </c>
      <c r="J8" s="147" t="s">
        <v>15</v>
      </c>
      <c r="K8" s="149" t="s">
        <v>16</v>
      </c>
      <c r="L8" s="150" t="s">
        <v>15</v>
      </c>
      <c r="M8" s="148" t="s">
        <v>16</v>
      </c>
      <c r="N8" s="147" t="s">
        <v>15</v>
      </c>
      <c r="O8" s="151" t="s">
        <v>16</v>
      </c>
      <c r="P8" s="150" t="s">
        <v>15</v>
      </c>
      <c r="Q8" s="148" t="s">
        <v>16</v>
      </c>
      <c r="R8" s="147" t="s">
        <v>15</v>
      </c>
      <c r="S8" s="149" t="s">
        <v>16</v>
      </c>
      <c r="T8" s="152"/>
      <c r="U8" s="150" t="s">
        <v>15</v>
      </c>
      <c r="V8" s="153" t="s">
        <v>17</v>
      </c>
      <c r="W8" s="112" t="s">
        <v>18</v>
      </c>
    </row>
    <row r="9" spans="1:23" ht="2.25" customHeight="1" thickBot="1" x14ac:dyDescent="0.25">
      <c r="A9" s="113"/>
      <c r="B9" s="154"/>
      <c r="C9" s="114"/>
      <c r="D9" s="155"/>
      <c r="E9" s="156"/>
      <c r="F9" s="155"/>
      <c r="G9" s="157"/>
      <c r="H9" s="155"/>
      <c r="I9" s="156"/>
      <c r="J9" s="155"/>
      <c r="K9" s="157"/>
      <c r="L9" s="155"/>
      <c r="M9" s="156"/>
      <c r="N9" s="155"/>
      <c r="O9" s="157"/>
      <c r="P9" s="155"/>
      <c r="Q9" s="156"/>
      <c r="R9" s="155"/>
      <c r="S9" s="157"/>
      <c r="T9" s="158"/>
      <c r="U9" s="159"/>
      <c r="V9" s="160"/>
      <c r="W9" s="115"/>
    </row>
    <row r="10" spans="1:23" ht="17.25" thickTop="1" x14ac:dyDescent="0.2">
      <c r="A10" s="119">
        <v>1</v>
      </c>
      <c r="B10" s="353" t="s">
        <v>291</v>
      </c>
      <c r="C10" s="350" t="s">
        <v>946</v>
      </c>
      <c r="D10" s="339">
        <v>2</v>
      </c>
      <c r="E10" s="332">
        <v>16595</v>
      </c>
      <c r="F10" s="835">
        <v>1</v>
      </c>
      <c r="G10" s="334">
        <v>19845</v>
      </c>
      <c r="H10" s="77">
        <v>5</v>
      </c>
      <c r="I10" s="78">
        <v>2875</v>
      </c>
      <c r="J10" s="75">
        <v>1</v>
      </c>
      <c r="K10" s="76">
        <v>13730</v>
      </c>
      <c r="L10" s="77">
        <v>3</v>
      </c>
      <c r="M10" s="78">
        <v>3769</v>
      </c>
      <c r="N10" s="75">
        <v>5</v>
      </c>
      <c r="O10" s="76">
        <v>5001</v>
      </c>
      <c r="P10" s="77">
        <v>3</v>
      </c>
      <c r="Q10" s="78">
        <v>9865</v>
      </c>
      <c r="R10" s="75">
        <v>2</v>
      </c>
      <c r="S10" s="76">
        <v>11525</v>
      </c>
      <c r="T10" s="116">
        <v>2.5</v>
      </c>
      <c r="U10" s="146">
        <v>19.5</v>
      </c>
      <c r="V10" s="88">
        <v>83205</v>
      </c>
      <c r="W10" s="163">
        <v>1</v>
      </c>
    </row>
    <row r="11" spans="1:23" ht="16.5" x14ac:dyDescent="0.2">
      <c r="A11" s="118">
        <v>2</v>
      </c>
      <c r="B11" s="354" t="s">
        <v>292</v>
      </c>
      <c r="C11" s="351" t="s">
        <v>945</v>
      </c>
      <c r="D11" s="340">
        <v>4</v>
      </c>
      <c r="E11" s="336">
        <v>14085</v>
      </c>
      <c r="F11" s="337">
        <v>2</v>
      </c>
      <c r="G11" s="338">
        <v>17065</v>
      </c>
      <c r="H11" s="81">
        <v>3</v>
      </c>
      <c r="I11" s="82">
        <v>3475</v>
      </c>
      <c r="J11" s="79">
        <v>9</v>
      </c>
      <c r="K11" s="80">
        <v>5530</v>
      </c>
      <c r="L11" s="81">
        <v>4</v>
      </c>
      <c r="M11" s="82">
        <v>2882</v>
      </c>
      <c r="N11" s="79">
        <v>2</v>
      </c>
      <c r="O11" s="80">
        <v>4384</v>
      </c>
      <c r="P11" s="81">
        <v>2</v>
      </c>
      <c r="Q11" s="82">
        <v>9695</v>
      </c>
      <c r="R11" s="79">
        <v>1</v>
      </c>
      <c r="S11" s="80">
        <v>12255</v>
      </c>
      <c r="T11" s="116">
        <v>4.5</v>
      </c>
      <c r="U11" s="146">
        <v>22.5</v>
      </c>
      <c r="V11" s="88">
        <v>69371</v>
      </c>
      <c r="W11" s="163">
        <v>2</v>
      </c>
    </row>
    <row r="12" spans="1:23" ht="16.5" x14ac:dyDescent="0.2">
      <c r="A12" s="119">
        <v>3</v>
      </c>
      <c r="B12" s="354" t="s">
        <v>293</v>
      </c>
      <c r="C12" s="351" t="s">
        <v>945</v>
      </c>
      <c r="D12" s="340">
        <v>6</v>
      </c>
      <c r="E12" s="336">
        <v>9435</v>
      </c>
      <c r="F12" s="337">
        <v>1</v>
      </c>
      <c r="G12" s="338">
        <v>15855</v>
      </c>
      <c r="H12" s="81">
        <v>2</v>
      </c>
      <c r="I12" s="82">
        <v>4380</v>
      </c>
      <c r="J12" s="79">
        <v>2</v>
      </c>
      <c r="K12" s="80">
        <v>11180</v>
      </c>
      <c r="L12" s="81">
        <v>4</v>
      </c>
      <c r="M12" s="82">
        <v>3332</v>
      </c>
      <c r="N12" s="79">
        <v>2</v>
      </c>
      <c r="O12" s="80">
        <v>5427</v>
      </c>
      <c r="P12" s="81">
        <v>8</v>
      </c>
      <c r="Q12" s="82">
        <v>2570</v>
      </c>
      <c r="R12" s="79">
        <v>4</v>
      </c>
      <c r="S12" s="80">
        <v>7405</v>
      </c>
      <c r="T12" s="116">
        <v>4</v>
      </c>
      <c r="U12" s="146">
        <v>25</v>
      </c>
      <c r="V12" s="88">
        <v>59584</v>
      </c>
      <c r="W12" s="163">
        <v>3</v>
      </c>
    </row>
    <row r="13" spans="1:23" ht="16.5" x14ac:dyDescent="0.2">
      <c r="A13" s="118">
        <v>4</v>
      </c>
      <c r="B13" s="354" t="s">
        <v>302</v>
      </c>
      <c r="C13" s="351" t="s">
        <v>1042</v>
      </c>
      <c r="D13" s="340">
        <v>11</v>
      </c>
      <c r="E13" s="336">
        <v>5470</v>
      </c>
      <c r="F13" s="337">
        <v>3</v>
      </c>
      <c r="G13" s="338">
        <v>16525</v>
      </c>
      <c r="H13" s="81">
        <v>1</v>
      </c>
      <c r="I13" s="82">
        <v>5525</v>
      </c>
      <c r="J13" s="79">
        <v>6</v>
      </c>
      <c r="K13" s="80">
        <v>7390</v>
      </c>
      <c r="L13" s="81">
        <v>1</v>
      </c>
      <c r="M13" s="82">
        <v>4486</v>
      </c>
      <c r="N13" s="79">
        <v>1</v>
      </c>
      <c r="O13" s="80">
        <v>5264</v>
      </c>
      <c r="P13" s="81">
        <v>6</v>
      </c>
      <c r="Q13" s="82">
        <v>6390</v>
      </c>
      <c r="R13" s="79">
        <v>4</v>
      </c>
      <c r="S13" s="80">
        <v>8735</v>
      </c>
      <c r="T13" s="116">
        <v>5.5</v>
      </c>
      <c r="U13" s="146">
        <v>27.5</v>
      </c>
      <c r="V13" s="88">
        <v>59785</v>
      </c>
      <c r="W13" s="163">
        <v>4</v>
      </c>
    </row>
    <row r="14" spans="1:23" ht="16.5" x14ac:dyDescent="0.2">
      <c r="A14" s="119">
        <v>5</v>
      </c>
      <c r="B14" s="354" t="s">
        <v>297</v>
      </c>
      <c r="C14" s="351" t="s">
        <v>948</v>
      </c>
      <c r="D14" s="340">
        <v>1</v>
      </c>
      <c r="E14" s="336">
        <v>17505</v>
      </c>
      <c r="F14" s="337">
        <v>7</v>
      </c>
      <c r="G14" s="338">
        <v>10715</v>
      </c>
      <c r="H14" s="81">
        <v>1</v>
      </c>
      <c r="I14" s="82">
        <v>5085</v>
      </c>
      <c r="J14" s="79">
        <v>3</v>
      </c>
      <c r="K14" s="80">
        <v>11100</v>
      </c>
      <c r="L14" s="81">
        <v>10</v>
      </c>
      <c r="M14" s="82">
        <v>1854</v>
      </c>
      <c r="N14" s="79">
        <v>5</v>
      </c>
      <c r="O14" s="80">
        <v>3821</v>
      </c>
      <c r="P14" s="81">
        <v>3</v>
      </c>
      <c r="Q14" s="82">
        <v>8555</v>
      </c>
      <c r="R14" s="79">
        <v>3</v>
      </c>
      <c r="S14" s="80">
        <v>7960</v>
      </c>
      <c r="T14" s="116">
        <v>5</v>
      </c>
      <c r="U14" s="146">
        <v>28</v>
      </c>
      <c r="V14" s="88">
        <v>66595</v>
      </c>
      <c r="W14" s="163">
        <v>5</v>
      </c>
    </row>
    <row r="15" spans="1:23" ht="16.5" x14ac:dyDescent="0.2">
      <c r="A15" s="118">
        <v>6</v>
      </c>
      <c r="B15" s="354" t="s">
        <v>295</v>
      </c>
      <c r="C15" s="351" t="s">
        <v>949</v>
      </c>
      <c r="D15" s="340">
        <v>2</v>
      </c>
      <c r="E15" s="336">
        <v>18480</v>
      </c>
      <c r="F15" s="337">
        <v>5</v>
      </c>
      <c r="G15" s="338">
        <v>14065</v>
      </c>
      <c r="H15" s="81">
        <v>5</v>
      </c>
      <c r="I15" s="82">
        <v>2710</v>
      </c>
      <c r="J15" s="79">
        <v>3</v>
      </c>
      <c r="K15" s="80">
        <v>11550</v>
      </c>
      <c r="L15" s="81">
        <v>7</v>
      </c>
      <c r="M15" s="82">
        <v>2930</v>
      </c>
      <c r="N15" s="79">
        <v>4</v>
      </c>
      <c r="O15" s="80">
        <v>5027</v>
      </c>
      <c r="P15" s="81">
        <v>7</v>
      </c>
      <c r="Q15" s="82">
        <v>4165</v>
      </c>
      <c r="R15" s="79">
        <v>2</v>
      </c>
      <c r="S15" s="80">
        <v>11685</v>
      </c>
      <c r="T15" s="116">
        <v>3.5</v>
      </c>
      <c r="U15" s="146">
        <v>31.5</v>
      </c>
      <c r="V15" s="88">
        <v>70612</v>
      </c>
      <c r="W15" s="163">
        <v>6</v>
      </c>
    </row>
    <row r="16" spans="1:23" ht="16.5" x14ac:dyDescent="0.2">
      <c r="A16" s="119">
        <v>7</v>
      </c>
      <c r="B16" s="354" t="s">
        <v>305</v>
      </c>
      <c r="C16" s="351" t="s">
        <v>947</v>
      </c>
      <c r="D16" s="340">
        <v>6</v>
      </c>
      <c r="E16" s="336">
        <v>13435</v>
      </c>
      <c r="F16" s="337">
        <v>8</v>
      </c>
      <c r="G16" s="338">
        <v>9160</v>
      </c>
      <c r="H16" s="81">
        <v>6</v>
      </c>
      <c r="I16" s="82">
        <v>2400</v>
      </c>
      <c r="J16" s="79">
        <v>1</v>
      </c>
      <c r="K16" s="80">
        <v>21030</v>
      </c>
      <c r="L16" s="81">
        <v>2</v>
      </c>
      <c r="M16" s="82">
        <v>4178</v>
      </c>
      <c r="N16" s="79">
        <v>3</v>
      </c>
      <c r="O16" s="80">
        <v>5229</v>
      </c>
      <c r="P16" s="81">
        <v>4</v>
      </c>
      <c r="Q16" s="82">
        <v>7225</v>
      </c>
      <c r="R16" s="79">
        <v>6</v>
      </c>
      <c r="S16" s="80">
        <v>3580</v>
      </c>
      <c r="T16" s="116">
        <v>4</v>
      </c>
      <c r="U16" s="146">
        <v>32</v>
      </c>
      <c r="V16" s="88">
        <v>66237</v>
      </c>
      <c r="W16" s="163">
        <v>7</v>
      </c>
    </row>
    <row r="17" spans="1:23" ht="16.5" x14ac:dyDescent="0.2">
      <c r="A17" s="118">
        <v>8</v>
      </c>
      <c r="B17" s="354" t="s">
        <v>310</v>
      </c>
      <c r="C17" s="351" t="s">
        <v>954</v>
      </c>
      <c r="D17" s="340">
        <v>9</v>
      </c>
      <c r="E17" s="336">
        <v>7930</v>
      </c>
      <c r="F17" s="337">
        <v>8</v>
      </c>
      <c r="G17" s="338">
        <v>9815</v>
      </c>
      <c r="H17" s="81">
        <v>4</v>
      </c>
      <c r="I17" s="82">
        <v>2980</v>
      </c>
      <c r="J17" s="79">
        <v>4</v>
      </c>
      <c r="K17" s="80">
        <v>11160</v>
      </c>
      <c r="L17" s="81">
        <v>5</v>
      </c>
      <c r="M17" s="82">
        <v>2712</v>
      </c>
      <c r="N17" s="79">
        <v>8</v>
      </c>
      <c r="O17" s="80">
        <v>3500</v>
      </c>
      <c r="P17" s="81">
        <v>1</v>
      </c>
      <c r="Q17" s="82">
        <v>13260</v>
      </c>
      <c r="R17" s="79">
        <v>1</v>
      </c>
      <c r="S17" s="80">
        <v>11840</v>
      </c>
      <c r="T17" s="116">
        <v>4.5</v>
      </c>
      <c r="U17" s="146">
        <v>35.5</v>
      </c>
      <c r="V17" s="88">
        <v>63197</v>
      </c>
      <c r="W17" s="163">
        <v>8</v>
      </c>
    </row>
    <row r="18" spans="1:23" ht="16.5" x14ac:dyDescent="0.2">
      <c r="A18" s="119">
        <v>9</v>
      </c>
      <c r="B18" s="354" t="s">
        <v>300</v>
      </c>
      <c r="C18" s="351" t="s">
        <v>952</v>
      </c>
      <c r="D18" s="340">
        <v>4</v>
      </c>
      <c r="E18" s="336">
        <v>11870</v>
      </c>
      <c r="F18" s="337">
        <v>6</v>
      </c>
      <c r="G18" s="338">
        <v>11170</v>
      </c>
      <c r="H18" s="81">
        <v>6</v>
      </c>
      <c r="I18" s="82">
        <v>2785</v>
      </c>
      <c r="J18" s="79">
        <v>8</v>
      </c>
      <c r="K18" s="80">
        <v>6000</v>
      </c>
      <c r="L18" s="81">
        <v>5</v>
      </c>
      <c r="M18" s="82">
        <v>3128</v>
      </c>
      <c r="N18" s="79">
        <v>4</v>
      </c>
      <c r="O18" s="80">
        <v>4114</v>
      </c>
      <c r="P18" s="81">
        <v>5</v>
      </c>
      <c r="Q18" s="82">
        <v>8035</v>
      </c>
      <c r="R18" s="79">
        <v>3</v>
      </c>
      <c r="S18" s="80">
        <v>9365</v>
      </c>
      <c r="T18" s="116">
        <v>4</v>
      </c>
      <c r="U18" s="146">
        <v>37</v>
      </c>
      <c r="V18" s="88">
        <v>56467</v>
      </c>
      <c r="W18" s="163">
        <v>9</v>
      </c>
    </row>
    <row r="19" spans="1:23" ht="16.5" x14ac:dyDescent="0.2">
      <c r="A19" s="118">
        <v>10</v>
      </c>
      <c r="B19" s="354" t="s">
        <v>306</v>
      </c>
      <c r="C19" s="351" t="s">
        <v>950</v>
      </c>
      <c r="D19" s="340">
        <v>8</v>
      </c>
      <c r="E19" s="336">
        <v>7985</v>
      </c>
      <c r="F19" s="337">
        <v>6</v>
      </c>
      <c r="G19" s="338">
        <v>12290</v>
      </c>
      <c r="H19" s="81">
        <v>2</v>
      </c>
      <c r="I19" s="82">
        <v>4365</v>
      </c>
      <c r="J19" s="79">
        <v>6</v>
      </c>
      <c r="K19" s="80">
        <v>6320</v>
      </c>
      <c r="L19" s="81">
        <v>6</v>
      </c>
      <c r="M19" s="82">
        <v>3098</v>
      </c>
      <c r="N19" s="79">
        <v>1</v>
      </c>
      <c r="O19" s="80">
        <v>6792</v>
      </c>
      <c r="P19" s="81">
        <v>10</v>
      </c>
      <c r="Q19" s="82">
        <v>1890</v>
      </c>
      <c r="R19" s="79">
        <v>8</v>
      </c>
      <c r="S19" s="80">
        <v>1505</v>
      </c>
      <c r="T19" s="116">
        <v>5</v>
      </c>
      <c r="U19" s="146">
        <v>42</v>
      </c>
      <c r="V19" s="88">
        <v>44245</v>
      </c>
      <c r="W19" s="163">
        <v>10</v>
      </c>
    </row>
    <row r="20" spans="1:23" ht="16.5" x14ac:dyDescent="0.2">
      <c r="A20" s="119">
        <v>11</v>
      </c>
      <c r="B20" s="354" t="s">
        <v>304</v>
      </c>
      <c r="C20" s="351" t="s">
        <v>953</v>
      </c>
      <c r="D20" s="340">
        <v>5</v>
      </c>
      <c r="E20" s="336">
        <v>13565</v>
      </c>
      <c r="F20" s="337">
        <v>10</v>
      </c>
      <c r="G20" s="338">
        <v>9260</v>
      </c>
      <c r="H20" s="81">
        <v>8</v>
      </c>
      <c r="I20" s="82">
        <v>2165</v>
      </c>
      <c r="J20" s="79">
        <v>2</v>
      </c>
      <c r="K20" s="80">
        <v>12090</v>
      </c>
      <c r="L20" s="81">
        <v>1</v>
      </c>
      <c r="M20" s="82">
        <v>5433</v>
      </c>
      <c r="N20" s="79">
        <v>9</v>
      </c>
      <c r="O20" s="80">
        <v>3012</v>
      </c>
      <c r="P20" s="81">
        <v>8</v>
      </c>
      <c r="Q20" s="82">
        <v>3160</v>
      </c>
      <c r="R20" s="79">
        <v>5</v>
      </c>
      <c r="S20" s="80">
        <v>3705</v>
      </c>
      <c r="T20" s="116">
        <v>5</v>
      </c>
      <c r="U20" s="146">
        <v>43</v>
      </c>
      <c r="V20" s="88">
        <v>52390</v>
      </c>
      <c r="W20" s="163">
        <v>11</v>
      </c>
    </row>
    <row r="21" spans="1:23" ht="16.5" x14ac:dyDescent="0.2">
      <c r="A21" s="118">
        <v>12</v>
      </c>
      <c r="B21" s="354" t="s">
        <v>296</v>
      </c>
      <c r="C21" s="351" t="s">
        <v>951</v>
      </c>
      <c r="D21" s="340">
        <v>3</v>
      </c>
      <c r="E21" s="336">
        <v>15910</v>
      </c>
      <c r="F21" s="337">
        <v>3</v>
      </c>
      <c r="G21" s="338">
        <v>13900</v>
      </c>
      <c r="H21" s="81">
        <v>3</v>
      </c>
      <c r="I21" s="82">
        <v>4155</v>
      </c>
      <c r="J21" s="79">
        <v>7</v>
      </c>
      <c r="K21" s="80">
        <v>6975</v>
      </c>
      <c r="L21" s="81">
        <v>7</v>
      </c>
      <c r="M21" s="82">
        <v>2300</v>
      </c>
      <c r="N21" s="79">
        <v>11</v>
      </c>
      <c r="O21" s="80">
        <v>1879</v>
      </c>
      <c r="P21" s="81">
        <v>5</v>
      </c>
      <c r="Q21" s="82">
        <v>5580</v>
      </c>
      <c r="R21" s="79">
        <v>13</v>
      </c>
      <c r="S21" s="80">
        <v>0</v>
      </c>
      <c r="T21" s="116">
        <v>6.5</v>
      </c>
      <c r="U21" s="146">
        <v>45.5</v>
      </c>
      <c r="V21" s="88">
        <v>50699</v>
      </c>
      <c r="W21" s="163">
        <v>12</v>
      </c>
    </row>
    <row r="22" spans="1:23" ht="16.5" x14ac:dyDescent="0.2">
      <c r="A22" s="119">
        <v>13</v>
      </c>
      <c r="B22" s="354" t="s">
        <v>301</v>
      </c>
      <c r="C22" s="351" t="s">
        <v>955</v>
      </c>
      <c r="D22" s="340">
        <v>3</v>
      </c>
      <c r="E22" s="336">
        <v>13880</v>
      </c>
      <c r="F22" s="337">
        <v>9</v>
      </c>
      <c r="G22" s="338">
        <v>7275</v>
      </c>
      <c r="H22" s="81">
        <v>9</v>
      </c>
      <c r="I22" s="82">
        <v>1750</v>
      </c>
      <c r="J22" s="79">
        <v>5</v>
      </c>
      <c r="K22" s="80">
        <v>7780</v>
      </c>
      <c r="L22" s="81">
        <v>8</v>
      </c>
      <c r="M22" s="82">
        <v>2573</v>
      </c>
      <c r="N22" s="79">
        <v>6</v>
      </c>
      <c r="O22" s="80">
        <v>3706</v>
      </c>
      <c r="P22" s="81">
        <v>2</v>
      </c>
      <c r="Q22" s="82">
        <v>10260</v>
      </c>
      <c r="R22" s="79">
        <v>9</v>
      </c>
      <c r="S22" s="80">
        <v>2310</v>
      </c>
      <c r="T22" s="116">
        <v>4.5</v>
      </c>
      <c r="U22" s="146">
        <v>46.5</v>
      </c>
      <c r="V22" s="88">
        <v>49534</v>
      </c>
      <c r="W22" s="163">
        <v>13</v>
      </c>
    </row>
    <row r="23" spans="1:23" ht="16.5" x14ac:dyDescent="0.2">
      <c r="A23" s="118">
        <v>14</v>
      </c>
      <c r="B23" s="354" t="s">
        <v>309</v>
      </c>
      <c r="C23" s="351" t="s">
        <v>958</v>
      </c>
      <c r="D23" s="340">
        <v>7</v>
      </c>
      <c r="E23" s="336">
        <v>9145</v>
      </c>
      <c r="F23" s="337">
        <v>10</v>
      </c>
      <c r="G23" s="338">
        <v>7165</v>
      </c>
      <c r="H23" s="81">
        <v>8</v>
      </c>
      <c r="I23" s="82">
        <v>1780</v>
      </c>
      <c r="J23" s="79">
        <v>10</v>
      </c>
      <c r="K23" s="80">
        <v>4515</v>
      </c>
      <c r="L23" s="81">
        <v>2</v>
      </c>
      <c r="M23" s="82">
        <v>3537</v>
      </c>
      <c r="N23" s="79">
        <v>7</v>
      </c>
      <c r="O23" s="80">
        <v>3665</v>
      </c>
      <c r="P23" s="81">
        <v>4</v>
      </c>
      <c r="Q23" s="82">
        <v>9530</v>
      </c>
      <c r="R23" s="79">
        <v>5</v>
      </c>
      <c r="S23" s="80">
        <v>3820</v>
      </c>
      <c r="T23" s="116">
        <v>5</v>
      </c>
      <c r="U23" s="146">
        <v>48</v>
      </c>
      <c r="V23" s="88">
        <v>43157</v>
      </c>
      <c r="W23" s="163">
        <v>14</v>
      </c>
    </row>
    <row r="24" spans="1:23" ht="16.5" x14ac:dyDescent="0.2">
      <c r="A24" s="119">
        <v>15</v>
      </c>
      <c r="B24" s="354" t="s">
        <v>298</v>
      </c>
      <c r="C24" s="351" t="s">
        <v>957</v>
      </c>
      <c r="D24" s="340">
        <v>5</v>
      </c>
      <c r="E24" s="336">
        <v>11790</v>
      </c>
      <c r="F24" s="337">
        <v>4</v>
      </c>
      <c r="G24" s="338">
        <v>15700</v>
      </c>
      <c r="H24" s="81">
        <v>7</v>
      </c>
      <c r="I24" s="82">
        <v>2075</v>
      </c>
      <c r="J24" s="79">
        <v>5</v>
      </c>
      <c r="K24" s="80">
        <v>8130</v>
      </c>
      <c r="L24" s="81">
        <v>10</v>
      </c>
      <c r="M24" s="82">
        <v>1445</v>
      </c>
      <c r="N24" s="79">
        <v>11</v>
      </c>
      <c r="O24" s="80">
        <v>2365</v>
      </c>
      <c r="P24" s="81">
        <v>1</v>
      </c>
      <c r="Q24" s="82">
        <v>10385</v>
      </c>
      <c r="R24" s="79">
        <v>11</v>
      </c>
      <c r="S24" s="80">
        <v>710</v>
      </c>
      <c r="T24" s="116">
        <v>5.5</v>
      </c>
      <c r="U24" s="146">
        <v>48.5</v>
      </c>
      <c r="V24" s="88">
        <v>52600</v>
      </c>
      <c r="W24" s="163">
        <v>15</v>
      </c>
    </row>
    <row r="25" spans="1:23" ht="16.5" x14ac:dyDescent="0.2">
      <c r="A25" s="118">
        <v>16</v>
      </c>
      <c r="B25" s="354" t="s">
        <v>307</v>
      </c>
      <c r="C25" s="351" t="s">
        <v>956</v>
      </c>
      <c r="D25" s="340">
        <v>10</v>
      </c>
      <c r="E25" s="336">
        <v>5835</v>
      </c>
      <c r="F25" s="337">
        <v>5</v>
      </c>
      <c r="G25" s="338">
        <v>11225</v>
      </c>
      <c r="H25" s="81">
        <v>4</v>
      </c>
      <c r="I25" s="82">
        <v>2895</v>
      </c>
      <c r="J25" s="79">
        <v>7</v>
      </c>
      <c r="K25" s="80">
        <v>6245</v>
      </c>
      <c r="L25" s="81">
        <v>6</v>
      </c>
      <c r="M25" s="82">
        <v>2686</v>
      </c>
      <c r="N25" s="79">
        <v>9</v>
      </c>
      <c r="O25" s="80">
        <v>2998</v>
      </c>
      <c r="P25" s="81">
        <v>6</v>
      </c>
      <c r="Q25" s="82">
        <v>5130</v>
      </c>
      <c r="R25" s="79">
        <v>7</v>
      </c>
      <c r="S25" s="80">
        <v>2195</v>
      </c>
      <c r="T25" s="116">
        <v>5</v>
      </c>
      <c r="U25" s="146">
        <v>49</v>
      </c>
      <c r="V25" s="88">
        <v>39209</v>
      </c>
      <c r="W25" s="163">
        <v>16</v>
      </c>
    </row>
    <row r="26" spans="1:23" ht="16.5" x14ac:dyDescent="0.2">
      <c r="A26" s="119">
        <v>17</v>
      </c>
      <c r="B26" s="354" t="s">
        <v>294</v>
      </c>
      <c r="C26" s="351" t="s">
        <v>959</v>
      </c>
      <c r="D26" s="340">
        <v>1</v>
      </c>
      <c r="E26" s="336">
        <v>21811</v>
      </c>
      <c r="F26" s="337">
        <v>7</v>
      </c>
      <c r="G26" s="338">
        <v>11705</v>
      </c>
      <c r="H26" s="81">
        <v>11</v>
      </c>
      <c r="I26" s="82">
        <v>1645</v>
      </c>
      <c r="J26" s="79">
        <v>11</v>
      </c>
      <c r="K26" s="80">
        <v>4030</v>
      </c>
      <c r="L26" s="81">
        <v>11</v>
      </c>
      <c r="M26" s="82">
        <v>1122</v>
      </c>
      <c r="N26" s="79">
        <v>6</v>
      </c>
      <c r="O26" s="80">
        <v>3642</v>
      </c>
      <c r="P26" s="81">
        <v>9</v>
      </c>
      <c r="Q26" s="82">
        <v>1135</v>
      </c>
      <c r="R26" s="79">
        <v>7</v>
      </c>
      <c r="S26" s="80">
        <v>2885</v>
      </c>
      <c r="T26" s="116">
        <v>5.5</v>
      </c>
      <c r="U26" s="146">
        <v>57.5</v>
      </c>
      <c r="V26" s="88">
        <v>47975</v>
      </c>
      <c r="W26" s="163">
        <v>17</v>
      </c>
    </row>
    <row r="27" spans="1:23" ht="16.5" x14ac:dyDescent="0.2">
      <c r="A27" s="118">
        <v>18</v>
      </c>
      <c r="B27" s="354" t="s">
        <v>308</v>
      </c>
      <c r="C27" s="351" t="s">
        <v>957</v>
      </c>
      <c r="D27" s="340">
        <v>7</v>
      </c>
      <c r="E27" s="336">
        <v>12875</v>
      </c>
      <c r="F27" s="337">
        <v>9</v>
      </c>
      <c r="G27" s="338">
        <v>9390</v>
      </c>
      <c r="H27" s="81">
        <v>10</v>
      </c>
      <c r="I27" s="82">
        <v>1340</v>
      </c>
      <c r="J27" s="79">
        <v>4</v>
      </c>
      <c r="K27" s="80">
        <v>8660</v>
      </c>
      <c r="L27" s="81">
        <v>9</v>
      </c>
      <c r="M27" s="82">
        <v>1914</v>
      </c>
      <c r="N27" s="79">
        <v>7</v>
      </c>
      <c r="O27" s="80">
        <v>3579</v>
      </c>
      <c r="P27" s="81">
        <v>7</v>
      </c>
      <c r="Q27" s="82">
        <v>3620</v>
      </c>
      <c r="R27" s="79">
        <v>10</v>
      </c>
      <c r="S27" s="80">
        <v>1400</v>
      </c>
      <c r="T27" s="116">
        <v>5</v>
      </c>
      <c r="U27" s="146">
        <v>58</v>
      </c>
      <c r="V27" s="88">
        <v>42778</v>
      </c>
      <c r="W27" s="163">
        <v>18</v>
      </c>
    </row>
    <row r="28" spans="1:23" ht="16.5" x14ac:dyDescent="0.2">
      <c r="A28" s="119">
        <v>19</v>
      </c>
      <c r="B28" s="354" t="s">
        <v>312</v>
      </c>
      <c r="C28" s="351" t="s">
        <v>960</v>
      </c>
      <c r="D28" s="340">
        <v>11</v>
      </c>
      <c r="E28" s="336">
        <v>3775</v>
      </c>
      <c r="F28" s="337">
        <v>12</v>
      </c>
      <c r="G28" s="338">
        <v>5505</v>
      </c>
      <c r="H28" s="81">
        <v>11</v>
      </c>
      <c r="I28" s="82">
        <v>1000</v>
      </c>
      <c r="J28" s="79">
        <v>9</v>
      </c>
      <c r="K28" s="80">
        <v>5930</v>
      </c>
      <c r="L28" s="81">
        <v>3</v>
      </c>
      <c r="M28" s="82">
        <v>3503</v>
      </c>
      <c r="N28" s="79">
        <v>3</v>
      </c>
      <c r="O28" s="80">
        <v>4174</v>
      </c>
      <c r="P28" s="81">
        <v>10</v>
      </c>
      <c r="Q28" s="82">
        <v>1070</v>
      </c>
      <c r="R28" s="79">
        <v>10</v>
      </c>
      <c r="S28" s="80">
        <v>1120</v>
      </c>
      <c r="T28" s="116">
        <v>6</v>
      </c>
      <c r="U28" s="146">
        <v>63</v>
      </c>
      <c r="V28" s="88">
        <v>26077</v>
      </c>
      <c r="W28" s="163">
        <v>19</v>
      </c>
    </row>
    <row r="29" spans="1:23" ht="16.5" x14ac:dyDescent="0.2">
      <c r="A29" s="118">
        <v>20</v>
      </c>
      <c r="B29" s="354" t="s">
        <v>303</v>
      </c>
      <c r="C29" s="351" t="s">
        <v>962</v>
      </c>
      <c r="D29" s="340">
        <v>10</v>
      </c>
      <c r="E29" s="336">
        <v>6580</v>
      </c>
      <c r="F29" s="337">
        <v>4</v>
      </c>
      <c r="G29" s="338">
        <v>12110</v>
      </c>
      <c r="H29" s="81">
        <v>7</v>
      </c>
      <c r="I29" s="82">
        <v>2355</v>
      </c>
      <c r="J29" s="79">
        <v>11</v>
      </c>
      <c r="K29" s="80">
        <v>3260</v>
      </c>
      <c r="L29" s="81">
        <v>9</v>
      </c>
      <c r="M29" s="82">
        <v>2185</v>
      </c>
      <c r="N29" s="79">
        <v>13</v>
      </c>
      <c r="O29" s="80">
        <v>0</v>
      </c>
      <c r="P29" s="81">
        <v>9</v>
      </c>
      <c r="Q29" s="82">
        <v>2360</v>
      </c>
      <c r="R29" s="79">
        <v>9</v>
      </c>
      <c r="S29" s="80">
        <v>1500</v>
      </c>
      <c r="T29" s="116">
        <v>6.5</v>
      </c>
      <c r="U29" s="146">
        <v>65.5</v>
      </c>
      <c r="V29" s="88">
        <v>30350</v>
      </c>
      <c r="W29" s="163">
        <v>20</v>
      </c>
    </row>
    <row r="30" spans="1:23" ht="16.5" x14ac:dyDescent="0.2">
      <c r="A30" s="119">
        <v>21</v>
      </c>
      <c r="B30" s="354" t="s">
        <v>311</v>
      </c>
      <c r="C30" s="351" t="s">
        <v>963</v>
      </c>
      <c r="D30" s="340">
        <v>8</v>
      </c>
      <c r="E30" s="336">
        <v>8090</v>
      </c>
      <c r="F30" s="337">
        <v>11</v>
      </c>
      <c r="G30" s="338">
        <v>8875</v>
      </c>
      <c r="H30" s="81">
        <v>9</v>
      </c>
      <c r="I30" s="82">
        <v>1765</v>
      </c>
      <c r="J30" s="79">
        <v>8</v>
      </c>
      <c r="K30" s="80">
        <v>6595</v>
      </c>
      <c r="L30" s="81">
        <v>9</v>
      </c>
      <c r="M30" s="82">
        <v>2487</v>
      </c>
      <c r="N30" s="79">
        <v>10</v>
      </c>
      <c r="O30" s="80">
        <v>2536</v>
      </c>
      <c r="P30" s="81">
        <v>12</v>
      </c>
      <c r="Q30" s="82">
        <v>120</v>
      </c>
      <c r="R30" s="79">
        <v>6</v>
      </c>
      <c r="S30" s="80">
        <v>2265</v>
      </c>
      <c r="T30" s="116">
        <v>6</v>
      </c>
      <c r="U30" s="146">
        <v>67</v>
      </c>
      <c r="V30" s="88">
        <v>32733</v>
      </c>
      <c r="W30" s="163">
        <v>21</v>
      </c>
    </row>
    <row r="31" spans="1:23" ht="16.5" x14ac:dyDescent="0.2">
      <c r="A31" s="118">
        <v>22</v>
      </c>
      <c r="B31" s="354" t="s">
        <v>299</v>
      </c>
      <c r="C31" s="351" t="s">
        <v>961</v>
      </c>
      <c r="D31" s="340">
        <v>9</v>
      </c>
      <c r="E31" s="336">
        <v>7045</v>
      </c>
      <c r="F31" s="337">
        <v>2</v>
      </c>
      <c r="G31" s="338">
        <v>14100</v>
      </c>
      <c r="H31" s="81">
        <v>12</v>
      </c>
      <c r="I31" s="82">
        <v>1260</v>
      </c>
      <c r="J31" s="79">
        <v>10</v>
      </c>
      <c r="K31" s="80">
        <v>5030</v>
      </c>
      <c r="L31" s="81">
        <v>11</v>
      </c>
      <c r="M31" s="82">
        <v>1258</v>
      </c>
      <c r="N31" s="79">
        <v>8</v>
      </c>
      <c r="O31" s="80">
        <v>3477</v>
      </c>
      <c r="P31" s="81">
        <v>11</v>
      </c>
      <c r="Q31" s="82">
        <v>625</v>
      </c>
      <c r="R31" s="79">
        <v>11</v>
      </c>
      <c r="S31" s="80">
        <v>940</v>
      </c>
      <c r="T31" s="116">
        <v>6</v>
      </c>
      <c r="U31" s="146">
        <v>68</v>
      </c>
      <c r="V31" s="88">
        <v>33735</v>
      </c>
      <c r="W31" s="163">
        <v>22</v>
      </c>
    </row>
    <row r="32" spans="1:23" ht="16.5" x14ac:dyDescent="0.2">
      <c r="A32" s="295">
        <v>23</v>
      </c>
      <c r="B32" s="355" t="s">
        <v>313</v>
      </c>
      <c r="C32" s="352" t="s">
        <v>955</v>
      </c>
      <c r="D32" s="348">
        <v>12</v>
      </c>
      <c r="E32" s="342">
        <v>2410</v>
      </c>
      <c r="F32" s="343">
        <v>11</v>
      </c>
      <c r="G32" s="344">
        <v>6305</v>
      </c>
      <c r="H32" s="296">
        <v>10</v>
      </c>
      <c r="I32" s="297">
        <v>1720</v>
      </c>
      <c r="J32" s="298">
        <v>12</v>
      </c>
      <c r="K32" s="299">
        <v>1965</v>
      </c>
      <c r="L32" s="296">
        <v>12</v>
      </c>
      <c r="M32" s="297">
        <v>857</v>
      </c>
      <c r="N32" s="298">
        <v>10</v>
      </c>
      <c r="O32" s="299">
        <v>2373</v>
      </c>
      <c r="P32" s="296">
        <v>11</v>
      </c>
      <c r="Q32" s="297">
        <v>600</v>
      </c>
      <c r="R32" s="298">
        <v>8</v>
      </c>
      <c r="S32" s="299">
        <v>2665</v>
      </c>
      <c r="T32" s="345">
        <v>6</v>
      </c>
      <c r="U32" s="347">
        <v>80</v>
      </c>
      <c r="V32" s="349">
        <v>18895</v>
      </c>
      <c r="W32" s="356">
        <v>23</v>
      </c>
    </row>
  </sheetData>
  <mergeCells count="20"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2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0"/>
  <sheetViews>
    <sheetView workbookViewId="0">
      <selection activeCell="AA3" sqref="AA3"/>
    </sheetView>
  </sheetViews>
  <sheetFormatPr defaultRowHeight="12.75" x14ac:dyDescent="0.2"/>
  <cols>
    <col min="1" max="1" width="5" customWidth="1"/>
    <col min="2" max="2" width="23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9"/>
      <c r="D1" s="139" t="s">
        <v>46</v>
      </c>
      <c r="E1" s="139"/>
      <c r="F1" s="139"/>
      <c r="G1" s="139"/>
      <c r="H1" s="139"/>
    </row>
    <row r="2" spans="1:22" ht="23.25" x14ac:dyDescent="0.35">
      <c r="C2" s="139"/>
      <c r="D2" s="139" t="s">
        <v>171</v>
      </c>
      <c r="E2" s="139"/>
      <c r="F2" s="139"/>
      <c r="G2" s="139"/>
      <c r="H2" s="139"/>
    </row>
    <row r="3" spans="1:22" ht="23.25" x14ac:dyDescent="0.35">
      <c r="C3" s="139"/>
      <c r="D3" s="139" t="s">
        <v>47</v>
      </c>
      <c r="E3" s="139"/>
      <c r="F3" s="139"/>
      <c r="G3" s="139"/>
      <c r="H3" s="139"/>
    </row>
    <row r="4" spans="1:22" ht="13.5" thickBot="1" x14ac:dyDescent="0.25"/>
    <row r="5" spans="1:22" ht="13.5" thickTop="1" x14ac:dyDescent="0.2">
      <c r="A5" s="1314" t="s">
        <v>4</v>
      </c>
      <c r="B5" s="1316" t="s">
        <v>20</v>
      </c>
      <c r="C5" s="1318" t="s">
        <v>5</v>
      </c>
      <c r="D5" s="1310" t="s">
        <v>6</v>
      </c>
      <c r="E5" s="1311"/>
      <c r="F5" s="1312" t="s">
        <v>7</v>
      </c>
      <c r="G5" s="1313"/>
      <c r="H5" s="1310" t="s">
        <v>8</v>
      </c>
      <c r="I5" s="1311"/>
      <c r="J5" s="1312" t="s">
        <v>9</v>
      </c>
      <c r="K5" s="1313"/>
      <c r="L5" s="1310" t="s">
        <v>10</v>
      </c>
      <c r="M5" s="1311"/>
      <c r="N5" s="1312" t="s">
        <v>11</v>
      </c>
      <c r="O5" s="1313"/>
      <c r="P5" s="1310" t="s">
        <v>12</v>
      </c>
      <c r="Q5" s="1311"/>
      <c r="R5" s="1312" t="s">
        <v>13</v>
      </c>
      <c r="S5" s="1313"/>
      <c r="T5" s="1370" t="s">
        <v>14</v>
      </c>
      <c r="U5" s="1371"/>
      <c r="V5" s="1372"/>
    </row>
    <row r="6" spans="1:22" ht="33" customHeight="1" x14ac:dyDescent="0.2">
      <c r="A6" s="1315"/>
      <c r="B6" s="1317"/>
      <c r="C6" s="1319"/>
      <c r="D6" s="1326" t="s">
        <v>172</v>
      </c>
      <c r="E6" s="1327"/>
      <c r="F6" s="1320" t="s">
        <v>173</v>
      </c>
      <c r="G6" s="1321"/>
      <c r="H6" s="1320" t="s">
        <v>535</v>
      </c>
      <c r="I6" s="1321"/>
      <c r="J6" s="1320" t="s">
        <v>536</v>
      </c>
      <c r="K6" s="1321"/>
      <c r="L6" s="1326" t="s">
        <v>537</v>
      </c>
      <c r="M6" s="1327"/>
      <c r="N6" s="1328" t="s">
        <v>538</v>
      </c>
      <c r="O6" s="1329"/>
      <c r="P6" s="1326" t="s">
        <v>533</v>
      </c>
      <c r="Q6" s="1327"/>
      <c r="R6" s="1320" t="s">
        <v>534</v>
      </c>
      <c r="S6" s="1321"/>
      <c r="T6" s="1373"/>
      <c r="U6" s="1374"/>
      <c r="V6" s="1375"/>
    </row>
    <row r="7" spans="1:22" ht="14.25" customHeight="1" x14ac:dyDescent="0.2">
      <c r="A7" s="1315"/>
      <c r="B7" s="1317"/>
      <c r="C7" s="1319"/>
      <c r="D7" s="140"/>
      <c r="E7" s="141"/>
      <c r="F7" s="140"/>
      <c r="G7" s="142"/>
      <c r="H7" s="105"/>
      <c r="I7" s="141"/>
      <c r="J7" s="140"/>
      <c r="K7" s="142"/>
      <c r="L7" s="105"/>
      <c r="M7" s="141"/>
      <c r="N7" s="140"/>
      <c r="O7" s="143"/>
      <c r="P7" s="105"/>
      <c r="Q7" s="141"/>
      <c r="R7" s="140"/>
      <c r="S7" s="142"/>
      <c r="T7" s="105"/>
      <c r="U7" s="107"/>
      <c r="V7" s="108"/>
    </row>
    <row r="8" spans="1:22" ht="12" customHeight="1" x14ac:dyDescent="0.2">
      <c r="A8" s="109"/>
      <c r="B8" s="110"/>
      <c r="C8" s="111"/>
      <c r="D8" s="129" t="s">
        <v>15</v>
      </c>
      <c r="E8" s="130" t="s">
        <v>16</v>
      </c>
      <c r="F8" s="129" t="s">
        <v>15</v>
      </c>
      <c r="G8" s="131" t="s">
        <v>16</v>
      </c>
      <c r="H8" s="132" t="s">
        <v>15</v>
      </c>
      <c r="I8" s="130" t="s">
        <v>16</v>
      </c>
      <c r="J8" s="129" t="s">
        <v>15</v>
      </c>
      <c r="K8" s="131" t="s">
        <v>16</v>
      </c>
      <c r="L8" s="132" t="s">
        <v>15</v>
      </c>
      <c r="M8" s="130" t="s">
        <v>16</v>
      </c>
      <c r="N8" s="129" t="s">
        <v>15</v>
      </c>
      <c r="O8" s="133" t="s">
        <v>16</v>
      </c>
      <c r="P8" s="132" t="s">
        <v>15</v>
      </c>
      <c r="Q8" s="130" t="s">
        <v>16</v>
      </c>
      <c r="R8" s="129" t="s">
        <v>15</v>
      </c>
      <c r="S8" s="131" t="s">
        <v>16</v>
      </c>
      <c r="T8" s="132" t="s">
        <v>15</v>
      </c>
      <c r="U8" s="137" t="s">
        <v>17</v>
      </c>
      <c r="V8" s="164" t="s">
        <v>18</v>
      </c>
    </row>
    <row r="9" spans="1:22" ht="10.5" customHeight="1" thickBot="1" x14ac:dyDescent="0.25">
      <c r="A9" s="113"/>
      <c r="B9" s="154"/>
      <c r="C9" s="114"/>
      <c r="D9" s="155"/>
      <c r="E9" s="156"/>
      <c r="F9" s="155"/>
      <c r="G9" s="157"/>
      <c r="H9" s="155"/>
      <c r="I9" s="156"/>
      <c r="J9" s="155"/>
      <c r="K9" s="157"/>
      <c r="L9" s="155"/>
      <c r="M9" s="156"/>
      <c r="N9" s="155"/>
      <c r="O9" s="157"/>
      <c r="P9" s="155"/>
      <c r="Q9" s="156"/>
      <c r="R9" s="155"/>
      <c r="S9" s="157"/>
      <c r="T9" s="155"/>
      <c r="U9" s="160"/>
      <c r="V9" s="115"/>
    </row>
    <row r="10" spans="1:22" ht="17.25" thickTop="1" x14ac:dyDescent="0.2">
      <c r="A10" s="119">
        <v>1</v>
      </c>
      <c r="B10" s="90" t="s">
        <v>772</v>
      </c>
      <c r="C10" s="91" t="s">
        <v>972</v>
      </c>
      <c r="D10" s="192">
        <v>5</v>
      </c>
      <c r="E10" s="194">
        <v>6236</v>
      </c>
      <c r="F10" s="195">
        <v>3</v>
      </c>
      <c r="G10" s="193">
        <v>11838</v>
      </c>
      <c r="H10" s="144">
        <v>7</v>
      </c>
      <c r="I10" s="82">
        <v>2388</v>
      </c>
      <c r="J10" s="189">
        <v>1</v>
      </c>
      <c r="K10" s="80">
        <v>8949</v>
      </c>
      <c r="L10" s="144">
        <v>2</v>
      </c>
      <c r="M10" s="82">
        <v>4347</v>
      </c>
      <c r="N10" s="189">
        <v>5</v>
      </c>
      <c r="O10" s="80">
        <v>4993</v>
      </c>
      <c r="P10" s="144">
        <v>2</v>
      </c>
      <c r="Q10" s="82">
        <v>12350</v>
      </c>
      <c r="R10" s="189">
        <v>1</v>
      </c>
      <c r="S10" s="80">
        <v>12550</v>
      </c>
      <c r="T10" s="146">
        <v>26</v>
      </c>
      <c r="U10" s="88">
        <v>63651</v>
      </c>
      <c r="V10" s="163">
        <v>1</v>
      </c>
    </row>
    <row r="11" spans="1:22" ht="16.5" x14ac:dyDescent="0.2">
      <c r="A11" s="118">
        <v>2</v>
      </c>
      <c r="B11" s="89" t="s">
        <v>771</v>
      </c>
      <c r="C11" s="161" t="s">
        <v>474</v>
      </c>
      <c r="D11" s="196">
        <v>1</v>
      </c>
      <c r="E11" s="197">
        <v>9777</v>
      </c>
      <c r="F11" s="198">
        <v>5</v>
      </c>
      <c r="G11" s="199">
        <v>6850</v>
      </c>
      <c r="H11" s="117">
        <v>2</v>
      </c>
      <c r="I11" s="78">
        <v>4395</v>
      </c>
      <c r="J11" s="188">
        <v>3</v>
      </c>
      <c r="K11" s="76">
        <v>4627</v>
      </c>
      <c r="L11" s="117">
        <v>4</v>
      </c>
      <c r="M11" s="78">
        <v>3912</v>
      </c>
      <c r="N11" s="188">
        <v>3</v>
      </c>
      <c r="O11" s="76">
        <v>6849</v>
      </c>
      <c r="P11" s="117">
        <v>5</v>
      </c>
      <c r="Q11" s="78">
        <v>3760</v>
      </c>
      <c r="R11" s="188">
        <v>6</v>
      </c>
      <c r="S11" s="76">
        <v>2205</v>
      </c>
      <c r="T11" s="146">
        <v>29</v>
      </c>
      <c r="U11" s="88">
        <v>42375</v>
      </c>
      <c r="V11" s="163">
        <v>2</v>
      </c>
    </row>
    <row r="12" spans="1:22" ht="16.5" x14ac:dyDescent="0.2">
      <c r="A12" s="118">
        <v>3</v>
      </c>
      <c r="B12" s="90" t="s">
        <v>973</v>
      </c>
      <c r="C12" s="91" t="s">
        <v>328</v>
      </c>
      <c r="D12" s="196">
        <v>2</v>
      </c>
      <c r="E12" s="197">
        <v>9194</v>
      </c>
      <c r="F12" s="198">
        <v>2</v>
      </c>
      <c r="G12" s="199">
        <v>12424</v>
      </c>
      <c r="H12" s="117">
        <v>6</v>
      </c>
      <c r="I12" s="78">
        <v>3829</v>
      </c>
      <c r="J12" s="188">
        <v>4</v>
      </c>
      <c r="K12" s="76">
        <v>3995</v>
      </c>
      <c r="L12" s="117">
        <v>6</v>
      </c>
      <c r="M12" s="78">
        <v>3319</v>
      </c>
      <c r="N12" s="188">
        <v>6</v>
      </c>
      <c r="O12" s="76">
        <v>4749</v>
      </c>
      <c r="P12" s="117">
        <v>3</v>
      </c>
      <c r="Q12" s="78">
        <v>9615</v>
      </c>
      <c r="R12" s="188">
        <v>4</v>
      </c>
      <c r="S12" s="76">
        <v>7160</v>
      </c>
      <c r="T12" s="146">
        <v>33</v>
      </c>
      <c r="U12" s="88">
        <v>54285</v>
      </c>
      <c r="V12" s="163">
        <v>3</v>
      </c>
    </row>
    <row r="13" spans="1:22" ht="16.5" x14ac:dyDescent="0.2">
      <c r="A13" s="119">
        <v>4</v>
      </c>
      <c r="B13" s="90" t="s">
        <v>770</v>
      </c>
      <c r="C13" s="91" t="s">
        <v>459</v>
      </c>
      <c r="D13" s="196">
        <v>4</v>
      </c>
      <c r="E13" s="197">
        <v>7605</v>
      </c>
      <c r="F13" s="198">
        <v>1</v>
      </c>
      <c r="G13" s="199">
        <v>14937</v>
      </c>
      <c r="H13" s="117">
        <v>3</v>
      </c>
      <c r="I13" s="78">
        <v>4388</v>
      </c>
      <c r="J13" s="188">
        <v>2</v>
      </c>
      <c r="K13" s="76">
        <v>6607</v>
      </c>
      <c r="L13" s="117">
        <v>5</v>
      </c>
      <c r="M13" s="78">
        <v>3731</v>
      </c>
      <c r="N13" s="188">
        <v>7</v>
      </c>
      <c r="O13" s="76">
        <v>4335</v>
      </c>
      <c r="P13" s="117">
        <v>8</v>
      </c>
      <c r="Q13" s="78">
        <v>1825</v>
      </c>
      <c r="R13" s="188">
        <v>4</v>
      </c>
      <c r="S13" s="76">
        <v>5770</v>
      </c>
      <c r="T13" s="146">
        <v>34</v>
      </c>
      <c r="U13" s="88">
        <v>49198</v>
      </c>
      <c r="V13" s="163">
        <v>4</v>
      </c>
    </row>
    <row r="14" spans="1:22" ht="16.5" x14ac:dyDescent="0.2">
      <c r="A14" s="118">
        <v>5</v>
      </c>
      <c r="B14" s="90" t="s">
        <v>774</v>
      </c>
      <c r="C14" s="91" t="s">
        <v>974</v>
      </c>
      <c r="D14" s="196">
        <v>6</v>
      </c>
      <c r="E14" s="197">
        <v>5103</v>
      </c>
      <c r="F14" s="198">
        <v>4</v>
      </c>
      <c r="G14" s="199">
        <v>8424</v>
      </c>
      <c r="H14" s="117">
        <v>5</v>
      </c>
      <c r="I14" s="78">
        <v>3983</v>
      </c>
      <c r="J14" s="188">
        <v>5</v>
      </c>
      <c r="K14" s="76">
        <v>3600</v>
      </c>
      <c r="L14" s="117">
        <v>3</v>
      </c>
      <c r="M14" s="78">
        <v>4067</v>
      </c>
      <c r="N14" s="188">
        <v>4</v>
      </c>
      <c r="O14" s="76">
        <v>5231</v>
      </c>
      <c r="P14" s="117">
        <v>1</v>
      </c>
      <c r="Q14" s="78">
        <v>12765</v>
      </c>
      <c r="R14" s="188">
        <v>8</v>
      </c>
      <c r="S14" s="76">
        <v>400</v>
      </c>
      <c r="T14" s="146">
        <v>36</v>
      </c>
      <c r="U14" s="88">
        <v>43573</v>
      </c>
      <c r="V14" s="163">
        <v>5</v>
      </c>
    </row>
    <row r="15" spans="1:22" ht="16.5" x14ac:dyDescent="0.2">
      <c r="A15" s="118">
        <v>6</v>
      </c>
      <c r="B15" s="90" t="s">
        <v>773</v>
      </c>
      <c r="C15" s="91" t="s">
        <v>49</v>
      </c>
      <c r="D15" s="196">
        <v>3</v>
      </c>
      <c r="E15" s="197">
        <v>8672</v>
      </c>
      <c r="F15" s="198">
        <v>7</v>
      </c>
      <c r="G15" s="199">
        <v>4558</v>
      </c>
      <c r="H15" s="117">
        <v>1</v>
      </c>
      <c r="I15" s="78">
        <v>6143</v>
      </c>
      <c r="J15" s="188">
        <v>6</v>
      </c>
      <c r="K15" s="76">
        <v>3448</v>
      </c>
      <c r="L15" s="117">
        <v>7</v>
      </c>
      <c r="M15" s="78">
        <v>3272</v>
      </c>
      <c r="N15" s="188">
        <v>8</v>
      </c>
      <c r="O15" s="76">
        <v>3928</v>
      </c>
      <c r="P15" s="117">
        <v>9</v>
      </c>
      <c r="Q15" s="78">
        <v>915</v>
      </c>
      <c r="R15" s="188">
        <v>2</v>
      </c>
      <c r="S15" s="76">
        <v>8990</v>
      </c>
      <c r="T15" s="146">
        <v>43</v>
      </c>
      <c r="U15" s="88">
        <v>39926</v>
      </c>
      <c r="V15" s="163">
        <v>6</v>
      </c>
    </row>
    <row r="16" spans="1:22" ht="16.5" x14ac:dyDescent="0.2">
      <c r="A16" s="119">
        <v>7</v>
      </c>
      <c r="B16" s="90" t="s">
        <v>776</v>
      </c>
      <c r="C16" s="228" t="s">
        <v>777</v>
      </c>
      <c r="D16" s="257">
        <v>8</v>
      </c>
      <c r="E16" s="258">
        <v>3360</v>
      </c>
      <c r="F16" s="259">
        <v>8</v>
      </c>
      <c r="G16" s="260">
        <v>4289</v>
      </c>
      <c r="H16" s="233">
        <v>4</v>
      </c>
      <c r="I16" s="261">
        <v>4209</v>
      </c>
      <c r="J16" s="262">
        <v>10</v>
      </c>
      <c r="K16" s="263">
        <v>0</v>
      </c>
      <c r="L16" s="233">
        <v>1</v>
      </c>
      <c r="M16" s="261">
        <v>5937</v>
      </c>
      <c r="N16" s="262">
        <v>1</v>
      </c>
      <c r="O16" s="263">
        <v>11326</v>
      </c>
      <c r="P16" s="233">
        <v>7</v>
      </c>
      <c r="Q16" s="261">
        <v>1855</v>
      </c>
      <c r="R16" s="262">
        <v>5</v>
      </c>
      <c r="S16" s="263">
        <v>5255</v>
      </c>
      <c r="T16" s="146">
        <v>44</v>
      </c>
      <c r="U16" s="88">
        <v>36231</v>
      </c>
      <c r="V16" s="163">
        <v>7</v>
      </c>
    </row>
    <row r="17" spans="1:22" ht="16.5" x14ac:dyDescent="0.2">
      <c r="A17" s="118">
        <v>8</v>
      </c>
      <c r="B17" s="90" t="s">
        <v>775</v>
      </c>
      <c r="C17" s="91" t="s">
        <v>174</v>
      </c>
      <c r="D17" s="192">
        <v>7</v>
      </c>
      <c r="E17" s="194">
        <v>3602</v>
      </c>
      <c r="F17" s="195">
        <v>6</v>
      </c>
      <c r="G17" s="193">
        <v>4864</v>
      </c>
      <c r="H17" s="144">
        <v>8</v>
      </c>
      <c r="I17" s="82">
        <v>2081</v>
      </c>
      <c r="J17" s="189">
        <v>7</v>
      </c>
      <c r="K17" s="80">
        <v>3098</v>
      </c>
      <c r="L17" s="144">
        <v>8</v>
      </c>
      <c r="M17" s="82">
        <v>2122</v>
      </c>
      <c r="N17" s="189">
        <v>2</v>
      </c>
      <c r="O17" s="80">
        <v>8382</v>
      </c>
      <c r="P17" s="144">
        <v>4</v>
      </c>
      <c r="Q17" s="82">
        <v>5455</v>
      </c>
      <c r="R17" s="189">
        <v>9</v>
      </c>
      <c r="S17" s="80">
        <v>270</v>
      </c>
      <c r="T17" s="146">
        <v>51</v>
      </c>
      <c r="U17" s="88">
        <v>29874</v>
      </c>
      <c r="V17" s="163">
        <v>8</v>
      </c>
    </row>
    <row r="18" spans="1:22" ht="16.5" x14ac:dyDescent="0.2">
      <c r="A18" s="118">
        <v>9</v>
      </c>
      <c r="B18" s="90" t="s">
        <v>120</v>
      </c>
      <c r="C18" s="228" t="s">
        <v>77</v>
      </c>
      <c r="D18" s="253">
        <v>9</v>
      </c>
      <c r="E18" s="254">
        <v>2040</v>
      </c>
      <c r="F18" s="255">
        <v>9</v>
      </c>
      <c r="G18" s="256">
        <v>2792</v>
      </c>
      <c r="H18" s="229">
        <v>9</v>
      </c>
      <c r="I18" s="230">
        <v>1277</v>
      </c>
      <c r="J18" s="231">
        <v>8</v>
      </c>
      <c r="K18" s="232">
        <v>1681</v>
      </c>
      <c r="L18" s="229">
        <v>9</v>
      </c>
      <c r="M18" s="230">
        <v>1617</v>
      </c>
      <c r="N18" s="231">
        <v>9</v>
      </c>
      <c r="O18" s="232">
        <v>1863</v>
      </c>
      <c r="P18" s="229">
        <v>6</v>
      </c>
      <c r="Q18" s="230">
        <v>2745</v>
      </c>
      <c r="R18" s="231">
        <v>7</v>
      </c>
      <c r="S18" s="232">
        <v>1350</v>
      </c>
      <c r="T18" s="146">
        <v>66</v>
      </c>
      <c r="U18" s="88">
        <v>15365</v>
      </c>
      <c r="V18" s="163">
        <v>9</v>
      </c>
    </row>
    <row r="19" spans="1:22" ht="17.25" thickBot="1" x14ac:dyDescent="0.25">
      <c r="A19" s="120"/>
      <c r="B19" s="121"/>
      <c r="C19" s="122"/>
      <c r="D19" s="123"/>
      <c r="E19" s="124"/>
      <c r="F19" s="125"/>
      <c r="G19" s="126"/>
      <c r="H19" s="123"/>
      <c r="I19" s="124"/>
      <c r="J19" s="125"/>
      <c r="K19" s="126"/>
      <c r="L19" s="123"/>
      <c r="M19" s="124"/>
      <c r="N19" s="125"/>
      <c r="O19" s="126"/>
      <c r="P19" s="123"/>
      <c r="Q19" s="124"/>
      <c r="R19" s="125"/>
      <c r="S19" s="126"/>
      <c r="T19" s="165" t="str">
        <f>IF(ISNUMBER(D19)=TRUE,SUM(D19,F19,H19,J19,L19,N19,P19,R19),"")</f>
        <v/>
      </c>
      <c r="U19" s="127" t="str">
        <f>IF(ISNUMBER(E19)=TRUE,SUM(E19,G19,I19,K19,M19,O19,Q19,S19),"")</f>
        <v/>
      </c>
      <c r="V19" s="128" t="str">
        <f>IF(ISNUMBER(AB19)=TRUE,AB19,"")</f>
        <v/>
      </c>
    </row>
    <row r="20" spans="1:22" ht="13.5" thickTop="1" x14ac:dyDescent="0.2"/>
  </sheetData>
  <sortState xmlns:xlrd2="http://schemas.microsoft.com/office/spreadsheetml/2017/richdata2" ref="B10:U18">
    <sortCondition ref="T10:T18"/>
    <sortCondition descending="1" ref="U10:U18"/>
  </sortState>
  <mergeCells count="20"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H5:I5"/>
    <mergeCell ref="D6:E6"/>
    <mergeCell ref="F6:G6"/>
    <mergeCell ref="H6:I6"/>
    <mergeCell ref="A5:A7"/>
    <mergeCell ref="B5:B7"/>
    <mergeCell ref="C5:C7"/>
    <mergeCell ref="D5:E5"/>
    <mergeCell ref="F5:G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19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V2" sqref="V2"/>
    </sheetView>
  </sheetViews>
  <sheetFormatPr defaultRowHeight="12.75" x14ac:dyDescent="0.2"/>
  <cols>
    <col min="1" max="1" width="5.42578125" customWidth="1"/>
    <col min="2" max="2" width="38.28515625" customWidth="1"/>
    <col min="3" max="3" width="24.42578125" customWidth="1"/>
    <col min="4" max="4" width="6.42578125" customWidth="1"/>
    <col min="5" max="6" width="9.7109375" customWidth="1"/>
    <col min="7" max="7" width="6.71093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9" t="s">
        <v>50</v>
      </c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9" ht="23.25" x14ac:dyDescent="0.35">
      <c r="E2" s="2"/>
      <c r="F2" s="2"/>
      <c r="G2" s="166"/>
      <c r="H2" s="166"/>
      <c r="I2" s="166"/>
      <c r="J2" s="166"/>
      <c r="K2" s="6" t="s">
        <v>130</v>
      </c>
      <c r="L2" s="166"/>
      <c r="M2" s="166"/>
      <c r="N2" s="166"/>
      <c r="O2" s="166"/>
      <c r="P2" s="166"/>
      <c r="Q2" s="166"/>
      <c r="R2" s="2"/>
    </row>
    <row r="3" spans="1:19" ht="23.25" x14ac:dyDescent="0.35">
      <c r="E3" s="2"/>
      <c r="F3" s="2"/>
      <c r="G3" s="166"/>
      <c r="H3" s="166"/>
      <c r="I3" s="166"/>
      <c r="J3" s="166"/>
      <c r="K3" s="7" t="s">
        <v>3</v>
      </c>
      <c r="L3" s="166"/>
      <c r="M3" s="166"/>
      <c r="N3" s="166"/>
      <c r="O3" s="166"/>
      <c r="P3" s="166"/>
      <c r="Q3" s="166"/>
      <c r="R3" s="2"/>
    </row>
    <row r="5" spans="1:19" ht="13.5" thickBot="1" x14ac:dyDescent="0.25"/>
    <row r="6" spans="1:19" ht="13.5" thickTop="1" x14ac:dyDescent="0.2">
      <c r="A6" s="1376" t="s">
        <v>673</v>
      </c>
      <c r="B6" s="1376" t="s">
        <v>901</v>
      </c>
      <c r="C6" s="1376" t="s">
        <v>690</v>
      </c>
      <c r="D6" s="1379" t="s">
        <v>6</v>
      </c>
      <c r="E6" s="1380"/>
      <c r="F6" s="1381"/>
      <c r="G6" s="1379" t="s">
        <v>7</v>
      </c>
      <c r="H6" s="1380"/>
      <c r="I6" s="1381"/>
      <c r="J6" s="1395" t="s">
        <v>8</v>
      </c>
      <c r="K6" s="1396"/>
      <c r="L6" s="1397"/>
      <c r="M6" s="1379" t="s">
        <v>9</v>
      </c>
      <c r="N6" s="1380"/>
      <c r="O6" s="1381"/>
      <c r="P6" s="1382" t="s">
        <v>14</v>
      </c>
      <c r="Q6" s="1383"/>
      <c r="R6" s="1383"/>
      <c r="S6" s="1384"/>
    </row>
    <row r="7" spans="1:19" ht="21.75" customHeight="1" x14ac:dyDescent="0.2">
      <c r="A7" s="1377"/>
      <c r="B7" s="1377"/>
      <c r="C7" s="1377"/>
      <c r="D7" s="1388" t="s">
        <v>686</v>
      </c>
      <c r="E7" s="1389"/>
      <c r="F7" s="1390"/>
      <c r="G7" s="1388" t="s">
        <v>687</v>
      </c>
      <c r="H7" s="1391"/>
      <c r="I7" s="1392"/>
      <c r="J7" s="1393" t="s">
        <v>688</v>
      </c>
      <c r="K7" s="1391" t="s">
        <v>224</v>
      </c>
      <c r="L7" s="1392" t="s">
        <v>224</v>
      </c>
      <c r="M7" s="1391" t="s">
        <v>689</v>
      </c>
      <c r="N7" s="1391" t="s">
        <v>224</v>
      </c>
      <c r="O7" s="1394" t="s">
        <v>224</v>
      </c>
      <c r="P7" s="1385"/>
      <c r="Q7" s="1386"/>
      <c r="R7" s="1386"/>
      <c r="S7" s="1387"/>
    </row>
    <row r="8" spans="1:19" ht="23.25" thickBot="1" x14ac:dyDescent="0.25">
      <c r="A8" s="1378"/>
      <c r="B8" s="1378"/>
      <c r="C8" s="1378"/>
      <c r="D8" s="981" t="s">
        <v>30</v>
      </c>
      <c r="E8" s="982" t="s">
        <v>674</v>
      </c>
      <c r="F8" s="983" t="s">
        <v>675</v>
      </c>
      <c r="G8" s="981" t="s">
        <v>30</v>
      </c>
      <c r="H8" s="982" t="s">
        <v>674</v>
      </c>
      <c r="I8" s="983" t="s">
        <v>675</v>
      </c>
      <c r="J8" s="984" t="s">
        <v>30</v>
      </c>
      <c r="K8" s="985" t="s">
        <v>674</v>
      </c>
      <c r="L8" s="986" t="s">
        <v>675</v>
      </c>
      <c r="M8" s="981" t="s">
        <v>30</v>
      </c>
      <c r="N8" s="982" t="s">
        <v>674</v>
      </c>
      <c r="O8" s="983" t="s">
        <v>675</v>
      </c>
      <c r="P8" s="981" t="s">
        <v>30</v>
      </c>
      <c r="Q8" s="982" t="s">
        <v>674</v>
      </c>
      <c r="R8" s="987" t="s">
        <v>675</v>
      </c>
      <c r="S8" s="980" t="s">
        <v>18</v>
      </c>
    </row>
    <row r="9" spans="1:19" ht="21" thickTop="1" x14ac:dyDescent="0.2">
      <c r="A9" s="970">
        <v>1</v>
      </c>
      <c r="B9" s="979" t="s">
        <v>698</v>
      </c>
      <c r="C9" s="972" t="s">
        <v>691</v>
      </c>
      <c r="D9" s="973">
        <v>3</v>
      </c>
      <c r="E9" s="974">
        <v>138.38</v>
      </c>
      <c r="F9" s="975">
        <v>14.52</v>
      </c>
      <c r="G9" s="976">
        <v>1</v>
      </c>
      <c r="H9" s="977">
        <v>105.58</v>
      </c>
      <c r="I9" s="975">
        <v>15.05</v>
      </c>
      <c r="J9" s="976">
        <v>1</v>
      </c>
      <c r="K9" s="977">
        <v>576.06999999999994</v>
      </c>
      <c r="L9" s="975">
        <v>13.26</v>
      </c>
      <c r="M9" s="976">
        <v>4</v>
      </c>
      <c r="N9" s="977">
        <v>225.49999999999997</v>
      </c>
      <c r="O9" s="975">
        <v>14.95</v>
      </c>
      <c r="P9" s="976">
        <v>9</v>
      </c>
      <c r="Q9" s="977">
        <v>1045.53</v>
      </c>
      <c r="R9" s="977">
        <v>15.05</v>
      </c>
      <c r="S9" s="978">
        <v>1</v>
      </c>
    </row>
    <row r="10" spans="1:19" ht="20.25" x14ac:dyDescent="0.2">
      <c r="A10" s="970">
        <v>2</v>
      </c>
      <c r="B10" s="979" t="s">
        <v>699</v>
      </c>
      <c r="C10" s="972" t="s">
        <v>685</v>
      </c>
      <c r="D10" s="973">
        <v>1</v>
      </c>
      <c r="E10" s="974">
        <v>163.11999999999998</v>
      </c>
      <c r="F10" s="975">
        <v>14.43</v>
      </c>
      <c r="G10" s="976">
        <v>2</v>
      </c>
      <c r="H10" s="977">
        <v>95.66</v>
      </c>
      <c r="I10" s="975">
        <v>13.93</v>
      </c>
      <c r="J10" s="976">
        <v>4</v>
      </c>
      <c r="K10" s="977">
        <v>169.85999999999996</v>
      </c>
      <c r="L10" s="997">
        <v>19.16</v>
      </c>
      <c r="M10" s="976">
        <v>2</v>
      </c>
      <c r="N10" s="977">
        <v>382.46000000000015</v>
      </c>
      <c r="O10" s="975">
        <v>12.44</v>
      </c>
      <c r="P10" s="976">
        <v>9</v>
      </c>
      <c r="Q10" s="977">
        <v>811.10000000000014</v>
      </c>
      <c r="R10" s="977">
        <v>19.16</v>
      </c>
      <c r="S10" s="978">
        <v>2</v>
      </c>
    </row>
    <row r="11" spans="1:19" ht="20.25" x14ac:dyDescent="0.2">
      <c r="A11" s="970">
        <v>3</v>
      </c>
      <c r="B11" s="979" t="s">
        <v>678</v>
      </c>
      <c r="C11" s="972" t="s">
        <v>679</v>
      </c>
      <c r="D11" s="973">
        <v>2</v>
      </c>
      <c r="E11" s="974">
        <v>139.56</v>
      </c>
      <c r="F11" s="975">
        <v>13.7</v>
      </c>
      <c r="G11" s="976">
        <v>5</v>
      </c>
      <c r="H11" s="977">
        <v>81.789999999999992</v>
      </c>
      <c r="I11" s="975">
        <v>15.91</v>
      </c>
      <c r="J11" s="976">
        <v>2</v>
      </c>
      <c r="K11" s="977">
        <v>371.56</v>
      </c>
      <c r="L11" s="975">
        <v>17.420000000000002</v>
      </c>
      <c r="M11" s="976">
        <v>1</v>
      </c>
      <c r="N11" s="977">
        <v>424.76000000000005</v>
      </c>
      <c r="O11" s="975">
        <v>16.739999999999998</v>
      </c>
      <c r="P11" s="976">
        <v>10</v>
      </c>
      <c r="Q11" s="977">
        <v>1017.6700000000001</v>
      </c>
      <c r="R11" s="977">
        <v>17.420000000000002</v>
      </c>
      <c r="S11" s="978">
        <v>3</v>
      </c>
    </row>
    <row r="12" spans="1:19" ht="20.25" x14ac:dyDescent="0.2">
      <c r="A12" s="970">
        <v>4</v>
      </c>
      <c r="B12" s="979" t="s">
        <v>700</v>
      </c>
      <c r="C12" s="972" t="s">
        <v>680</v>
      </c>
      <c r="D12" s="973">
        <v>5</v>
      </c>
      <c r="E12" s="974">
        <v>119.62</v>
      </c>
      <c r="F12" s="975">
        <v>13.47</v>
      </c>
      <c r="G12" s="976">
        <v>7</v>
      </c>
      <c r="H12" s="977">
        <v>64.23</v>
      </c>
      <c r="I12" s="975">
        <v>14.05</v>
      </c>
      <c r="J12" s="976">
        <v>9</v>
      </c>
      <c r="K12" s="977">
        <v>97.610000000000014</v>
      </c>
      <c r="L12" s="975">
        <v>13.56</v>
      </c>
      <c r="M12" s="976">
        <v>3</v>
      </c>
      <c r="N12" s="977">
        <v>266.88000000000005</v>
      </c>
      <c r="O12" s="975">
        <v>16.91</v>
      </c>
      <c r="P12" s="976">
        <v>24</v>
      </c>
      <c r="Q12" s="977">
        <v>548.34000000000015</v>
      </c>
      <c r="R12" s="977">
        <v>16.91</v>
      </c>
      <c r="S12" s="978">
        <v>4</v>
      </c>
    </row>
    <row r="13" spans="1:19" ht="20.25" x14ac:dyDescent="0.2">
      <c r="A13" s="970">
        <v>5</v>
      </c>
      <c r="B13" s="979" t="s">
        <v>701</v>
      </c>
      <c r="C13" s="972" t="s">
        <v>94</v>
      </c>
      <c r="D13" s="973">
        <v>9</v>
      </c>
      <c r="E13" s="974">
        <v>82.79</v>
      </c>
      <c r="F13" s="975">
        <v>15.37</v>
      </c>
      <c r="G13" s="976">
        <v>10</v>
      </c>
      <c r="H13" s="977">
        <v>31.900000000000002</v>
      </c>
      <c r="I13" s="975">
        <v>16.41</v>
      </c>
      <c r="J13" s="976">
        <v>3</v>
      </c>
      <c r="K13" s="977">
        <v>229.79000000000002</v>
      </c>
      <c r="L13" s="975">
        <v>15.26</v>
      </c>
      <c r="M13" s="976">
        <v>6</v>
      </c>
      <c r="N13" s="977">
        <v>146.46</v>
      </c>
      <c r="O13" s="975">
        <v>12.59</v>
      </c>
      <c r="P13" s="976">
        <v>28</v>
      </c>
      <c r="Q13" s="977">
        <v>490.94000000000005</v>
      </c>
      <c r="R13" s="977">
        <v>16.41</v>
      </c>
      <c r="S13" s="978">
        <v>5</v>
      </c>
    </row>
    <row r="14" spans="1:19" ht="20.25" x14ac:dyDescent="0.2">
      <c r="A14" s="970">
        <v>6</v>
      </c>
      <c r="B14" s="979" t="s">
        <v>702</v>
      </c>
      <c r="C14" s="972" t="s">
        <v>696</v>
      </c>
      <c r="D14" s="973">
        <v>6</v>
      </c>
      <c r="E14" s="974">
        <v>109.04</v>
      </c>
      <c r="F14" s="997">
        <v>13.9</v>
      </c>
      <c r="G14" s="976">
        <v>4</v>
      </c>
      <c r="H14" s="977">
        <v>89.199999999999989</v>
      </c>
      <c r="I14" s="997">
        <v>14.86</v>
      </c>
      <c r="J14" s="976">
        <v>5</v>
      </c>
      <c r="K14" s="977">
        <v>165.73999999999998</v>
      </c>
      <c r="L14" s="975">
        <v>18.3</v>
      </c>
      <c r="M14" s="976">
        <v>13</v>
      </c>
      <c r="N14" s="977">
        <v>59.11999999999999</v>
      </c>
      <c r="O14" s="975">
        <v>12.28</v>
      </c>
      <c r="P14" s="976">
        <v>28</v>
      </c>
      <c r="Q14" s="977">
        <v>423.1</v>
      </c>
      <c r="R14" s="977">
        <v>18.3</v>
      </c>
      <c r="S14" s="978">
        <v>6</v>
      </c>
    </row>
    <row r="15" spans="1:19" ht="20.25" x14ac:dyDescent="0.2">
      <c r="A15" s="970">
        <v>7</v>
      </c>
      <c r="B15" s="979" t="s">
        <v>704</v>
      </c>
      <c r="C15" s="972" t="s">
        <v>694</v>
      </c>
      <c r="D15" s="973">
        <v>8</v>
      </c>
      <c r="E15" s="974">
        <v>83.16</v>
      </c>
      <c r="F15" s="975">
        <v>10.39</v>
      </c>
      <c r="G15" s="976">
        <v>9</v>
      </c>
      <c r="H15" s="977">
        <v>32.799999999999997</v>
      </c>
      <c r="I15" s="975">
        <v>12.15</v>
      </c>
      <c r="J15" s="976">
        <v>11</v>
      </c>
      <c r="K15" s="977">
        <v>92.35</v>
      </c>
      <c r="L15" s="975">
        <v>15.53</v>
      </c>
      <c r="M15" s="976">
        <v>5</v>
      </c>
      <c r="N15" s="977">
        <v>152.04999999999998</v>
      </c>
      <c r="O15" s="975">
        <v>17.059999999999999</v>
      </c>
      <c r="P15" s="976">
        <v>33</v>
      </c>
      <c r="Q15" s="977">
        <v>360.36</v>
      </c>
      <c r="R15" s="977">
        <v>17.059999999999999</v>
      </c>
      <c r="S15" s="978">
        <v>7</v>
      </c>
    </row>
    <row r="16" spans="1:19" ht="20.25" x14ac:dyDescent="0.2">
      <c r="A16" s="970">
        <v>8</v>
      </c>
      <c r="B16" s="979" t="s">
        <v>684</v>
      </c>
      <c r="C16" s="972" t="s">
        <v>677</v>
      </c>
      <c r="D16" s="973">
        <v>10</v>
      </c>
      <c r="E16" s="974">
        <v>70.37</v>
      </c>
      <c r="F16" s="975">
        <v>11.75</v>
      </c>
      <c r="G16" s="976">
        <v>11</v>
      </c>
      <c r="H16" s="977">
        <v>15.55</v>
      </c>
      <c r="I16" s="975">
        <v>8.36</v>
      </c>
      <c r="J16" s="976">
        <v>6</v>
      </c>
      <c r="K16" s="977">
        <v>102.46</v>
      </c>
      <c r="L16" s="975">
        <v>11.91</v>
      </c>
      <c r="M16" s="976">
        <v>7</v>
      </c>
      <c r="N16" s="977">
        <v>142.1</v>
      </c>
      <c r="O16" s="975">
        <v>9.49</v>
      </c>
      <c r="P16" s="976">
        <v>34</v>
      </c>
      <c r="Q16" s="977">
        <v>330.48</v>
      </c>
      <c r="R16" s="977">
        <v>11.91</v>
      </c>
      <c r="S16" s="978">
        <v>8</v>
      </c>
    </row>
    <row r="17" spans="1:19" ht="20.25" x14ac:dyDescent="0.2">
      <c r="A17" s="970">
        <v>9</v>
      </c>
      <c r="B17" s="971" t="s">
        <v>676</v>
      </c>
      <c r="C17" s="972" t="s">
        <v>692</v>
      </c>
      <c r="D17" s="973">
        <v>4</v>
      </c>
      <c r="E17" s="974">
        <v>126.8</v>
      </c>
      <c r="F17" s="975">
        <v>14.48</v>
      </c>
      <c r="G17" s="976">
        <v>8</v>
      </c>
      <c r="H17" s="977">
        <v>32.89</v>
      </c>
      <c r="I17" s="975">
        <v>8.49</v>
      </c>
      <c r="J17" s="976">
        <v>13</v>
      </c>
      <c r="K17" s="977">
        <v>75.649999999999991</v>
      </c>
      <c r="L17" s="975">
        <v>7.89</v>
      </c>
      <c r="M17" s="976">
        <v>12</v>
      </c>
      <c r="N17" s="977">
        <v>70.3</v>
      </c>
      <c r="O17" s="975">
        <v>12.26</v>
      </c>
      <c r="P17" s="976">
        <v>37</v>
      </c>
      <c r="Q17" s="977">
        <v>305.64</v>
      </c>
      <c r="R17" s="977">
        <v>14.48</v>
      </c>
      <c r="S17" s="978">
        <v>9</v>
      </c>
    </row>
    <row r="18" spans="1:19" ht="20.25" x14ac:dyDescent="0.2">
      <c r="A18" s="970">
        <v>10</v>
      </c>
      <c r="B18" s="979" t="s">
        <v>705</v>
      </c>
      <c r="C18" s="972" t="s">
        <v>693</v>
      </c>
      <c r="D18" s="973">
        <v>7</v>
      </c>
      <c r="E18" s="974">
        <v>83.65000000000002</v>
      </c>
      <c r="F18" s="975">
        <v>11.02</v>
      </c>
      <c r="G18" s="976">
        <v>12</v>
      </c>
      <c r="H18" s="977">
        <v>13.23</v>
      </c>
      <c r="I18" s="975">
        <v>7.44</v>
      </c>
      <c r="J18" s="976">
        <v>8</v>
      </c>
      <c r="K18" s="977">
        <v>98.089999999999989</v>
      </c>
      <c r="L18" s="975">
        <v>13.49</v>
      </c>
      <c r="M18" s="976">
        <v>11</v>
      </c>
      <c r="N18" s="977">
        <v>73.02</v>
      </c>
      <c r="O18" s="975">
        <v>12.85</v>
      </c>
      <c r="P18" s="976">
        <v>38</v>
      </c>
      <c r="Q18" s="977">
        <v>267.99</v>
      </c>
      <c r="R18" s="977">
        <v>13.49</v>
      </c>
      <c r="S18" s="978">
        <v>10</v>
      </c>
    </row>
    <row r="19" spans="1:19" ht="20.25" x14ac:dyDescent="0.2">
      <c r="A19" s="970">
        <v>11</v>
      </c>
      <c r="B19" s="979" t="s">
        <v>682</v>
      </c>
      <c r="C19" s="972" t="s">
        <v>697</v>
      </c>
      <c r="D19" s="973">
        <v>12</v>
      </c>
      <c r="E19" s="974">
        <v>30.950000000000003</v>
      </c>
      <c r="F19" s="975">
        <v>13.64</v>
      </c>
      <c r="G19" s="976">
        <v>6</v>
      </c>
      <c r="H19" s="977">
        <v>78.02</v>
      </c>
      <c r="I19" s="975">
        <v>9.01</v>
      </c>
      <c r="J19" s="976">
        <v>12</v>
      </c>
      <c r="K19" s="977">
        <v>87.570000000000007</v>
      </c>
      <c r="L19" s="975">
        <v>11.3</v>
      </c>
      <c r="M19" s="976">
        <v>9</v>
      </c>
      <c r="N19" s="977">
        <v>88.51</v>
      </c>
      <c r="O19" s="997">
        <v>21.45</v>
      </c>
      <c r="P19" s="976">
        <v>39</v>
      </c>
      <c r="Q19" s="977">
        <v>285.05</v>
      </c>
      <c r="R19" s="996">
        <v>21.45</v>
      </c>
      <c r="S19" s="978">
        <v>11</v>
      </c>
    </row>
    <row r="20" spans="1:19" ht="20.25" x14ac:dyDescent="0.2">
      <c r="A20" s="970">
        <v>12</v>
      </c>
      <c r="B20" s="979" t="s">
        <v>683</v>
      </c>
      <c r="C20" s="972" t="s">
        <v>681</v>
      </c>
      <c r="D20" s="973">
        <v>14</v>
      </c>
      <c r="E20" s="974">
        <v>15.14</v>
      </c>
      <c r="F20" s="975">
        <v>5.89</v>
      </c>
      <c r="G20" s="976">
        <v>13.5</v>
      </c>
      <c r="H20" s="977">
        <v>0</v>
      </c>
      <c r="I20" s="975">
        <v>0</v>
      </c>
      <c r="J20" s="976">
        <v>7</v>
      </c>
      <c r="K20" s="977">
        <v>100.46</v>
      </c>
      <c r="L20" s="975">
        <v>15.69</v>
      </c>
      <c r="M20" s="976">
        <v>8</v>
      </c>
      <c r="N20" s="977">
        <v>111.94</v>
      </c>
      <c r="O20" s="975">
        <v>14.72</v>
      </c>
      <c r="P20" s="976">
        <v>42.5</v>
      </c>
      <c r="Q20" s="977">
        <v>227.54</v>
      </c>
      <c r="R20" s="977">
        <v>15.69</v>
      </c>
      <c r="S20" s="978">
        <v>12</v>
      </c>
    </row>
    <row r="21" spans="1:19" ht="20.25" x14ac:dyDescent="0.2">
      <c r="A21" s="970">
        <v>13</v>
      </c>
      <c r="B21" s="979" t="s">
        <v>706</v>
      </c>
      <c r="C21" s="972" t="s">
        <v>767</v>
      </c>
      <c r="D21" s="973">
        <v>13</v>
      </c>
      <c r="E21" s="974">
        <v>30.08</v>
      </c>
      <c r="F21" s="975">
        <v>7.13</v>
      </c>
      <c r="G21" s="976">
        <v>3</v>
      </c>
      <c r="H21" s="977">
        <v>93.94</v>
      </c>
      <c r="I21" s="975">
        <v>11.14</v>
      </c>
      <c r="J21" s="976">
        <v>14</v>
      </c>
      <c r="K21" s="977">
        <v>71.53</v>
      </c>
      <c r="L21" s="975">
        <v>12.94</v>
      </c>
      <c r="M21" s="976">
        <v>14</v>
      </c>
      <c r="N21" s="977">
        <v>33.910000000000004</v>
      </c>
      <c r="O21" s="975">
        <v>9.6199999999999992</v>
      </c>
      <c r="P21" s="976">
        <v>44</v>
      </c>
      <c r="Q21" s="977">
        <v>229.46</v>
      </c>
      <c r="R21" s="977">
        <v>12.94</v>
      </c>
      <c r="S21" s="978">
        <v>13</v>
      </c>
    </row>
    <row r="22" spans="1:19" ht="21" thickBot="1" x14ac:dyDescent="0.25">
      <c r="A22" s="970">
        <v>14</v>
      </c>
      <c r="B22" s="988" t="s">
        <v>703</v>
      </c>
      <c r="C22" s="989" t="s">
        <v>695</v>
      </c>
      <c r="D22" s="990">
        <v>11</v>
      </c>
      <c r="E22" s="991">
        <v>49.039999999999992</v>
      </c>
      <c r="F22" s="992">
        <v>11.59</v>
      </c>
      <c r="G22" s="993">
        <v>13.5</v>
      </c>
      <c r="H22" s="994">
        <v>0</v>
      </c>
      <c r="I22" s="992">
        <v>0</v>
      </c>
      <c r="J22" s="993">
        <v>10</v>
      </c>
      <c r="K22" s="994">
        <v>97.539999999999992</v>
      </c>
      <c r="L22" s="992">
        <v>18.690000000000001</v>
      </c>
      <c r="M22" s="993">
        <v>10</v>
      </c>
      <c r="N22" s="994">
        <v>75.529999999999987</v>
      </c>
      <c r="O22" s="992">
        <v>14.12</v>
      </c>
      <c r="P22" s="993">
        <v>44.5</v>
      </c>
      <c r="Q22" s="994">
        <v>222.10999999999996</v>
      </c>
      <c r="R22" s="994">
        <v>18.690000000000001</v>
      </c>
      <c r="S22" s="995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M6:O6"/>
    <mergeCell ref="P6:S7"/>
    <mergeCell ref="D7:F7"/>
    <mergeCell ref="G7:I7"/>
    <mergeCell ref="J7:L7"/>
    <mergeCell ref="M7:O7"/>
    <mergeCell ref="J6:L6"/>
    <mergeCell ref="A6:A8"/>
    <mergeCell ref="B6:B8"/>
    <mergeCell ref="C6:C8"/>
    <mergeCell ref="D6:F6"/>
    <mergeCell ref="G6:I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2:R21"/>
  <sheetViews>
    <sheetView workbookViewId="0">
      <selection activeCell="T9" sqref="T9"/>
    </sheetView>
  </sheetViews>
  <sheetFormatPr defaultRowHeight="12.75" x14ac:dyDescent="0.2"/>
  <cols>
    <col min="1" max="1" width="4.28515625" customWidth="1"/>
    <col min="2" max="2" width="19.5703125" customWidth="1"/>
    <col min="3" max="3" width="5.7109375" customWidth="1"/>
    <col min="4" max="4" width="7.7109375" customWidth="1"/>
    <col min="5" max="5" width="7.42578125" customWidth="1"/>
    <col min="6" max="6" width="5.7109375" customWidth="1"/>
    <col min="7" max="7" width="7.710937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2" spans="1:18" ht="23.25" x14ac:dyDescent="0.35">
      <c r="G2" s="139" t="s">
        <v>50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8" ht="23.25" x14ac:dyDescent="0.35">
      <c r="E3" s="2"/>
      <c r="F3" s="2"/>
      <c r="G3" s="166"/>
      <c r="H3" s="166"/>
      <c r="I3" s="166"/>
      <c r="J3" s="166"/>
      <c r="K3" s="6" t="s">
        <v>821</v>
      </c>
      <c r="L3" s="166"/>
      <c r="M3" s="166"/>
      <c r="N3" s="166"/>
      <c r="O3" s="166"/>
      <c r="P3" s="166"/>
      <c r="Q3" s="166"/>
      <c r="R3" s="2"/>
    </row>
    <row r="4" spans="1:18" ht="23.25" x14ac:dyDescent="0.35">
      <c r="E4" s="2"/>
      <c r="F4" s="2"/>
      <c r="G4" s="166"/>
      <c r="H4" s="166"/>
      <c r="I4" s="166"/>
      <c r="J4" s="166"/>
      <c r="K4" s="7" t="s">
        <v>3</v>
      </c>
      <c r="L4" s="166"/>
      <c r="M4" s="166"/>
      <c r="N4" s="166"/>
      <c r="O4" s="166"/>
      <c r="P4" s="166"/>
      <c r="Q4" s="166"/>
      <c r="R4" s="2"/>
    </row>
    <row r="8" spans="1:18" ht="13.5" thickBot="1" x14ac:dyDescent="0.25"/>
    <row r="9" spans="1:18" ht="13.5" thickTop="1" x14ac:dyDescent="0.2">
      <c r="A9" s="1376" t="s">
        <v>673</v>
      </c>
      <c r="B9" s="1376" t="s">
        <v>690</v>
      </c>
      <c r="C9" s="1379" t="s">
        <v>6</v>
      </c>
      <c r="D9" s="1380"/>
      <c r="E9" s="1381"/>
      <c r="F9" s="1379" t="s">
        <v>7</v>
      </c>
      <c r="G9" s="1380"/>
      <c r="H9" s="1381"/>
      <c r="I9" s="1395" t="s">
        <v>8</v>
      </c>
      <c r="J9" s="1396"/>
      <c r="K9" s="1397"/>
      <c r="L9" s="1382" t="s">
        <v>14</v>
      </c>
      <c r="M9" s="1383"/>
      <c r="N9" s="1383"/>
      <c r="O9" s="1384"/>
    </row>
    <row r="10" spans="1:18" ht="15" x14ac:dyDescent="0.2">
      <c r="A10" s="1377"/>
      <c r="B10" s="1377"/>
      <c r="C10" s="1398" t="s">
        <v>823</v>
      </c>
      <c r="D10" s="1399"/>
      <c r="E10" s="1400"/>
      <c r="F10" s="1398" t="s">
        <v>824</v>
      </c>
      <c r="G10" s="1401"/>
      <c r="H10" s="1402"/>
      <c r="I10" s="1403" t="s">
        <v>825</v>
      </c>
      <c r="J10" s="1401" t="s">
        <v>224</v>
      </c>
      <c r="K10" s="1402" t="s">
        <v>224</v>
      </c>
      <c r="L10" s="1385"/>
      <c r="M10" s="1386"/>
      <c r="N10" s="1386"/>
      <c r="O10" s="1387"/>
    </row>
    <row r="11" spans="1:18" ht="13.5" thickBot="1" x14ac:dyDescent="0.25">
      <c r="A11" s="1378"/>
      <c r="B11" s="1378"/>
      <c r="C11" s="1091" t="s">
        <v>30</v>
      </c>
      <c r="D11" s="1092" t="s">
        <v>674</v>
      </c>
      <c r="E11" s="1093" t="s">
        <v>675</v>
      </c>
      <c r="F11" s="1091" t="s">
        <v>30</v>
      </c>
      <c r="G11" s="1092" t="s">
        <v>674</v>
      </c>
      <c r="H11" s="1093" t="s">
        <v>675</v>
      </c>
      <c r="I11" s="1094" t="s">
        <v>30</v>
      </c>
      <c r="J11" s="1095" t="s">
        <v>674</v>
      </c>
      <c r="K11" s="1096" t="s">
        <v>675</v>
      </c>
      <c r="L11" s="1091" t="s">
        <v>30</v>
      </c>
      <c r="M11" s="1092" t="s">
        <v>674</v>
      </c>
      <c r="N11" s="1097" t="s">
        <v>675</v>
      </c>
      <c r="O11" s="1098" t="s">
        <v>18</v>
      </c>
    </row>
    <row r="12" spans="1:18" ht="30" customHeight="1" thickTop="1" x14ac:dyDescent="0.2">
      <c r="A12" s="1089">
        <v>1</v>
      </c>
      <c r="B12" s="1105" t="s">
        <v>428</v>
      </c>
      <c r="C12" s="1106">
        <v>4</v>
      </c>
      <c r="D12" s="1107">
        <v>71.58</v>
      </c>
      <c r="E12" s="1108">
        <v>14.48</v>
      </c>
      <c r="F12" s="1109">
        <v>1</v>
      </c>
      <c r="G12" s="1110">
        <v>151.57500000000005</v>
      </c>
      <c r="H12" s="1108">
        <v>10.46</v>
      </c>
      <c r="I12" s="1109">
        <v>1</v>
      </c>
      <c r="J12" s="1110">
        <v>184.24999999999997</v>
      </c>
      <c r="K12" s="1111">
        <v>21.4</v>
      </c>
      <c r="L12" s="1106">
        <v>6</v>
      </c>
      <c r="M12" s="1107">
        <v>407.40499999999997</v>
      </c>
      <c r="N12" s="1112">
        <v>21.4</v>
      </c>
      <c r="O12" s="1090">
        <v>1</v>
      </c>
    </row>
    <row r="13" spans="1:18" ht="31.5" x14ac:dyDescent="0.2">
      <c r="A13" s="1089">
        <v>2</v>
      </c>
      <c r="B13" s="1105" t="s">
        <v>822</v>
      </c>
      <c r="C13" s="1106">
        <v>1</v>
      </c>
      <c r="D13" s="1107">
        <v>114.32000000000001</v>
      </c>
      <c r="E13" s="1108">
        <v>16.72</v>
      </c>
      <c r="F13" s="1109">
        <v>2</v>
      </c>
      <c r="G13" s="1110">
        <v>121.08</v>
      </c>
      <c r="H13" s="1111">
        <v>13.09</v>
      </c>
      <c r="I13" s="1109">
        <v>8</v>
      </c>
      <c r="J13" s="1110">
        <v>28.35</v>
      </c>
      <c r="K13" s="1108">
        <v>9.1750000000000007</v>
      </c>
      <c r="L13" s="1106">
        <v>11</v>
      </c>
      <c r="M13" s="1107">
        <v>263.75</v>
      </c>
      <c r="N13" s="1110">
        <v>16.72</v>
      </c>
      <c r="O13" s="1090">
        <v>2</v>
      </c>
    </row>
    <row r="14" spans="1:18" ht="30.75" customHeight="1" x14ac:dyDescent="0.2">
      <c r="A14" s="1089">
        <v>3</v>
      </c>
      <c r="B14" s="1105" t="s">
        <v>826</v>
      </c>
      <c r="C14" s="1106">
        <v>2</v>
      </c>
      <c r="D14" s="1107">
        <v>109.94</v>
      </c>
      <c r="E14" s="1108">
        <v>11.85</v>
      </c>
      <c r="F14" s="1109">
        <v>7</v>
      </c>
      <c r="G14" s="1110">
        <v>34.884999999999998</v>
      </c>
      <c r="H14" s="1108">
        <v>12.58</v>
      </c>
      <c r="I14" s="1109">
        <v>3</v>
      </c>
      <c r="J14" s="1110">
        <v>108.8</v>
      </c>
      <c r="K14" s="1108">
        <v>19.5</v>
      </c>
      <c r="L14" s="1106">
        <v>12</v>
      </c>
      <c r="M14" s="1107">
        <v>253.625</v>
      </c>
      <c r="N14" s="1110">
        <v>19.5</v>
      </c>
      <c r="O14" s="1090">
        <v>3</v>
      </c>
    </row>
    <row r="15" spans="1:18" ht="30" customHeight="1" x14ac:dyDescent="0.2">
      <c r="A15" s="1089">
        <v>4</v>
      </c>
      <c r="B15" s="1105" t="s">
        <v>827</v>
      </c>
      <c r="C15" s="1106">
        <v>5</v>
      </c>
      <c r="D15" s="1107">
        <v>59.460000000000008</v>
      </c>
      <c r="E15" s="1108">
        <v>13.15</v>
      </c>
      <c r="F15" s="1109">
        <v>3</v>
      </c>
      <c r="G15" s="1110">
        <v>86.845000000000013</v>
      </c>
      <c r="H15" s="1108">
        <v>10.199999999999999</v>
      </c>
      <c r="I15" s="1109">
        <v>4</v>
      </c>
      <c r="J15" s="1110">
        <v>102.5</v>
      </c>
      <c r="K15" s="1108">
        <v>15.4</v>
      </c>
      <c r="L15" s="1106">
        <v>12</v>
      </c>
      <c r="M15" s="1107">
        <v>248.80500000000001</v>
      </c>
      <c r="N15" s="1110">
        <v>15.4</v>
      </c>
      <c r="O15" s="1090">
        <v>4</v>
      </c>
    </row>
    <row r="16" spans="1:18" ht="30" customHeight="1" x14ac:dyDescent="0.2">
      <c r="A16" s="1089">
        <v>5</v>
      </c>
      <c r="B16" s="1105" t="s">
        <v>831</v>
      </c>
      <c r="C16" s="1106">
        <v>7</v>
      </c>
      <c r="D16" s="1107">
        <v>38.64</v>
      </c>
      <c r="E16" s="1111">
        <v>17.57</v>
      </c>
      <c r="F16" s="1109">
        <v>4</v>
      </c>
      <c r="G16" s="1110">
        <v>51.144999999999989</v>
      </c>
      <c r="H16" s="1108">
        <v>11.42</v>
      </c>
      <c r="I16" s="1109">
        <v>2</v>
      </c>
      <c r="J16" s="1110">
        <v>109.75000000000001</v>
      </c>
      <c r="K16" s="1108">
        <v>19.774999999999999</v>
      </c>
      <c r="L16" s="1106">
        <v>13</v>
      </c>
      <c r="M16" s="1107">
        <v>199.53500000000003</v>
      </c>
      <c r="N16" s="1110">
        <v>19.75</v>
      </c>
      <c r="O16" s="1090">
        <v>5</v>
      </c>
    </row>
    <row r="17" spans="1:15" ht="30" customHeight="1" x14ac:dyDescent="0.2">
      <c r="A17" s="1089">
        <v>6</v>
      </c>
      <c r="B17" s="1105" t="s">
        <v>828</v>
      </c>
      <c r="C17" s="1106">
        <v>3</v>
      </c>
      <c r="D17" s="1107">
        <v>75.550000000000011</v>
      </c>
      <c r="E17" s="1108">
        <v>15.34</v>
      </c>
      <c r="F17" s="1109">
        <v>8</v>
      </c>
      <c r="G17" s="1110">
        <v>34.07</v>
      </c>
      <c r="H17" s="1108">
        <v>7.4550000000000001</v>
      </c>
      <c r="I17" s="1109">
        <v>6</v>
      </c>
      <c r="J17" s="1110">
        <v>80.525000000000006</v>
      </c>
      <c r="K17" s="1108">
        <v>18.024999999999999</v>
      </c>
      <c r="L17" s="1106">
        <v>17</v>
      </c>
      <c r="M17" s="1107">
        <v>190.14500000000001</v>
      </c>
      <c r="N17" s="1110">
        <v>18.03</v>
      </c>
      <c r="O17" s="1090">
        <v>6</v>
      </c>
    </row>
    <row r="18" spans="1:15" ht="30" customHeight="1" x14ac:dyDescent="0.2">
      <c r="A18" s="1089">
        <v>7</v>
      </c>
      <c r="B18" s="1105" t="s">
        <v>829</v>
      </c>
      <c r="C18" s="1106">
        <v>9</v>
      </c>
      <c r="D18" s="1107">
        <v>21.65</v>
      </c>
      <c r="E18" s="1108">
        <v>5.33</v>
      </c>
      <c r="F18" s="1109">
        <v>5</v>
      </c>
      <c r="G18" s="1110">
        <v>43.930000000000007</v>
      </c>
      <c r="H18" s="1108">
        <v>8.8800000000000008</v>
      </c>
      <c r="I18" s="1109">
        <v>5</v>
      </c>
      <c r="J18" s="1110">
        <v>92.275000000000006</v>
      </c>
      <c r="K18" s="1108">
        <v>17.375</v>
      </c>
      <c r="L18" s="1106">
        <v>19</v>
      </c>
      <c r="M18" s="1107">
        <v>157.85500000000002</v>
      </c>
      <c r="N18" s="1110">
        <v>17.38</v>
      </c>
      <c r="O18" s="1090">
        <v>7</v>
      </c>
    </row>
    <row r="19" spans="1:15" ht="31.5" x14ac:dyDescent="0.2">
      <c r="A19" s="1089"/>
      <c r="B19" s="1105" t="s">
        <v>1081</v>
      </c>
      <c r="C19" s="1106">
        <v>6</v>
      </c>
      <c r="D19" s="1107">
        <v>44.120000000000005</v>
      </c>
      <c r="E19" s="1108">
        <v>11.9</v>
      </c>
      <c r="F19" s="1109">
        <v>6</v>
      </c>
      <c r="G19" s="1110">
        <v>36.564999999999998</v>
      </c>
      <c r="H19" s="1108">
        <v>11.98</v>
      </c>
      <c r="I19" s="1109">
        <v>7</v>
      </c>
      <c r="J19" s="1110">
        <v>74.375</v>
      </c>
      <c r="K19" s="1108">
        <v>17.850000000000001</v>
      </c>
      <c r="L19" s="1106">
        <v>19</v>
      </c>
      <c r="M19" s="1107">
        <v>155.06</v>
      </c>
      <c r="N19" s="1110">
        <v>17.850000000000001</v>
      </c>
      <c r="O19" s="1090">
        <v>8</v>
      </c>
    </row>
    <row r="20" spans="1:15" ht="30.75" customHeight="1" x14ac:dyDescent="0.2">
      <c r="A20" s="1089">
        <v>8</v>
      </c>
      <c r="B20" s="1105" t="s">
        <v>830</v>
      </c>
      <c r="C20" s="1106">
        <v>8</v>
      </c>
      <c r="D20" s="1107">
        <v>38.03</v>
      </c>
      <c r="E20" s="1108">
        <v>12.17</v>
      </c>
      <c r="F20" s="1109">
        <v>11</v>
      </c>
      <c r="G20" s="1110">
        <v>0</v>
      </c>
      <c r="H20" s="1108">
        <v>0</v>
      </c>
      <c r="I20" s="1109">
        <v>11</v>
      </c>
      <c r="J20" s="1110">
        <v>0</v>
      </c>
      <c r="K20" s="1108">
        <v>0</v>
      </c>
      <c r="L20" s="1106">
        <v>30</v>
      </c>
      <c r="M20" s="1107">
        <v>38.03</v>
      </c>
      <c r="N20" s="1110">
        <v>12.17</v>
      </c>
      <c r="O20" s="1090">
        <v>9</v>
      </c>
    </row>
    <row r="21" spans="1:15" ht="30" customHeight="1" thickBot="1" x14ac:dyDescent="0.25">
      <c r="A21" s="1103">
        <v>9</v>
      </c>
      <c r="B21" s="1200" t="s">
        <v>832</v>
      </c>
      <c r="C21" s="1201">
        <v>11</v>
      </c>
      <c r="D21" s="1202">
        <v>0</v>
      </c>
      <c r="E21" s="1203">
        <v>0</v>
      </c>
      <c r="F21" s="1201">
        <v>11</v>
      </c>
      <c r="G21" s="1202">
        <v>0</v>
      </c>
      <c r="H21" s="1203">
        <v>0</v>
      </c>
      <c r="I21" s="1201">
        <v>11</v>
      </c>
      <c r="J21" s="1202">
        <v>0</v>
      </c>
      <c r="K21" s="1203">
        <v>0</v>
      </c>
      <c r="L21" s="1201">
        <v>33</v>
      </c>
      <c r="M21" s="1202">
        <v>0</v>
      </c>
      <c r="N21" s="1202">
        <v>0</v>
      </c>
      <c r="O21" s="1204">
        <v>10</v>
      </c>
    </row>
  </sheetData>
  <mergeCells count="9">
    <mergeCell ref="L9:O10"/>
    <mergeCell ref="C10:E10"/>
    <mergeCell ref="F10:H10"/>
    <mergeCell ref="I10:K10"/>
    <mergeCell ref="A9:A11"/>
    <mergeCell ref="B9:B11"/>
    <mergeCell ref="C9:E9"/>
    <mergeCell ref="F9:H9"/>
    <mergeCell ref="I9:K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19"/>
  <sheetViews>
    <sheetView zoomScaleNormal="100" workbookViewId="0">
      <selection activeCell="K15" sqref="K15"/>
    </sheetView>
  </sheetViews>
  <sheetFormatPr defaultRowHeight="12.75" x14ac:dyDescent="0.2"/>
  <cols>
    <col min="2" max="2" width="27.5703125" customWidth="1"/>
  </cols>
  <sheetData>
    <row r="2" spans="1:18" ht="23.25" x14ac:dyDescent="0.35">
      <c r="G2" s="139" t="s">
        <v>50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8" ht="23.25" x14ac:dyDescent="0.35">
      <c r="E3" s="2"/>
      <c r="F3" s="2"/>
      <c r="G3" s="166"/>
      <c r="H3" s="166"/>
      <c r="I3" s="166"/>
      <c r="J3" s="166"/>
      <c r="K3" s="6" t="s">
        <v>874</v>
      </c>
      <c r="L3" s="166"/>
      <c r="M3" s="166"/>
      <c r="N3" s="166"/>
      <c r="O3" s="166"/>
      <c r="P3" s="166"/>
      <c r="Q3" s="166"/>
      <c r="R3" s="2"/>
    </row>
    <row r="4" spans="1:18" ht="23.25" x14ac:dyDescent="0.35">
      <c r="E4" s="2"/>
      <c r="F4" s="2"/>
      <c r="G4" s="166"/>
      <c r="H4" s="166"/>
      <c r="I4" s="166"/>
      <c r="J4" s="166"/>
      <c r="K4" s="7" t="s">
        <v>3</v>
      </c>
      <c r="L4" s="166"/>
      <c r="M4" s="166"/>
      <c r="N4" s="166"/>
      <c r="O4" s="166"/>
      <c r="P4" s="166"/>
      <c r="Q4" s="166"/>
      <c r="R4" s="2"/>
    </row>
    <row r="7" spans="1:18" ht="13.5" thickBot="1" x14ac:dyDescent="0.25"/>
    <row r="8" spans="1:18" ht="13.5" thickTop="1" x14ac:dyDescent="0.2">
      <c r="A8" s="1376" t="s">
        <v>673</v>
      </c>
      <c r="B8" s="1376" t="s">
        <v>690</v>
      </c>
      <c r="C8" s="1379" t="s">
        <v>6</v>
      </c>
      <c r="D8" s="1380"/>
      <c r="E8" s="1381"/>
      <c r="F8" s="1379" t="s">
        <v>7</v>
      </c>
      <c r="G8" s="1380"/>
      <c r="H8" s="1381"/>
      <c r="I8" s="1395" t="s">
        <v>8</v>
      </c>
      <c r="J8" s="1396"/>
      <c r="K8" s="1397"/>
      <c r="L8" s="1382" t="s">
        <v>14</v>
      </c>
      <c r="M8" s="1383"/>
      <c r="N8" s="1383"/>
      <c r="O8" s="1384"/>
    </row>
    <row r="9" spans="1:18" ht="15" x14ac:dyDescent="0.2">
      <c r="A9" s="1377"/>
      <c r="B9" s="1377"/>
      <c r="C9" s="1398" t="s">
        <v>875</v>
      </c>
      <c r="D9" s="1399"/>
      <c r="E9" s="1400"/>
      <c r="F9" s="1398" t="s">
        <v>876</v>
      </c>
      <c r="G9" s="1401"/>
      <c r="H9" s="1402"/>
      <c r="I9" s="1403" t="s">
        <v>877</v>
      </c>
      <c r="J9" s="1401" t="s">
        <v>224</v>
      </c>
      <c r="K9" s="1402" t="s">
        <v>224</v>
      </c>
      <c r="L9" s="1385"/>
      <c r="M9" s="1386"/>
      <c r="N9" s="1386"/>
      <c r="O9" s="1387"/>
    </row>
    <row r="10" spans="1:18" ht="13.5" thickBot="1" x14ac:dyDescent="0.25">
      <c r="A10" s="1378"/>
      <c r="B10" s="1378"/>
      <c r="C10" s="1091" t="s">
        <v>30</v>
      </c>
      <c r="D10" s="1092" t="s">
        <v>674</v>
      </c>
      <c r="E10" s="1093" t="s">
        <v>675</v>
      </c>
      <c r="F10" s="1091" t="s">
        <v>30</v>
      </c>
      <c r="G10" s="1092" t="s">
        <v>674</v>
      </c>
      <c r="H10" s="1093" t="s">
        <v>675</v>
      </c>
      <c r="I10" s="1094" t="s">
        <v>30</v>
      </c>
      <c r="J10" s="1095" t="s">
        <v>674</v>
      </c>
      <c r="K10" s="1096" t="s">
        <v>675</v>
      </c>
      <c r="L10" s="1091" t="s">
        <v>30</v>
      </c>
      <c r="M10" s="1092" t="s">
        <v>674</v>
      </c>
      <c r="N10" s="1097" t="s">
        <v>675</v>
      </c>
      <c r="O10" s="1098" t="s">
        <v>18</v>
      </c>
    </row>
    <row r="11" spans="1:18" ht="30" customHeight="1" thickTop="1" x14ac:dyDescent="0.2">
      <c r="A11" s="1089">
        <v>1</v>
      </c>
      <c r="B11" s="1105" t="s">
        <v>1166</v>
      </c>
      <c r="C11" s="1106">
        <v>3</v>
      </c>
      <c r="D11" s="1107">
        <v>54.760000000000005</v>
      </c>
      <c r="E11" s="1108">
        <v>10.85</v>
      </c>
      <c r="F11" s="1109">
        <v>3</v>
      </c>
      <c r="G11" s="1110">
        <v>93.78</v>
      </c>
      <c r="H11" s="1111">
        <v>28.04</v>
      </c>
      <c r="I11" s="1109">
        <v>2</v>
      </c>
      <c r="J11" s="1110">
        <v>71.22</v>
      </c>
      <c r="K11" s="1108">
        <v>14.42</v>
      </c>
      <c r="L11" s="1106">
        <v>8</v>
      </c>
      <c r="M11" s="1107">
        <v>219.76000000000002</v>
      </c>
      <c r="N11" s="1112">
        <v>28.04</v>
      </c>
      <c r="O11" s="1090">
        <v>1</v>
      </c>
    </row>
    <row r="12" spans="1:18" ht="30" customHeight="1" x14ac:dyDescent="0.2">
      <c r="A12" s="1089">
        <v>2</v>
      </c>
      <c r="B12" s="1105" t="s">
        <v>1167</v>
      </c>
      <c r="C12" s="1106">
        <v>5</v>
      </c>
      <c r="D12" s="1107">
        <v>35.64</v>
      </c>
      <c r="E12" s="1108">
        <v>9.85</v>
      </c>
      <c r="F12" s="1109">
        <v>2</v>
      </c>
      <c r="G12" s="1110">
        <v>129.17000000000002</v>
      </c>
      <c r="H12" s="1108">
        <v>20.16</v>
      </c>
      <c r="I12" s="1109">
        <v>4</v>
      </c>
      <c r="J12" s="1110">
        <v>45.340000000000011</v>
      </c>
      <c r="K12" s="1108">
        <v>10.15</v>
      </c>
      <c r="L12" s="1106">
        <v>11</v>
      </c>
      <c r="M12" s="1107">
        <v>210.15</v>
      </c>
      <c r="N12" s="1110">
        <v>20.16</v>
      </c>
      <c r="O12" s="1090">
        <v>2</v>
      </c>
    </row>
    <row r="13" spans="1:18" ht="30" customHeight="1" x14ac:dyDescent="0.2">
      <c r="A13" s="1089">
        <v>3</v>
      </c>
      <c r="B13" s="1105" t="s">
        <v>500</v>
      </c>
      <c r="C13" s="1106">
        <v>8</v>
      </c>
      <c r="D13" s="1107">
        <v>7.95</v>
      </c>
      <c r="E13" s="1108">
        <v>7.95</v>
      </c>
      <c r="F13" s="1109">
        <v>1</v>
      </c>
      <c r="G13" s="1110">
        <v>145.73000000000002</v>
      </c>
      <c r="H13" s="1108">
        <v>20.6</v>
      </c>
      <c r="I13" s="1109">
        <v>5</v>
      </c>
      <c r="J13" s="1110">
        <v>36.799999999999997</v>
      </c>
      <c r="K13" s="1108">
        <v>13.59</v>
      </c>
      <c r="L13" s="1106">
        <v>14</v>
      </c>
      <c r="M13" s="1107">
        <v>190.48000000000002</v>
      </c>
      <c r="N13" s="1110">
        <v>20.6</v>
      </c>
      <c r="O13" s="1090">
        <v>3</v>
      </c>
    </row>
    <row r="14" spans="1:18" ht="30" customHeight="1" x14ac:dyDescent="0.2">
      <c r="A14" s="1089">
        <v>4</v>
      </c>
      <c r="B14" s="1105" t="s">
        <v>1168</v>
      </c>
      <c r="C14" s="1106">
        <v>1</v>
      </c>
      <c r="D14" s="1107">
        <v>104.19999999999999</v>
      </c>
      <c r="E14" s="1217">
        <v>12.98</v>
      </c>
      <c r="F14" s="1109">
        <v>6</v>
      </c>
      <c r="G14" s="1110">
        <v>38.75</v>
      </c>
      <c r="H14" s="1108">
        <v>15.62</v>
      </c>
      <c r="I14" s="1109">
        <v>7</v>
      </c>
      <c r="J14" s="1110">
        <v>30.72</v>
      </c>
      <c r="K14" s="1108">
        <v>11.08</v>
      </c>
      <c r="L14" s="1106">
        <v>14</v>
      </c>
      <c r="M14" s="1107">
        <v>173.67</v>
      </c>
      <c r="N14" s="1107">
        <v>15.62</v>
      </c>
      <c r="O14" s="1090">
        <v>4</v>
      </c>
    </row>
    <row r="15" spans="1:18" ht="30" customHeight="1" x14ac:dyDescent="0.2">
      <c r="A15" s="1089">
        <v>5</v>
      </c>
      <c r="B15" s="1105" t="s">
        <v>878</v>
      </c>
      <c r="C15" s="1106">
        <v>2</v>
      </c>
      <c r="D15" s="1107">
        <v>77.259999999999991</v>
      </c>
      <c r="E15" s="1108">
        <v>11.53</v>
      </c>
      <c r="F15" s="1109">
        <v>9</v>
      </c>
      <c r="G15" s="1110">
        <v>16.649999999999999</v>
      </c>
      <c r="H15" s="1108">
        <v>9.3699999999999992</v>
      </c>
      <c r="I15" s="1109">
        <v>3</v>
      </c>
      <c r="J15" s="1110">
        <v>65.23</v>
      </c>
      <c r="K15" s="1111">
        <v>16.41</v>
      </c>
      <c r="L15" s="1106">
        <v>14</v>
      </c>
      <c r="M15" s="1107">
        <v>159.13999999999999</v>
      </c>
      <c r="N15" s="1110">
        <v>16.41</v>
      </c>
      <c r="O15" s="1090">
        <v>5</v>
      </c>
    </row>
    <row r="16" spans="1:18" ht="30" customHeight="1" x14ac:dyDescent="0.2">
      <c r="A16" s="1089">
        <v>6</v>
      </c>
      <c r="B16" s="1105" t="s">
        <v>681</v>
      </c>
      <c r="C16" s="1106">
        <v>6</v>
      </c>
      <c r="D16" s="1107">
        <v>34.32</v>
      </c>
      <c r="E16" s="1108">
        <v>11.88</v>
      </c>
      <c r="F16" s="1109">
        <v>7</v>
      </c>
      <c r="G16" s="1110">
        <v>22.67</v>
      </c>
      <c r="H16" s="1108">
        <v>11.42</v>
      </c>
      <c r="I16" s="1109">
        <v>1</v>
      </c>
      <c r="J16" s="1110">
        <v>82.71</v>
      </c>
      <c r="K16" s="1108">
        <v>10.15</v>
      </c>
      <c r="L16" s="1106">
        <v>14</v>
      </c>
      <c r="M16" s="1107">
        <v>139.69999999999999</v>
      </c>
      <c r="N16" s="1110">
        <v>11.88</v>
      </c>
      <c r="O16" s="1090">
        <v>6</v>
      </c>
    </row>
    <row r="17" spans="1:15" ht="30" customHeight="1" x14ac:dyDescent="0.2">
      <c r="A17" s="1089">
        <v>7</v>
      </c>
      <c r="B17" s="1105" t="s">
        <v>879</v>
      </c>
      <c r="C17" s="1106">
        <v>4</v>
      </c>
      <c r="D17" s="1107">
        <v>45.65</v>
      </c>
      <c r="E17" s="1111">
        <v>15.35</v>
      </c>
      <c r="F17" s="1109">
        <v>5</v>
      </c>
      <c r="G17" s="1110">
        <v>57.859999999999992</v>
      </c>
      <c r="H17" s="1108">
        <v>27.57</v>
      </c>
      <c r="I17" s="1109">
        <v>8</v>
      </c>
      <c r="J17" s="1110">
        <v>15.14</v>
      </c>
      <c r="K17" s="1108">
        <v>7.8</v>
      </c>
      <c r="L17" s="1106">
        <v>17</v>
      </c>
      <c r="M17" s="1107">
        <v>118.64999999999999</v>
      </c>
      <c r="N17" s="1110">
        <v>27.57</v>
      </c>
      <c r="O17" s="1090">
        <v>7</v>
      </c>
    </row>
    <row r="18" spans="1:15" ht="30" customHeight="1" x14ac:dyDescent="0.2">
      <c r="A18" s="1089">
        <v>8</v>
      </c>
      <c r="B18" s="1105" t="s">
        <v>880</v>
      </c>
      <c r="C18" s="1106">
        <v>7</v>
      </c>
      <c r="D18" s="1107">
        <v>10.48</v>
      </c>
      <c r="E18" s="1108">
        <v>10.48</v>
      </c>
      <c r="F18" s="1109">
        <v>4</v>
      </c>
      <c r="G18" s="1110">
        <v>67.599999999999994</v>
      </c>
      <c r="H18" s="1108">
        <v>15.6</v>
      </c>
      <c r="I18" s="1109">
        <v>9</v>
      </c>
      <c r="J18" s="1110">
        <v>0</v>
      </c>
      <c r="K18" s="1108">
        <v>0</v>
      </c>
      <c r="L18" s="1106">
        <v>20</v>
      </c>
      <c r="M18" s="1107">
        <v>78.08</v>
      </c>
      <c r="N18" s="1110">
        <v>15.6</v>
      </c>
      <c r="O18" s="1090">
        <v>8</v>
      </c>
    </row>
    <row r="19" spans="1:15" ht="30" customHeight="1" thickBot="1" x14ac:dyDescent="0.25">
      <c r="A19" s="1103">
        <v>9</v>
      </c>
      <c r="B19" s="1113" t="s">
        <v>881</v>
      </c>
      <c r="C19" s="1114">
        <v>9</v>
      </c>
      <c r="D19" s="1115">
        <v>0</v>
      </c>
      <c r="E19" s="1116">
        <v>0</v>
      </c>
      <c r="F19" s="1117">
        <v>8</v>
      </c>
      <c r="G19" s="1118">
        <v>17.510000000000002</v>
      </c>
      <c r="H19" s="1116">
        <v>12.3</v>
      </c>
      <c r="I19" s="1117">
        <v>6</v>
      </c>
      <c r="J19" s="1118">
        <v>31.25</v>
      </c>
      <c r="K19" s="1116">
        <v>15.77</v>
      </c>
      <c r="L19" s="1114">
        <v>23</v>
      </c>
      <c r="M19" s="1115">
        <v>48.760000000000005</v>
      </c>
      <c r="N19" s="1118">
        <v>15.77</v>
      </c>
      <c r="O19" s="1104">
        <v>9</v>
      </c>
    </row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3:O15"/>
  <sheetViews>
    <sheetView workbookViewId="0">
      <selection activeCell="U11" sqref="U11"/>
    </sheetView>
  </sheetViews>
  <sheetFormatPr defaultRowHeight="12.75" x14ac:dyDescent="0.2"/>
  <cols>
    <col min="2" max="2" width="22" customWidth="1"/>
    <col min="3" max="11" width="9.7109375" customWidth="1"/>
  </cols>
  <sheetData>
    <row r="3" spans="1:15" ht="13.5" thickBot="1" x14ac:dyDescent="0.25"/>
    <row r="4" spans="1:15" ht="13.5" thickTop="1" x14ac:dyDescent="0.2">
      <c r="A4" s="1413" t="s">
        <v>26</v>
      </c>
      <c r="B4" s="1416" t="s">
        <v>226</v>
      </c>
      <c r="C4" s="1419" t="s">
        <v>6</v>
      </c>
      <c r="D4" s="1420"/>
      <c r="E4" s="1421"/>
      <c r="F4" s="1419" t="s">
        <v>7</v>
      </c>
      <c r="G4" s="1420"/>
      <c r="H4" s="1421"/>
      <c r="I4" s="1419" t="s">
        <v>8</v>
      </c>
      <c r="J4" s="1420"/>
      <c r="K4" s="1421"/>
      <c r="L4" s="1404" t="s">
        <v>14</v>
      </c>
      <c r="M4" s="1405"/>
      <c r="N4" s="1405"/>
      <c r="O4" s="1406"/>
    </row>
    <row r="5" spans="1:15" ht="21.75" customHeight="1" x14ac:dyDescent="0.2">
      <c r="A5" s="1414"/>
      <c r="B5" s="1417"/>
      <c r="C5" s="1410" t="s">
        <v>891</v>
      </c>
      <c r="D5" s="1411"/>
      <c r="E5" s="1412"/>
      <c r="F5" s="1410" t="s">
        <v>892</v>
      </c>
      <c r="G5" s="1411"/>
      <c r="H5" s="1412"/>
      <c r="I5" s="1410" t="s">
        <v>893</v>
      </c>
      <c r="J5" s="1411"/>
      <c r="K5" s="1412"/>
      <c r="L5" s="1407"/>
      <c r="M5" s="1408"/>
      <c r="N5" s="1408"/>
      <c r="O5" s="1409"/>
    </row>
    <row r="6" spans="1:15" ht="26.25" thickBot="1" x14ac:dyDescent="0.25">
      <c r="A6" s="1415"/>
      <c r="B6" s="1418"/>
      <c r="C6" s="1127" t="s">
        <v>30</v>
      </c>
      <c r="D6" s="1128" t="s">
        <v>674</v>
      </c>
      <c r="E6" s="1129" t="s">
        <v>675</v>
      </c>
      <c r="F6" s="1127" t="s">
        <v>30</v>
      </c>
      <c r="G6" s="1128" t="s">
        <v>674</v>
      </c>
      <c r="H6" s="1129" t="s">
        <v>675</v>
      </c>
      <c r="I6" s="1127" t="s">
        <v>30</v>
      </c>
      <c r="J6" s="1128" t="s">
        <v>674</v>
      </c>
      <c r="K6" s="1129" t="s">
        <v>675</v>
      </c>
      <c r="L6" s="1127" t="s">
        <v>30</v>
      </c>
      <c r="M6" s="1128" t="s">
        <v>674</v>
      </c>
      <c r="N6" s="1130" t="s">
        <v>675</v>
      </c>
      <c r="O6" s="1131" t="s">
        <v>18</v>
      </c>
    </row>
    <row r="7" spans="1:15" ht="33" customHeight="1" thickTop="1" x14ac:dyDescent="0.2">
      <c r="A7" s="970">
        <v>1</v>
      </c>
      <c r="B7" s="1105" t="s">
        <v>501</v>
      </c>
      <c r="C7" s="973">
        <v>2</v>
      </c>
      <c r="D7" s="1119">
        <v>194.2</v>
      </c>
      <c r="E7" s="1120">
        <v>21.8</v>
      </c>
      <c r="F7" s="973">
        <v>1</v>
      </c>
      <c r="G7" s="1119">
        <v>160.27000000000001</v>
      </c>
      <c r="H7" s="1120">
        <v>14.45</v>
      </c>
      <c r="I7" s="973">
        <v>1</v>
      </c>
      <c r="J7" s="1119">
        <v>244.14999999999998</v>
      </c>
      <c r="K7" s="1120">
        <v>13.5</v>
      </c>
      <c r="L7" s="973">
        <v>4</v>
      </c>
      <c r="M7" s="1119">
        <v>598.62</v>
      </c>
      <c r="N7" s="1132">
        <v>21.8</v>
      </c>
      <c r="O7" s="1121">
        <v>1</v>
      </c>
    </row>
    <row r="8" spans="1:15" ht="33" customHeight="1" x14ac:dyDescent="0.2">
      <c r="A8" s="970">
        <v>2</v>
      </c>
      <c r="B8" s="1105" t="s">
        <v>886</v>
      </c>
      <c r="C8" s="973">
        <v>3</v>
      </c>
      <c r="D8" s="1119">
        <v>161.14999999999995</v>
      </c>
      <c r="E8" s="1120">
        <v>11.45</v>
      </c>
      <c r="F8" s="973">
        <v>2</v>
      </c>
      <c r="G8" s="1119">
        <v>139.05999999999995</v>
      </c>
      <c r="H8" s="1120">
        <v>14.62</v>
      </c>
      <c r="I8" s="973">
        <v>3</v>
      </c>
      <c r="J8" s="1119">
        <v>214.10999999999996</v>
      </c>
      <c r="K8" s="1120">
        <v>14.47</v>
      </c>
      <c r="L8" s="973">
        <v>8</v>
      </c>
      <c r="M8" s="1119">
        <v>514.31999999999994</v>
      </c>
      <c r="N8" s="1119">
        <v>14.62</v>
      </c>
      <c r="O8" s="1121">
        <v>2</v>
      </c>
    </row>
    <row r="9" spans="1:15" ht="33" customHeight="1" x14ac:dyDescent="0.2">
      <c r="A9" s="970">
        <v>3</v>
      </c>
      <c r="B9" s="1105" t="s">
        <v>885</v>
      </c>
      <c r="C9" s="973">
        <v>1</v>
      </c>
      <c r="D9" s="1119">
        <v>284.62</v>
      </c>
      <c r="E9" s="1120">
        <v>17.350000000000001</v>
      </c>
      <c r="F9" s="973">
        <v>4</v>
      </c>
      <c r="G9" s="1119">
        <v>92.18</v>
      </c>
      <c r="H9" s="1120">
        <v>12.7</v>
      </c>
      <c r="I9" s="973">
        <v>4</v>
      </c>
      <c r="J9" s="1119">
        <v>193.80999999999997</v>
      </c>
      <c r="K9" s="1120">
        <v>12.77</v>
      </c>
      <c r="L9" s="973">
        <v>9</v>
      </c>
      <c r="M9" s="1119">
        <v>570.61</v>
      </c>
      <c r="N9" s="1119">
        <v>17.350000000000001</v>
      </c>
      <c r="O9" s="1121">
        <v>3</v>
      </c>
    </row>
    <row r="10" spans="1:15" ht="33" customHeight="1" x14ac:dyDescent="0.2">
      <c r="A10" s="970">
        <v>4</v>
      </c>
      <c r="B10" s="1105" t="s">
        <v>887</v>
      </c>
      <c r="C10" s="973">
        <v>5</v>
      </c>
      <c r="D10" s="1119">
        <v>146.88999999999999</v>
      </c>
      <c r="E10" s="1120">
        <v>9.5500000000000007</v>
      </c>
      <c r="F10" s="973">
        <v>3</v>
      </c>
      <c r="G10" s="1119">
        <v>137.59</v>
      </c>
      <c r="H10" s="1120">
        <v>13.3</v>
      </c>
      <c r="I10" s="973">
        <v>2</v>
      </c>
      <c r="J10" s="1119">
        <v>215.95000000000002</v>
      </c>
      <c r="K10" s="1120">
        <v>10.57</v>
      </c>
      <c r="L10" s="973">
        <v>10</v>
      </c>
      <c r="M10" s="1119">
        <v>500.43000000000006</v>
      </c>
      <c r="N10" s="1119">
        <v>13.3</v>
      </c>
      <c r="O10" s="1121">
        <v>4</v>
      </c>
    </row>
    <row r="11" spans="1:15" ht="33" customHeight="1" x14ac:dyDescent="0.2">
      <c r="A11" s="970">
        <v>5</v>
      </c>
      <c r="B11" s="1105" t="s">
        <v>889</v>
      </c>
      <c r="C11" s="973">
        <v>7</v>
      </c>
      <c r="D11" s="1119">
        <v>52.500000000000007</v>
      </c>
      <c r="E11" s="1120">
        <v>9.4</v>
      </c>
      <c r="F11" s="973">
        <v>5</v>
      </c>
      <c r="G11" s="1119">
        <v>80.31</v>
      </c>
      <c r="H11" s="1120">
        <v>15</v>
      </c>
      <c r="I11" s="973">
        <v>6</v>
      </c>
      <c r="J11" s="1119">
        <v>117.86999999999999</v>
      </c>
      <c r="K11" s="1120">
        <v>10.45</v>
      </c>
      <c r="L11" s="973">
        <v>18</v>
      </c>
      <c r="M11" s="1119">
        <v>250.68</v>
      </c>
      <c r="N11" s="1119">
        <v>15</v>
      </c>
      <c r="O11" s="1121">
        <v>5</v>
      </c>
    </row>
    <row r="12" spans="1:15" ht="33" customHeight="1" x14ac:dyDescent="0.2">
      <c r="A12" s="970">
        <v>6</v>
      </c>
      <c r="B12" s="1105" t="s">
        <v>766</v>
      </c>
      <c r="C12" s="973">
        <v>4</v>
      </c>
      <c r="D12" s="1119">
        <v>154.28</v>
      </c>
      <c r="E12" s="1120">
        <v>11.78</v>
      </c>
      <c r="F12" s="973">
        <v>7</v>
      </c>
      <c r="G12" s="1119">
        <v>67.179999999999993</v>
      </c>
      <c r="H12" s="1120">
        <v>11.97</v>
      </c>
      <c r="I12" s="973">
        <v>8</v>
      </c>
      <c r="J12" s="1119">
        <v>42.76</v>
      </c>
      <c r="K12" s="1120">
        <v>7.65</v>
      </c>
      <c r="L12" s="973">
        <v>19</v>
      </c>
      <c r="M12" s="1119">
        <v>264.21999999999997</v>
      </c>
      <c r="N12" s="1119">
        <v>11.97</v>
      </c>
      <c r="O12" s="1121">
        <v>6</v>
      </c>
    </row>
    <row r="13" spans="1:15" ht="33" customHeight="1" x14ac:dyDescent="0.2">
      <c r="A13" s="970">
        <v>7</v>
      </c>
      <c r="B13" s="1105" t="s">
        <v>888</v>
      </c>
      <c r="C13" s="973">
        <v>6</v>
      </c>
      <c r="D13" s="1119">
        <v>90.629999999999981</v>
      </c>
      <c r="E13" s="1120">
        <v>16.95</v>
      </c>
      <c r="F13" s="973">
        <v>6</v>
      </c>
      <c r="G13" s="1119">
        <v>72.570000000000007</v>
      </c>
      <c r="H13" s="1120">
        <v>9.8000000000000007</v>
      </c>
      <c r="I13" s="973">
        <v>7</v>
      </c>
      <c r="J13" s="1119">
        <v>72.150000000000006</v>
      </c>
      <c r="K13" s="1120">
        <v>10.72</v>
      </c>
      <c r="L13" s="973">
        <v>19</v>
      </c>
      <c r="M13" s="1119">
        <v>235.35</v>
      </c>
      <c r="N13" s="1119">
        <v>16.95</v>
      </c>
      <c r="O13" s="1121">
        <v>7</v>
      </c>
    </row>
    <row r="14" spans="1:15" ht="33" customHeight="1" thickBot="1" x14ac:dyDescent="0.25">
      <c r="A14" s="1122">
        <v>8</v>
      </c>
      <c r="B14" s="1133" t="s">
        <v>890</v>
      </c>
      <c r="C14" s="1123">
        <v>8</v>
      </c>
      <c r="D14" s="1124">
        <v>48.269999999999996</v>
      </c>
      <c r="E14" s="1125">
        <v>13.72</v>
      </c>
      <c r="F14" s="1123">
        <v>8</v>
      </c>
      <c r="G14" s="1124">
        <v>43.92</v>
      </c>
      <c r="H14" s="1125">
        <v>14.2</v>
      </c>
      <c r="I14" s="1123">
        <v>5</v>
      </c>
      <c r="J14" s="1124">
        <v>174.29000000000002</v>
      </c>
      <c r="K14" s="1125">
        <v>10.1</v>
      </c>
      <c r="L14" s="1123">
        <v>21</v>
      </c>
      <c r="M14" s="1124">
        <v>266.48</v>
      </c>
      <c r="N14" s="1124">
        <v>14.2</v>
      </c>
      <c r="O14" s="1126">
        <v>8</v>
      </c>
    </row>
    <row r="15" spans="1:15" ht="13.5" thickTop="1" x14ac:dyDescent="0.2"/>
  </sheetData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19"/>
  <sheetViews>
    <sheetView workbookViewId="0">
      <selection activeCell="K16" sqref="K16"/>
    </sheetView>
  </sheetViews>
  <sheetFormatPr defaultRowHeight="12.75" x14ac:dyDescent="0.2"/>
  <cols>
    <col min="1" max="1" width="7" customWidth="1"/>
    <col min="2" max="2" width="26.5703125" customWidth="1"/>
  </cols>
  <sheetData>
    <row r="2" spans="1:18" ht="23.25" x14ac:dyDescent="0.35">
      <c r="G2" s="139" t="s">
        <v>50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8" ht="23.25" x14ac:dyDescent="0.35">
      <c r="E3" s="2"/>
      <c r="F3" s="2"/>
      <c r="G3" s="166"/>
      <c r="H3" s="166"/>
      <c r="I3" s="166"/>
      <c r="J3" s="166"/>
      <c r="K3" s="6" t="s">
        <v>1021</v>
      </c>
      <c r="L3" s="166"/>
      <c r="M3" s="166"/>
      <c r="N3" s="166"/>
      <c r="O3" s="166"/>
      <c r="P3" s="166"/>
      <c r="Q3" s="166"/>
      <c r="R3" s="2"/>
    </row>
    <row r="4" spans="1:18" ht="23.25" x14ac:dyDescent="0.35">
      <c r="E4" s="2"/>
      <c r="F4" s="2"/>
      <c r="G4" s="166"/>
      <c r="H4" s="166"/>
      <c r="I4" s="166"/>
      <c r="J4" s="166"/>
      <c r="K4" s="7" t="s">
        <v>3</v>
      </c>
      <c r="L4" s="166"/>
      <c r="M4" s="166"/>
      <c r="N4" s="166"/>
      <c r="O4" s="166"/>
      <c r="P4" s="166"/>
      <c r="Q4" s="166"/>
      <c r="R4" s="2"/>
    </row>
    <row r="7" spans="1:18" ht="13.5" thickBot="1" x14ac:dyDescent="0.25"/>
    <row r="8" spans="1:18" ht="13.5" thickTop="1" x14ac:dyDescent="0.2">
      <c r="A8" s="1376" t="s">
        <v>673</v>
      </c>
      <c r="B8" s="1376" t="s">
        <v>690</v>
      </c>
      <c r="C8" s="1379" t="s">
        <v>6</v>
      </c>
      <c r="D8" s="1380"/>
      <c r="E8" s="1381"/>
      <c r="F8" s="1379" t="s">
        <v>7</v>
      </c>
      <c r="G8" s="1380"/>
      <c r="H8" s="1381"/>
      <c r="I8" s="1395" t="s">
        <v>8</v>
      </c>
      <c r="J8" s="1396"/>
      <c r="K8" s="1397"/>
      <c r="L8" s="1382" t="s">
        <v>14</v>
      </c>
      <c r="M8" s="1383"/>
      <c r="N8" s="1383"/>
      <c r="O8" s="1384"/>
    </row>
    <row r="9" spans="1:18" ht="15" x14ac:dyDescent="0.2">
      <c r="A9" s="1377"/>
      <c r="B9" s="1377"/>
      <c r="C9" s="1398" t="s">
        <v>1022</v>
      </c>
      <c r="D9" s="1399"/>
      <c r="E9" s="1400"/>
      <c r="F9" s="1398" t="s">
        <v>1031</v>
      </c>
      <c r="G9" s="1401"/>
      <c r="H9" s="1402"/>
      <c r="I9" s="1403"/>
      <c r="J9" s="1401" t="s">
        <v>224</v>
      </c>
      <c r="K9" s="1402" t="s">
        <v>224</v>
      </c>
      <c r="L9" s="1385"/>
      <c r="M9" s="1386"/>
      <c r="N9" s="1386"/>
      <c r="O9" s="1387"/>
    </row>
    <row r="10" spans="1:18" ht="13.5" thickBot="1" x14ac:dyDescent="0.25">
      <c r="A10" s="1378"/>
      <c r="B10" s="1378"/>
      <c r="C10" s="1091" t="s">
        <v>30</v>
      </c>
      <c r="D10" s="1092" t="s">
        <v>674</v>
      </c>
      <c r="E10" s="1093" t="s">
        <v>675</v>
      </c>
      <c r="F10" s="1091" t="s">
        <v>30</v>
      </c>
      <c r="G10" s="1092" t="s">
        <v>674</v>
      </c>
      <c r="H10" s="1093" t="s">
        <v>675</v>
      </c>
      <c r="I10" s="1094" t="s">
        <v>30</v>
      </c>
      <c r="J10" s="1095" t="s">
        <v>674</v>
      </c>
      <c r="K10" s="1096" t="s">
        <v>675</v>
      </c>
      <c r="L10" s="1091" t="s">
        <v>30</v>
      </c>
      <c r="M10" s="1092" t="s">
        <v>674</v>
      </c>
      <c r="N10" s="1097" t="s">
        <v>675</v>
      </c>
      <c r="O10" s="1098" t="s">
        <v>18</v>
      </c>
    </row>
    <row r="11" spans="1:18" ht="36.75" customHeight="1" thickTop="1" x14ac:dyDescent="0.2">
      <c r="A11" s="1089">
        <v>1</v>
      </c>
      <c r="B11" s="1211" t="s">
        <v>1025</v>
      </c>
      <c r="C11" s="1212">
        <v>2</v>
      </c>
      <c r="D11" s="1213">
        <v>179.04000000000002</v>
      </c>
      <c r="E11" s="1214">
        <v>11.89</v>
      </c>
      <c r="F11" s="1215">
        <v>1</v>
      </c>
      <c r="G11" s="1216">
        <v>284.54000000000002</v>
      </c>
      <c r="H11" s="1214">
        <v>13.73</v>
      </c>
      <c r="I11" s="1215">
        <v>4</v>
      </c>
      <c r="J11" s="1216">
        <v>113.57</v>
      </c>
      <c r="K11" s="1214">
        <v>14.06</v>
      </c>
      <c r="L11" s="1212">
        <v>7</v>
      </c>
      <c r="M11" s="1213">
        <v>577.15000000000009</v>
      </c>
      <c r="N11" s="1216">
        <v>14.06</v>
      </c>
      <c r="O11" s="1090">
        <v>1</v>
      </c>
    </row>
    <row r="12" spans="1:18" ht="36.75" customHeight="1" x14ac:dyDescent="0.2">
      <c r="A12" s="1089">
        <v>2</v>
      </c>
      <c r="B12" s="1105" t="s">
        <v>1029</v>
      </c>
      <c r="C12" s="1106">
        <v>7</v>
      </c>
      <c r="D12" s="1107">
        <v>65.930000000000007</v>
      </c>
      <c r="E12" s="1108">
        <v>7.62</v>
      </c>
      <c r="F12" s="1109">
        <v>3</v>
      </c>
      <c r="G12" s="1110">
        <v>160.81000000000003</v>
      </c>
      <c r="H12" s="1108">
        <v>9.7799999999999994</v>
      </c>
      <c r="I12" s="1109">
        <v>1</v>
      </c>
      <c r="J12" s="1110">
        <v>263.74</v>
      </c>
      <c r="K12" s="1108">
        <v>17.03</v>
      </c>
      <c r="L12" s="1106">
        <v>11</v>
      </c>
      <c r="M12" s="1107">
        <v>490.48</v>
      </c>
      <c r="N12" s="1110">
        <v>17.03</v>
      </c>
      <c r="O12" s="1090">
        <v>2</v>
      </c>
    </row>
    <row r="13" spans="1:18" ht="36.75" customHeight="1" x14ac:dyDescent="0.2">
      <c r="A13" s="1089">
        <v>3</v>
      </c>
      <c r="B13" s="1105" t="s">
        <v>1023</v>
      </c>
      <c r="C13" s="1106">
        <v>1</v>
      </c>
      <c r="D13" s="1107">
        <v>228.26000000000002</v>
      </c>
      <c r="E13" s="1111">
        <v>15.77</v>
      </c>
      <c r="F13" s="1109">
        <v>4</v>
      </c>
      <c r="G13" s="1110">
        <v>151.49999999999997</v>
      </c>
      <c r="H13" s="1111">
        <v>15.46</v>
      </c>
      <c r="I13" s="1109">
        <v>7</v>
      </c>
      <c r="J13" s="1110">
        <v>95.564999999999998</v>
      </c>
      <c r="K13" s="1108">
        <v>12.85</v>
      </c>
      <c r="L13" s="1106">
        <v>12</v>
      </c>
      <c r="M13" s="1107">
        <v>475.32499999999999</v>
      </c>
      <c r="N13" s="1110">
        <v>15.77</v>
      </c>
      <c r="O13" s="1090">
        <v>3</v>
      </c>
    </row>
    <row r="14" spans="1:18" ht="36.75" customHeight="1" x14ac:dyDescent="0.2">
      <c r="A14" s="1089">
        <v>4</v>
      </c>
      <c r="B14" s="1105" t="s">
        <v>1026</v>
      </c>
      <c r="C14" s="1106">
        <v>3</v>
      </c>
      <c r="D14" s="1107">
        <v>131.76000000000002</v>
      </c>
      <c r="E14" s="1108">
        <v>10.029999999999999</v>
      </c>
      <c r="F14" s="1109">
        <v>8</v>
      </c>
      <c r="G14" s="1110">
        <v>94.710000000000008</v>
      </c>
      <c r="H14" s="1108">
        <v>10.11</v>
      </c>
      <c r="I14" s="1109">
        <v>2</v>
      </c>
      <c r="J14" s="1110">
        <v>192.57999999999996</v>
      </c>
      <c r="K14" s="1108">
        <v>17.04</v>
      </c>
      <c r="L14" s="1106">
        <v>13</v>
      </c>
      <c r="M14" s="1107">
        <v>419.04999999999995</v>
      </c>
      <c r="N14" s="1110">
        <v>17.04</v>
      </c>
      <c r="O14" s="1090">
        <v>4</v>
      </c>
    </row>
    <row r="15" spans="1:18" ht="37.5" customHeight="1" x14ac:dyDescent="0.2">
      <c r="A15" s="1089">
        <v>5</v>
      </c>
      <c r="B15" s="1105" t="s">
        <v>1028</v>
      </c>
      <c r="C15" s="1106">
        <v>6</v>
      </c>
      <c r="D15" s="1107">
        <v>70.22</v>
      </c>
      <c r="E15" s="1108">
        <v>12.92</v>
      </c>
      <c r="F15" s="1109">
        <v>2</v>
      </c>
      <c r="G15" s="1110">
        <v>186.51999999999995</v>
      </c>
      <c r="H15" s="1108">
        <v>11.38</v>
      </c>
      <c r="I15" s="1109">
        <v>5</v>
      </c>
      <c r="J15" s="1110">
        <v>110.485</v>
      </c>
      <c r="K15" s="1108">
        <v>13.43</v>
      </c>
      <c r="L15" s="1106">
        <f>C15+F15+I15</f>
        <v>13</v>
      </c>
      <c r="M15" s="1107">
        <f>D15+G15+J15</f>
        <v>367.22499999999997</v>
      </c>
      <c r="N15" s="1107">
        <v>13.43</v>
      </c>
      <c r="O15" s="1090">
        <v>5</v>
      </c>
    </row>
    <row r="16" spans="1:18" ht="36" customHeight="1" x14ac:dyDescent="0.2">
      <c r="A16" s="1089">
        <v>6</v>
      </c>
      <c r="B16" s="1105" t="s">
        <v>1030</v>
      </c>
      <c r="C16" s="1106">
        <v>9</v>
      </c>
      <c r="D16" s="1107">
        <v>51.039999999999992</v>
      </c>
      <c r="E16" s="1108">
        <v>9.89</v>
      </c>
      <c r="F16" s="1109">
        <v>5</v>
      </c>
      <c r="G16" s="1110">
        <v>127.82000000000004</v>
      </c>
      <c r="H16" s="1108">
        <v>11.34</v>
      </c>
      <c r="I16" s="1109">
        <v>3</v>
      </c>
      <c r="J16" s="1110">
        <v>173.27500000000001</v>
      </c>
      <c r="K16" s="1111">
        <v>17.78</v>
      </c>
      <c r="L16" s="1106">
        <v>17</v>
      </c>
      <c r="M16" s="1107">
        <v>352.13499999999999</v>
      </c>
      <c r="N16" s="1112">
        <v>17.78</v>
      </c>
      <c r="O16" s="1090">
        <v>6</v>
      </c>
    </row>
    <row r="17" spans="1:15" ht="37.5" customHeight="1" x14ac:dyDescent="0.2">
      <c r="A17" s="1089">
        <v>7</v>
      </c>
      <c r="B17" s="1105" t="s">
        <v>1165</v>
      </c>
      <c r="C17" s="1106">
        <v>4</v>
      </c>
      <c r="D17" s="1107">
        <v>96.44</v>
      </c>
      <c r="E17" s="1108">
        <v>8.31</v>
      </c>
      <c r="F17" s="1109">
        <v>6</v>
      </c>
      <c r="G17" s="1110">
        <v>116.86999999999999</v>
      </c>
      <c r="H17" s="1108">
        <v>8.56</v>
      </c>
      <c r="I17" s="1109">
        <v>8</v>
      </c>
      <c r="J17" s="1110">
        <v>73.86</v>
      </c>
      <c r="K17" s="1108">
        <v>13.18</v>
      </c>
      <c r="L17" s="1106">
        <v>18</v>
      </c>
      <c r="M17" s="1107">
        <v>287.17</v>
      </c>
      <c r="N17" s="1110">
        <v>13.18</v>
      </c>
      <c r="O17" s="1090">
        <v>7</v>
      </c>
    </row>
    <row r="18" spans="1:15" ht="36" customHeight="1" x14ac:dyDescent="0.2">
      <c r="A18" s="1089">
        <v>8</v>
      </c>
      <c r="B18" s="1105" t="s">
        <v>1027</v>
      </c>
      <c r="C18" s="1106">
        <v>5</v>
      </c>
      <c r="D18" s="1107">
        <v>90.819999999999979</v>
      </c>
      <c r="E18" s="1108">
        <v>9.7100000000000009</v>
      </c>
      <c r="F18" s="1109">
        <v>9</v>
      </c>
      <c r="G18" s="1110">
        <v>89.49</v>
      </c>
      <c r="H18" s="1108">
        <v>12.82</v>
      </c>
      <c r="I18" s="1109">
        <v>6</v>
      </c>
      <c r="J18" s="1110">
        <v>97.83</v>
      </c>
      <c r="K18" s="1108">
        <v>17.16</v>
      </c>
      <c r="L18" s="1106">
        <v>20</v>
      </c>
      <c r="M18" s="1107">
        <v>278.14</v>
      </c>
      <c r="N18" s="1110">
        <v>17.16</v>
      </c>
      <c r="O18" s="1090">
        <v>8</v>
      </c>
    </row>
    <row r="19" spans="1:15" ht="37.5" customHeight="1" thickBot="1" x14ac:dyDescent="0.25">
      <c r="A19" s="1103">
        <v>9</v>
      </c>
      <c r="B19" s="1113" t="s">
        <v>1024</v>
      </c>
      <c r="C19" s="1114">
        <v>8</v>
      </c>
      <c r="D19" s="1115">
        <v>54.180000000000007</v>
      </c>
      <c r="E19" s="1116">
        <v>7.26</v>
      </c>
      <c r="F19" s="1117">
        <v>7</v>
      </c>
      <c r="G19" s="1118">
        <v>101.10999999999999</v>
      </c>
      <c r="H19" s="1116">
        <v>12.58</v>
      </c>
      <c r="I19" s="1117">
        <v>9</v>
      </c>
      <c r="J19" s="1118">
        <v>15.484999999999999</v>
      </c>
      <c r="K19" s="1116">
        <v>8.32</v>
      </c>
      <c r="L19" s="1114">
        <v>24</v>
      </c>
      <c r="M19" s="1115">
        <v>170.77499999999998</v>
      </c>
      <c r="N19" s="1118">
        <v>12.58</v>
      </c>
      <c r="O19" s="1104">
        <v>9</v>
      </c>
    </row>
  </sheetData>
  <sortState xmlns:xlrd2="http://schemas.microsoft.com/office/spreadsheetml/2017/richdata2" ref="B11:N19">
    <sortCondition ref="L11:L19"/>
    <sortCondition descending="1" ref="M11:M19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4"/>
  <sheetViews>
    <sheetView workbookViewId="0">
      <selection activeCell="E31" sqref="E31"/>
    </sheetView>
  </sheetViews>
  <sheetFormatPr defaultRowHeight="12.75" x14ac:dyDescent="0.2"/>
  <cols>
    <col min="2" max="2" width="18" customWidth="1"/>
    <col min="3" max="3" width="16.85546875" customWidth="1"/>
  </cols>
  <sheetData>
    <row r="1" spans="1:18" ht="18" x14ac:dyDescent="0.25">
      <c r="A1" s="1422" t="s">
        <v>176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23" t="s">
        <v>25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Top="1" x14ac:dyDescent="0.2">
      <c r="A7" s="1424" t="s">
        <v>26</v>
      </c>
      <c r="B7" s="1427" t="s">
        <v>27</v>
      </c>
      <c r="C7" s="1430" t="s">
        <v>28</v>
      </c>
      <c r="D7" s="1433" t="s">
        <v>6</v>
      </c>
      <c r="E7" s="1434"/>
      <c r="F7" s="1435" t="s">
        <v>7</v>
      </c>
      <c r="G7" s="1436"/>
      <c r="H7" s="1433" t="s">
        <v>8</v>
      </c>
      <c r="I7" s="1437"/>
      <c r="J7" s="1435" t="s">
        <v>9</v>
      </c>
      <c r="K7" s="1437"/>
      <c r="L7" s="1438" t="s">
        <v>10</v>
      </c>
      <c r="M7" s="1439"/>
      <c r="N7" s="1438" t="s">
        <v>11</v>
      </c>
      <c r="O7" s="1439"/>
      <c r="P7" s="1440" t="s">
        <v>29</v>
      </c>
      <c r="Q7" s="1441"/>
      <c r="R7" s="1442"/>
    </row>
    <row r="8" spans="1:18" x14ac:dyDescent="0.2">
      <c r="A8" s="1425"/>
      <c r="B8" s="1428"/>
      <c r="C8" s="1431"/>
      <c r="D8" s="1449" t="s">
        <v>599</v>
      </c>
      <c r="E8" s="1450"/>
      <c r="F8" s="1449" t="s">
        <v>599</v>
      </c>
      <c r="G8" s="1450"/>
      <c r="H8" s="1449" t="s">
        <v>599</v>
      </c>
      <c r="I8" s="1450"/>
      <c r="J8" s="1451" t="s">
        <v>599</v>
      </c>
      <c r="K8" s="1450"/>
      <c r="L8" s="1451" t="s">
        <v>599</v>
      </c>
      <c r="M8" s="1450"/>
      <c r="N8" s="1451" t="s">
        <v>599</v>
      </c>
      <c r="O8" s="1450"/>
      <c r="P8" s="1443"/>
      <c r="Q8" s="1444"/>
      <c r="R8" s="1445"/>
    </row>
    <row r="9" spans="1:18" x14ac:dyDescent="0.2">
      <c r="A9" s="1425"/>
      <c r="B9" s="1428"/>
      <c r="C9" s="1431"/>
      <c r="D9" s="1452" t="s">
        <v>600</v>
      </c>
      <c r="E9" s="1453"/>
      <c r="F9" s="1452" t="s">
        <v>601</v>
      </c>
      <c r="G9" s="1453"/>
      <c r="H9" s="1452" t="s">
        <v>602</v>
      </c>
      <c r="I9" s="1453"/>
      <c r="J9" s="1452" t="s">
        <v>603</v>
      </c>
      <c r="K9" s="1453"/>
      <c r="L9" s="1452" t="s">
        <v>604</v>
      </c>
      <c r="M9" s="1453"/>
      <c r="N9" s="1452" t="s">
        <v>605</v>
      </c>
      <c r="O9" s="1453"/>
      <c r="P9" s="1446"/>
      <c r="Q9" s="1447"/>
      <c r="R9" s="1448"/>
    </row>
    <row r="10" spans="1:18" ht="13.5" thickBot="1" x14ac:dyDescent="0.25">
      <c r="A10" s="1426"/>
      <c r="B10" s="1429"/>
      <c r="C10" s="1432"/>
      <c r="D10" s="897" t="s">
        <v>30</v>
      </c>
      <c r="E10" s="898" t="s">
        <v>31</v>
      </c>
      <c r="F10" s="899" t="s">
        <v>30</v>
      </c>
      <c r="G10" s="900" t="s">
        <v>31</v>
      </c>
      <c r="H10" s="897" t="s">
        <v>30</v>
      </c>
      <c r="I10" s="898" t="s">
        <v>31</v>
      </c>
      <c r="J10" s="899" t="s">
        <v>30</v>
      </c>
      <c r="K10" s="898" t="s">
        <v>31</v>
      </c>
      <c r="L10" s="897" t="s">
        <v>30</v>
      </c>
      <c r="M10" s="898" t="s">
        <v>31</v>
      </c>
      <c r="N10" s="899" t="s">
        <v>30</v>
      </c>
      <c r="O10" s="900" t="s">
        <v>31</v>
      </c>
      <c r="P10" s="73" t="s">
        <v>30</v>
      </c>
      <c r="Q10" s="44" t="s">
        <v>31</v>
      </c>
      <c r="R10" s="51" t="s">
        <v>32</v>
      </c>
    </row>
    <row r="11" spans="1:18" ht="13.5" thickTop="1" x14ac:dyDescent="0.2">
      <c r="A11" s="74">
        <v>1</v>
      </c>
      <c r="B11" s="911" t="s">
        <v>404</v>
      </c>
      <c r="C11" s="901" t="s">
        <v>387</v>
      </c>
      <c r="D11" s="52">
        <v>2</v>
      </c>
      <c r="E11" s="53">
        <v>10</v>
      </c>
      <c r="F11" s="54">
        <v>3</v>
      </c>
      <c r="G11" s="55">
        <v>3</v>
      </c>
      <c r="H11" s="52">
        <v>1</v>
      </c>
      <c r="I11" s="53">
        <v>21</v>
      </c>
      <c r="J11" s="54">
        <v>4</v>
      </c>
      <c r="K11" s="56">
        <v>7</v>
      </c>
      <c r="L11" s="57">
        <v>1</v>
      </c>
      <c r="M11" s="58">
        <v>4</v>
      </c>
      <c r="N11" s="59">
        <v>1</v>
      </c>
      <c r="O11" s="55">
        <v>3</v>
      </c>
      <c r="P11" s="964">
        <v>12</v>
      </c>
      <c r="Q11" s="965">
        <v>48</v>
      </c>
      <c r="R11" s="913">
        <v>1</v>
      </c>
    </row>
    <row r="12" spans="1:18" x14ac:dyDescent="0.2">
      <c r="A12" s="67">
        <v>2</v>
      </c>
      <c r="B12" s="912" t="s">
        <v>415</v>
      </c>
      <c r="C12" s="903" t="s">
        <v>606</v>
      </c>
      <c r="D12" s="60">
        <v>10</v>
      </c>
      <c r="E12" s="61">
        <v>4</v>
      </c>
      <c r="F12" s="62">
        <v>1</v>
      </c>
      <c r="G12" s="63">
        <v>6</v>
      </c>
      <c r="H12" s="60">
        <v>5</v>
      </c>
      <c r="I12" s="61">
        <v>10</v>
      </c>
      <c r="J12" s="62">
        <v>1</v>
      </c>
      <c r="K12" s="61">
        <v>7</v>
      </c>
      <c r="L12" s="57">
        <v>2</v>
      </c>
      <c r="M12" s="64">
        <v>4</v>
      </c>
      <c r="N12" s="62">
        <v>5</v>
      </c>
      <c r="O12" s="55">
        <v>4</v>
      </c>
      <c r="P12" s="966">
        <v>24</v>
      </c>
      <c r="Q12" s="967">
        <v>35</v>
      </c>
      <c r="R12" s="914">
        <v>2</v>
      </c>
    </row>
    <row r="13" spans="1:18" x14ac:dyDescent="0.2">
      <c r="A13" s="67">
        <v>3</v>
      </c>
      <c r="B13" s="912" t="s">
        <v>607</v>
      </c>
      <c r="C13" s="903" t="s">
        <v>387</v>
      </c>
      <c r="D13" s="60">
        <v>7</v>
      </c>
      <c r="E13" s="61">
        <v>3</v>
      </c>
      <c r="F13" s="62">
        <v>2</v>
      </c>
      <c r="G13" s="63">
        <v>6</v>
      </c>
      <c r="H13" s="60">
        <v>7</v>
      </c>
      <c r="I13" s="61">
        <v>8</v>
      </c>
      <c r="J13" s="62">
        <v>2</v>
      </c>
      <c r="K13" s="61">
        <v>6</v>
      </c>
      <c r="L13" s="57">
        <v>6</v>
      </c>
      <c r="M13" s="64">
        <v>1</v>
      </c>
      <c r="N13" s="54">
        <v>2</v>
      </c>
      <c r="O13" s="55">
        <v>6</v>
      </c>
      <c r="P13" s="966">
        <v>26</v>
      </c>
      <c r="Q13" s="967">
        <v>30</v>
      </c>
      <c r="R13" s="914">
        <v>3</v>
      </c>
    </row>
    <row r="14" spans="1:18" x14ac:dyDescent="0.2">
      <c r="A14" s="67">
        <v>4</v>
      </c>
      <c r="B14" s="912" t="s">
        <v>23</v>
      </c>
      <c r="C14" s="903" t="s">
        <v>606</v>
      </c>
      <c r="D14" s="60">
        <v>3</v>
      </c>
      <c r="E14" s="61">
        <v>8</v>
      </c>
      <c r="F14" s="62">
        <v>5</v>
      </c>
      <c r="G14" s="63">
        <v>3</v>
      </c>
      <c r="H14" s="60">
        <v>6</v>
      </c>
      <c r="I14" s="61">
        <v>8</v>
      </c>
      <c r="J14" s="62">
        <v>3</v>
      </c>
      <c r="K14" s="61">
        <v>9</v>
      </c>
      <c r="L14" s="57">
        <v>6</v>
      </c>
      <c r="M14" s="61">
        <v>1</v>
      </c>
      <c r="N14" s="54">
        <v>7</v>
      </c>
      <c r="O14" s="55">
        <v>1</v>
      </c>
      <c r="P14" s="966">
        <v>30</v>
      </c>
      <c r="Q14" s="967">
        <v>30</v>
      </c>
      <c r="R14" s="914">
        <v>4</v>
      </c>
    </row>
    <row r="15" spans="1:18" x14ac:dyDescent="0.2">
      <c r="A15" s="67">
        <v>5</v>
      </c>
      <c r="B15" s="912" t="s">
        <v>402</v>
      </c>
      <c r="C15" s="903" t="s">
        <v>387</v>
      </c>
      <c r="D15" s="60">
        <v>1</v>
      </c>
      <c r="E15" s="61">
        <v>17</v>
      </c>
      <c r="F15" s="62">
        <v>6</v>
      </c>
      <c r="G15" s="63">
        <v>3</v>
      </c>
      <c r="H15" s="60">
        <v>4</v>
      </c>
      <c r="I15" s="61">
        <v>11</v>
      </c>
      <c r="J15" s="62">
        <v>8</v>
      </c>
      <c r="K15" s="61">
        <v>1</v>
      </c>
      <c r="L15" s="57">
        <v>4</v>
      </c>
      <c r="M15" s="53">
        <v>3</v>
      </c>
      <c r="N15" s="54">
        <v>9</v>
      </c>
      <c r="O15" s="55">
        <v>1</v>
      </c>
      <c r="P15" s="966">
        <v>32</v>
      </c>
      <c r="Q15" s="967">
        <v>36</v>
      </c>
      <c r="R15" s="914">
        <v>5</v>
      </c>
    </row>
    <row r="16" spans="1:18" x14ac:dyDescent="0.2">
      <c r="A16" s="67">
        <v>6</v>
      </c>
      <c r="B16" s="912" t="s">
        <v>22</v>
      </c>
      <c r="C16" s="903" t="s">
        <v>503</v>
      </c>
      <c r="D16" s="60">
        <v>5</v>
      </c>
      <c r="E16" s="61">
        <v>7</v>
      </c>
      <c r="F16" s="62">
        <v>9</v>
      </c>
      <c r="G16" s="63">
        <v>0</v>
      </c>
      <c r="H16" s="60">
        <v>2</v>
      </c>
      <c r="I16" s="61">
        <v>18</v>
      </c>
      <c r="J16" s="62">
        <v>7</v>
      </c>
      <c r="K16" s="61">
        <v>5</v>
      </c>
      <c r="L16" s="57">
        <v>5</v>
      </c>
      <c r="M16" s="61">
        <v>3</v>
      </c>
      <c r="N16" s="54">
        <v>6</v>
      </c>
      <c r="O16" s="55">
        <v>1</v>
      </c>
      <c r="P16" s="966">
        <v>34</v>
      </c>
      <c r="Q16" s="967">
        <v>34</v>
      </c>
      <c r="R16" s="914">
        <v>6</v>
      </c>
    </row>
    <row r="17" spans="1:18" x14ac:dyDescent="0.2">
      <c r="A17" s="67">
        <v>7</v>
      </c>
      <c r="B17" s="912" t="s">
        <v>608</v>
      </c>
      <c r="C17" s="903" t="s">
        <v>503</v>
      </c>
      <c r="D17" s="60">
        <v>8</v>
      </c>
      <c r="E17" s="61">
        <v>8</v>
      </c>
      <c r="F17" s="62">
        <v>9</v>
      </c>
      <c r="G17" s="63">
        <v>0</v>
      </c>
      <c r="H17" s="60">
        <v>3</v>
      </c>
      <c r="I17" s="61">
        <v>15</v>
      </c>
      <c r="J17" s="62">
        <v>8</v>
      </c>
      <c r="K17" s="61">
        <v>1</v>
      </c>
      <c r="L17" s="57">
        <v>3</v>
      </c>
      <c r="M17" s="53">
        <v>3</v>
      </c>
      <c r="N17" s="54">
        <v>7</v>
      </c>
      <c r="O17" s="55">
        <v>1</v>
      </c>
      <c r="P17" s="966">
        <v>38</v>
      </c>
      <c r="Q17" s="967">
        <v>28</v>
      </c>
      <c r="R17" s="914">
        <v>7</v>
      </c>
    </row>
    <row r="18" spans="1:18" x14ac:dyDescent="0.2">
      <c r="A18" s="67">
        <v>8</v>
      </c>
      <c r="B18" s="912" t="s">
        <v>609</v>
      </c>
      <c r="C18" s="903" t="s">
        <v>610</v>
      </c>
      <c r="D18" s="60">
        <v>9</v>
      </c>
      <c r="E18" s="61">
        <v>4</v>
      </c>
      <c r="F18" s="62">
        <v>3</v>
      </c>
      <c r="G18" s="63">
        <v>3</v>
      </c>
      <c r="H18" s="60">
        <v>9</v>
      </c>
      <c r="I18" s="61">
        <v>3</v>
      </c>
      <c r="J18" s="62">
        <v>5</v>
      </c>
      <c r="K18" s="61">
        <v>4</v>
      </c>
      <c r="L18" s="57">
        <v>9</v>
      </c>
      <c r="M18" s="61">
        <v>1</v>
      </c>
      <c r="N18" s="54">
        <v>3</v>
      </c>
      <c r="O18" s="55">
        <v>2</v>
      </c>
      <c r="P18" s="966">
        <v>38</v>
      </c>
      <c r="Q18" s="967">
        <v>17</v>
      </c>
      <c r="R18" s="914">
        <v>8</v>
      </c>
    </row>
    <row r="19" spans="1:18" x14ac:dyDescent="0.2">
      <c r="A19" s="67">
        <v>9</v>
      </c>
      <c r="B19" s="912" t="s">
        <v>611</v>
      </c>
      <c r="C19" s="903" t="s">
        <v>387</v>
      </c>
      <c r="D19" s="60">
        <v>3</v>
      </c>
      <c r="E19" s="61">
        <v>8</v>
      </c>
      <c r="F19" s="62">
        <v>6</v>
      </c>
      <c r="G19" s="63">
        <v>3</v>
      </c>
      <c r="H19" s="60">
        <v>8</v>
      </c>
      <c r="I19" s="61">
        <v>6</v>
      </c>
      <c r="J19" s="62">
        <v>6</v>
      </c>
      <c r="K19" s="61">
        <v>4</v>
      </c>
      <c r="L19" s="57">
        <v>10</v>
      </c>
      <c r="M19" s="58">
        <v>0</v>
      </c>
      <c r="N19" s="54">
        <v>10</v>
      </c>
      <c r="O19" s="55">
        <v>0</v>
      </c>
      <c r="P19" s="966">
        <v>43</v>
      </c>
      <c r="Q19" s="967">
        <v>21</v>
      </c>
      <c r="R19" s="914">
        <v>9</v>
      </c>
    </row>
    <row r="20" spans="1:18" x14ac:dyDescent="0.2">
      <c r="A20" s="67">
        <v>10</v>
      </c>
      <c r="B20" s="912" t="s">
        <v>612</v>
      </c>
      <c r="C20" s="903" t="s">
        <v>613</v>
      </c>
      <c r="D20" s="60">
        <v>6</v>
      </c>
      <c r="E20" s="61">
        <v>3</v>
      </c>
      <c r="F20" s="62">
        <v>8</v>
      </c>
      <c r="G20" s="63">
        <v>1</v>
      </c>
      <c r="H20" s="60">
        <v>10</v>
      </c>
      <c r="I20" s="61">
        <v>2</v>
      </c>
      <c r="J20" s="62">
        <v>8</v>
      </c>
      <c r="K20" s="61">
        <v>1</v>
      </c>
      <c r="L20" s="57">
        <v>8</v>
      </c>
      <c r="M20" s="61">
        <v>1</v>
      </c>
      <c r="N20" s="54">
        <v>4</v>
      </c>
      <c r="O20" s="55">
        <v>2</v>
      </c>
      <c r="P20" s="966">
        <v>44</v>
      </c>
      <c r="Q20" s="967">
        <v>10</v>
      </c>
      <c r="R20" s="914">
        <v>10</v>
      </c>
    </row>
    <row r="21" spans="1:18" x14ac:dyDescent="0.2">
      <c r="A21" s="67">
        <v>11</v>
      </c>
      <c r="B21" s="912" t="s">
        <v>614</v>
      </c>
      <c r="C21" s="903" t="s">
        <v>503</v>
      </c>
      <c r="D21" s="60">
        <v>11</v>
      </c>
      <c r="E21" s="61">
        <v>0</v>
      </c>
      <c r="F21" s="62">
        <v>9</v>
      </c>
      <c r="G21" s="63">
        <v>0</v>
      </c>
      <c r="H21" s="60">
        <v>11</v>
      </c>
      <c r="I21" s="61">
        <v>0</v>
      </c>
      <c r="J21" s="62">
        <v>11</v>
      </c>
      <c r="K21" s="61">
        <v>0</v>
      </c>
      <c r="L21" s="57">
        <v>10</v>
      </c>
      <c r="M21" s="61">
        <v>0</v>
      </c>
      <c r="N21" s="54">
        <v>10</v>
      </c>
      <c r="O21" s="55">
        <v>0</v>
      </c>
      <c r="P21" s="966">
        <v>62</v>
      </c>
      <c r="Q21" s="967">
        <v>0</v>
      </c>
      <c r="R21" s="914">
        <v>11</v>
      </c>
    </row>
    <row r="22" spans="1:18" x14ac:dyDescent="0.2">
      <c r="A22" s="67"/>
      <c r="B22" s="902"/>
      <c r="C22" s="903"/>
      <c r="D22" s="60"/>
      <c r="E22" s="61"/>
      <c r="F22" s="62"/>
      <c r="G22" s="63"/>
      <c r="H22" s="60"/>
      <c r="I22" s="61"/>
      <c r="J22" s="62"/>
      <c r="K22" s="61"/>
      <c r="L22" s="57"/>
      <c r="M22" s="64"/>
      <c r="N22" s="54"/>
      <c r="O22" s="55"/>
      <c r="P22" s="60"/>
      <c r="Q22" s="65"/>
      <c r="R22" s="66"/>
    </row>
    <row r="23" spans="1:18" ht="13.5" thickBot="1" x14ac:dyDescent="0.25">
      <c r="A23" s="904" t="s">
        <v>224</v>
      </c>
      <c r="B23" s="905" t="s">
        <v>224</v>
      </c>
      <c r="C23" s="906" t="s">
        <v>224</v>
      </c>
      <c r="D23" s="871" t="s">
        <v>224</v>
      </c>
      <c r="E23" s="907" t="s">
        <v>224</v>
      </c>
      <c r="F23" s="908" t="s">
        <v>224</v>
      </c>
      <c r="G23" s="873" t="s">
        <v>224</v>
      </c>
      <c r="H23" s="871" t="s">
        <v>224</v>
      </c>
      <c r="I23" s="907" t="s">
        <v>224</v>
      </c>
      <c r="J23" s="908" t="s">
        <v>224</v>
      </c>
      <c r="K23" s="907" t="s">
        <v>224</v>
      </c>
      <c r="L23" s="909" t="s">
        <v>224</v>
      </c>
      <c r="M23" s="907" t="s">
        <v>224</v>
      </c>
      <c r="N23" s="908" t="s">
        <v>224</v>
      </c>
      <c r="O23" s="907" t="s">
        <v>224</v>
      </c>
      <c r="P23" s="871" t="s">
        <v>224</v>
      </c>
      <c r="Q23" s="872" t="s">
        <v>224</v>
      </c>
      <c r="R23" s="910" t="s">
        <v>224</v>
      </c>
    </row>
    <row r="24" spans="1:18" ht="13.5" thickTop="1" x14ac:dyDescent="0.2"/>
  </sheetData>
  <mergeCells count="24">
    <mergeCell ref="L8:M8"/>
    <mergeCell ref="N8:O8"/>
    <mergeCell ref="D9:E9"/>
    <mergeCell ref="F9:G9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3"/>
  <sheetViews>
    <sheetView workbookViewId="0">
      <selection activeCell="U7" sqref="U7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422" t="s">
        <v>177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423" t="s">
        <v>25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458" t="s">
        <v>26</v>
      </c>
      <c r="B7" s="1461" t="s">
        <v>27</v>
      </c>
      <c r="C7" s="1430" t="s">
        <v>28</v>
      </c>
      <c r="D7" s="1464" t="s">
        <v>6</v>
      </c>
      <c r="E7" s="1437"/>
      <c r="F7" s="1465" t="s">
        <v>7</v>
      </c>
      <c r="G7" s="1436"/>
      <c r="H7" s="1464" t="s">
        <v>8</v>
      </c>
      <c r="I7" s="1437"/>
      <c r="J7" s="1465" t="s">
        <v>9</v>
      </c>
      <c r="K7" s="1437"/>
      <c r="L7" s="1466" t="s">
        <v>10</v>
      </c>
      <c r="M7" s="1439"/>
      <c r="N7" s="1466" t="s">
        <v>11</v>
      </c>
      <c r="O7" s="1439"/>
      <c r="P7" s="1454" t="s">
        <v>29</v>
      </c>
      <c r="Q7" s="1441"/>
      <c r="R7" s="1442"/>
    </row>
    <row r="8" spans="1:18" x14ac:dyDescent="0.2">
      <c r="A8" s="1459"/>
      <c r="B8" s="1462"/>
      <c r="C8" s="1431"/>
      <c r="D8" s="1455" t="str">
        <f>IF(ISBLANK('[10]Ukupni plasman lige'!$D$8:$E$8)=FALSE,'[10]Ukupni plasman lige'!$D$8:$E$8,"")</f>
        <v>Granešina</v>
      </c>
      <c r="E8" s="1456"/>
      <c r="F8" s="1455" t="str">
        <f>IF(ISBLANK('[10]Ukupni plasman lige'!$F$8:$G$8)=FALSE,'[10]Ukupni plasman lige'!$F$8:$G$8,"")</f>
        <v>Granešina</v>
      </c>
      <c r="G8" s="1456"/>
      <c r="H8" s="1455" t="str">
        <f>IF(ISBLANK('[10]Ukupni plasman lige'!$H$8:$I$8)=FALSE,'[10]Ukupni plasman lige'!$H$8:$I$8,"")</f>
        <v>Granešina</v>
      </c>
      <c r="I8" s="1456"/>
      <c r="J8" s="1457" t="str">
        <f>IF(ISBLANK('[10]Ukupni plasman lige'!$J$8:$K$8)=FALSE,'[10]Ukupni plasman lige'!$J$8:$K$8,"")</f>
        <v>Granešina</v>
      </c>
      <c r="K8" s="1456"/>
      <c r="L8" s="1457" t="str">
        <f>IF(ISBLANK('[10]Ukupni plasman lige'!$L$8:$M$8)=FALSE,'[10]Ukupni plasman lige'!$L$8:$M$8,"")</f>
        <v>Granešina</v>
      </c>
      <c r="M8" s="1456"/>
      <c r="N8" s="1457" t="str">
        <f>IF(ISBLANK('[10]Ukupni plasman lige'!$N$8:$O$8)=FALSE,'[10]Ukupni plasman lige'!$N$8:$O$8,"")</f>
        <v>Granešina</v>
      </c>
      <c r="O8" s="1456"/>
      <c r="P8" s="1443"/>
      <c r="Q8" s="1444"/>
      <c r="R8" s="1445"/>
    </row>
    <row r="9" spans="1:18" x14ac:dyDescent="0.2">
      <c r="A9" s="1459"/>
      <c r="B9" s="1462"/>
      <c r="C9" s="1431"/>
      <c r="D9" s="1467" t="str">
        <f>IF(ISBLANK('[10]Ukupni plasman lige'!$D$9:$E$9)=FALSE,'[10]Ukupni plasman lige'!$D$9:$E$9,"")</f>
        <v>09.10.2024.</v>
      </c>
      <c r="E9" s="1468"/>
      <c r="F9" s="1467" t="str">
        <f>IF(ISBLANK('[10]Ukupni plasman lige'!$F$9:$G$9)=FALSE,'[10]Ukupni plasman lige'!$F$9:$G$9,"")</f>
        <v>10.11.2024.</v>
      </c>
      <c r="G9" s="1468"/>
      <c r="H9" s="1467" t="str">
        <f>IF(ISBLANK('[10]Ukupni plasman lige'!$H$9:$I$9)=FALSE,'[10]Ukupni plasman lige'!$H$9:$I$9,"")</f>
        <v>16.11.2024.</v>
      </c>
      <c r="I9" s="1468"/>
      <c r="J9" s="1467" t="str">
        <f>IF(ISBLANK('[10]Ukupni plasman lige'!$J$9:$K$9)=FALSE,'[10]Ukupni plasman lige'!$J$9:$K$9,"")</f>
        <v>17.11.2024.</v>
      </c>
      <c r="K9" s="1468"/>
      <c r="L9" s="1467" t="str">
        <f>IF(ISBLANK('[10]Ukupni plasman lige'!$L$9:$M$9)=FALSE,'[10]Ukupni plasman lige'!$L$9:$M$9,"")</f>
        <v>23.11.2024.</v>
      </c>
      <c r="M9" s="1468"/>
      <c r="N9" s="1467" t="str">
        <f>IF(ISBLANK('[10]Ukupni plasman lige'!$N$9:$O$9)=FALSE,'[10]Ukupni plasman lige'!$N$9:$O$9,"")</f>
        <v>24.11.2024.</v>
      </c>
      <c r="O9" s="1468"/>
      <c r="P9" s="1446"/>
      <c r="Q9" s="1447"/>
      <c r="R9" s="1448"/>
    </row>
    <row r="10" spans="1:18" ht="13.5" thickBot="1" x14ac:dyDescent="0.25">
      <c r="A10" s="1460"/>
      <c r="B10" s="1463"/>
      <c r="C10" s="1432"/>
      <c r="D10" s="1218" t="s">
        <v>30</v>
      </c>
      <c r="E10" s="1219" t="s">
        <v>31</v>
      </c>
      <c r="F10" s="1220" t="s">
        <v>30</v>
      </c>
      <c r="G10" s="1221" t="s">
        <v>31</v>
      </c>
      <c r="H10" s="1218" t="s">
        <v>30</v>
      </c>
      <c r="I10" s="1219" t="s">
        <v>31</v>
      </c>
      <c r="J10" s="1220" t="s">
        <v>30</v>
      </c>
      <c r="K10" s="1219" t="s">
        <v>31</v>
      </c>
      <c r="L10" s="1218" t="s">
        <v>30</v>
      </c>
      <c r="M10" s="1219" t="s">
        <v>31</v>
      </c>
      <c r="N10" s="1220" t="s">
        <v>30</v>
      </c>
      <c r="O10" s="1221" t="s">
        <v>31</v>
      </c>
      <c r="P10" s="73" t="s">
        <v>30</v>
      </c>
      <c r="Q10" s="44" t="s">
        <v>31</v>
      </c>
      <c r="R10" s="51" t="s">
        <v>32</v>
      </c>
    </row>
    <row r="11" spans="1:18" ht="13.5" thickTop="1" x14ac:dyDescent="0.2">
      <c r="A11" s="74">
        <v>1</v>
      </c>
      <c r="B11" s="1222" t="s">
        <v>23</v>
      </c>
      <c r="C11" s="901" t="s">
        <v>49</v>
      </c>
      <c r="D11" s="52">
        <v>5</v>
      </c>
      <c r="E11" s="53">
        <v>11</v>
      </c>
      <c r="F11" s="54">
        <v>5.5</v>
      </c>
      <c r="G11" s="55">
        <v>4</v>
      </c>
      <c r="H11" s="52">
        <v>1.5</v>
      </c>
      <c r="I11" s="53">
        <v>13</v>
      </c>
      <c r="J11" s="54">
        <v>1</v>
      </c>
      <c r="K11" s="56">
        <v>14</v>
      </c>
      <c r="L11" s="57">
        <v>1</v>
      </c>
      <c r="M11" s="58">
        <v>9</v>
      </c>
      <c r="N11" s="59">
        <v>2</v>
      </c>
      <c r="O11" s="55">
        <v>7</v>
      </c>
      <c r="P11" s="52">
        <v>16</v>
      </c>
      <c r="Q11" s="186">
        <v>58</v>
      </c>
      <c r="R11" s="187">
        <v>1</v>
      </c>
    </row>
    <row r="12" spans="1:18" x14ac:dyDescent="0.2">
      <c r="A12" s="67">
        <v>2</v>
      </c>
      <c r="B12" s="902" t="s">
        <v>415</v>
      </c>
      <c r="C12" s="903" t="s">
        <v>49</v>
      </c>
      <c r="D12" s="60">
        <v>1</v>
      </c>
      <c r="E12" s="61">
        <v>22</v>
      </c>
      <c r="F12" s="62">
        <v>1.5</v>
      </c>
      <c r="G12" s="63">
        <v>15</v>
      </c>
      <c r="H12" s="60">
        <v>4</v>
      </c>
      <c r="I12" s="61">
        <v>11</v>
      </c>
      <c r="J12" s="62">
        <v>7.5</v>
      </c>
      <c r="K12" s="61">
        <v>3</v>
      </c>
      <c r="L12" s="57">
        <v>2.5</v>
      </c>
      <c r="M12" s="64">
        <v>7</v>
      </c>
      <c r="N12" s="62">
        <v>1</v>
      </c>
      <c r="O12" s="55">
        <v>9</v>
      </c>
      <c r="P12" s="60">
        <v>17.5</v>
      </c>
      <c r="Q12" s="65">
        <v>67</v>
      </c>
      <c r="R12" s="66">
        <v>2</v>
      </c>
    </row>
    <row r="13" spans="1:18" x14ac:dyDescent="0.2">
      <c r="A13" s="67">
        <v>3</v>
      </c>
      <c r="B13" s="902" t="s">
        <v>402</v>
      </c>
      <c r="C13" s="903" t="s">
        <v>387</v>
      </c>
      <c r="D13" s="60">
        <v>3</v>
      </c>
      <c r="E13" s="61">
        <v>16</v>
      </c>
      <c r="F13" s="62">
        <v>3</v>
      </c>
      <c r="G13" s="63">
        <v>11</v>
      </c>
      <c r="H13" s="60">
        <v>1.5</v>
      </c>
      <c r="I13" s="61">
        <v>13</v>
      </c>
      <c r="J13" s="62">
        <v>2</v>
      </c>
      <c r="K13" s="61">
        <v>9</v>
      </c>
      <c r="L13" s="57">
        <v>6.5</v>
      </c>
      <c r="M13" s="64">
        <v>3</v>
      </c>
      <c r="N13" s="54">
        <v>4.5</v>
      </c>
      <c r="O13" s="55">
        <v>5</v>
      </c>
      <c r="P13" s="60">
        <v>20.5</v>
      </c>
      <c r="Q13" s="65">
        <v>57</v>
      </c>
      <c r="R13" s="66">
        <v>3</v>
      </c>
    </row>
    <row r="14" spans="1:18" x14ac:dyDescent="0.2">
      <c r="A14" s="67">
        <v>4</v>
      </c>
      <c r="B14" s="902" t="s">
        <v>22</v>
      </c>
      <c r="C14" s="903" t="s">
        <v>503</v>
      </c>
      <c r="D14" s="60">
        <v>7</v>
      </c>
      <c r="E14" s="61">
        <v>8</v>
      </c>
      <c r="F14" s="62">
        <v>1.5</v>
      </c>
      <c r="G14" s="63">
        <v>15</v>
      </c>
      <c r="H14" s="60">
        <v>5.5</v>
      </c>
      <c r="I14" s="61">
        <v>7</v>
      </c>
      <c r="J14" s="62">
        <v>3</v>
      </c>
      <c r="K14" s="61">
        <v>7</v>
      </c>
      <c r="L14" s="57">
        <v>6.5</v>
      </c>
      <c r="M14" s="61">
        <v>3</v>
      </c>
      <c r="N14" s="54">
        <v>7</v>
      </c>
      <c r="O14" s="55">
        <v>4</v>
      </c>
      <c r="P14" s="60">
        <v>30.5</v>
      </c>
      <c r="Q14" s="65">
        <v>44</v>
      </c>
      <c r="R14" s="66">
        <v>4</v>
      </c>
    </row>
    <row r="15" spans="1:18" x14ac:dyDescent="0.2">
      <c r="A15" s="67">
        <v>5</v>
      </c>
      <c r="B15" s="902" t="s">
        <v>609</v>
      </c>
      <c r="C15" s="903" t="s">
        <v>1169</v>
      </c>
      <c r="D15" s="60">
        <v>4</v>
      </c>
      <c r="E15" s="61">
        <v>13</v>
      </c>
      <c r="F15" s="62">
        <v>4</v>
      </c>
      <c r="G15" s="63">
        <v>10</v>
      </c>
      <c r="H15" s="60">
        <v>3</v>
      </c>
      <c r="I15" s="61">
        <v>12</v>
      </c>
      <c r="J15" s="62">
        <v>9.5</v>
      </c>
      <c r="K15" s="61">
        <v>2</v>
      </c>
      <c r="L15" s="57">
        <v>6.5</v>
      </c>
      <c r="M15" s="53">
        <v>3</v>
      </c>
      <c r="N15" s="54">
        <v>4.5</v>
      </c>
      <c r="O15" s="55">
        <v>5</v>
      </c>
      <c r="P15" s="60">
        <v>31.5</v>
      </c>
      <c r="Q15" s="65">
        <v>45</v>
      </c>
      <c r="R15" s="66">
        <v>5</v>
      </c>
    </row>
    <row r="16" spans="1:18" x14ac:dyDescent="0.2">
      <c r="A16" s="67">
        <v>6</v>
      </c>
      <c r="B16" s="902" t="s">
        <v>750</v>
      </c>
      <c r="C16" s="903" t="s">
        <v>503</v>
      </c>
      <c r="D16" s="60">
        <v>2</v>
      </c>
      <c r="E16" s="61">
        <v>19</v>
      </c>
      <c r="F16" s="62">
        <v>7</v>
      </c>
      <c r="G16" s="63">
        <v>3</v>
      </c>
      <c r="H16" s="60">
        <v>5.5</v>
      </c>
      <c r="I16" s="61">
        <v>7</v>
      </c>
      <c r="J16" s="62">
        <v>4.5</v>
      </c>
      <c r="K16" s="61">
        <v>5</v>
      </c>
      <c r="L16" s="57">
        <v>10</v>
      </c>
      <c r="M16" s="61">
        <v>1</v>
      </c>
      <c r="N16" s="54">
        <v>9.5</v>
      </c>
      <c r="O16" s="55">
        <v>1</v>
      </c>
      <c r="P16" s="60">
        <v>38.5</v>
      </c>
      <c r="Q16" s="65">
        <v>36</v>
      </c>
      <c r="R16" s="66">
        <v>6</v>
      </c>
    </row>
    <row r="17" spans="1:18" x14ac:dyDescent="0.2">
      <c r="A17" s="67">
        <v>7</v>
      </c>
      <c r="B17" s="902" t="s">
        <v>754</v>
      </c>
      <c r="C17" s="903" t="s">
        <v>502</v>
      </c>
      <c r="D17" s="60">
        <v>8</v>
      </c>
      <c r="E17" s="61">
        <v>7</v>
      </c>
      <c r="F17" s="62">
        <v>8</v>
      </c>
      <c r="G17" s="63">
        <v>2</v>
      </c>
      <c r="H17" s="60">
        <v>7.5</v>
      </c>
      <c r="I17" s="61">
        <v>4</v>
      </c>
      <c r="J17" s="62">
        <v>9.5</v>
      </c>
      <c r="K17" s="61">
        <v>2</v>
      </c>
      <c r="L17" s="57">
        <v>2.5</v>
      </c>
      <c r="M17" s="53">
        <v>7</v>
      </c>
      <c r="N17" s="54">
        <v>4.5</v>
      </c>
      <c r="O17" s="55">
        <v>5</v>
      </c>
      <c r="P17" s="60">
        <v>40</v>
      </c>
      <c r="Q17" s="65">
        <v>27</v>
      </c>
      <c r="R17" s="66">
        <v>7</v>
      </c>
    </row>
    <row r="18" spans="1:18" x14ac:dyDescent="0.2">
      <c r="A18" s="67">
        <v>8</v>
      </c>
      <c r="B18" s="902" t="s">
        <v>607</v>
      </c>
      <c r="C18" s="903" t="s">
        <v>387</v>
      </c>
      <c r="D18" s="60">
        <v>6</v>
      </c>
      <c r="E18" s="61">
        <v>10</v>
      </c>
      <c r="F18" s="62">
        <v>5.5</v>
      </c>
      <c r="G18" s="63">
        <v>4</v>
      </c>
      <c r="H18" s="60">
        <v>7.5</v>
      </c>
      <c r="I18" s="61">
        <v>4</v>
      </c>
      <c r="J18" s="62">
        <v>6</v>
      </c>
      <c r="K18" s="61">
        <v>4</v>
      </c>
      <c r="L18" s="57">
        <v>9</v>
      </c>
      <c r="M18" s="61">
        <v>2</v>
      </c>
      <c r="N18" s="54">
        <v>9.5</v>
      </c>
      <c r="O18" s="55">
        <v>1</v>
      </c>
      <c r="P18" s="60">
        <v>43.5</v>
      </c>
      <c r="Q18" s="65">
        <v>25</v>
      </c>
      <c r="R18" s="66">
        <v>8</v>
      </c>
    </row>
    <row r="19" spans="1:18" x14ac:dyDescent="0.2">
      <c r="A19" s="67">
        <v>9</v>
      </c>
      <c r="B19" s="902" t="s">
        <v>404</v>
      </c>
      <c r="C19" s="903" t="s">
        <v>387</v>
      </c>
      <c r="D19" s="60">
        <v>9.5</v>
      </c>
      <c r="E19" s="61">
        <v>0</v>
      </c>
      <c r="F19" s="62">
        <v>9.5</v>
      </c>
      <c r="G19" s="63">
        <v>0</v>
      </c>
      <c r="H19" s="60">
        <v>9.5</v>
      </c>
      <c r="I19" s="61">
        <v>0</v>
      </c>
      <c r="J19" s="62">
        <v>4.5</v>
      </c>
      <c r="K19" s="61">
        <v>5</v>
      </c>
      <c r="L19" s="57">
        <v>4</v>
      </c>
      <c r="M19" s="58">
        <v>4</v>
      </c>
      <c r="N19" s="54">
        <v>8</v>
      </c>
      <c r="O19" s="55">
        <v>3</v>
      </c>
      <c r="P19" s="60">
        <v>45</v>
      </c>
      <c r="Q19" s="65">
        <v>12</v>
      </c>
      <c r="R19" s="66">
        <v>9</v>
      </c>
    </row>
    <row r="20" spans="1:18" x14ac:dyDescent="0.2">
      <c r="A20" s="67">
        <v>10</v>
      </c>
      <c r="B20" s="902" t="s">
        <v>611</v>
      </c>
      <c r="C20" s="903" t="s">
        <v>387</v>
      </c>
      <c r="D20" s="60">
        <v>9.5</v>
      </c>
      <c r="E20" s="61">
        <v>0</v>
      </c>
      <c r="F20" s="62">
        <v>9.5</v>
      </c>
      <c r="G20" s="63">
        <v>0</v>
      </c>
      <c r="H20" s="60">
        <v>9.5</v>
      </c>
      <c r="I20" s="61">
        <v>0</v>
      </c>
      <c r="J20" s="62">
        <v>7.5</v>
      </c>
      <c r="K20" s="61">
        <v>3</v>
      </c>
      <c r="L20" s="57">
        <v>6.5</v>
      </c>
      <c r="M20" s="61">
        <v>3</v>
      </c>
      <c r="N20" s="54">
        <v>4.5</v>
      </c>
      <c r="O20" s="55">
        <v>5</v>
      </c>
      <c r="P20" s="60">
        <v>47</v>
      </c>
      <c r="Q20" s="65">
        <v>11</v>
      </c>
      <c r="R20" s="66">
        <v>10</v>
      </c>
    </row>
    <row r="21" spans="1:18" x14ac:dyDescent="0.2">
      <c r="A21" s="67" t="s">
        <v>224</v>
      </c>
      <c r="B21" s="902" t="s">
        <v>224</v>
      </c>
      <c r="C21" s="903" t="s">
        <v>224</v>
      </c>
      <c r="D21" s="60" t="s">
        <v>224</v>
      </c>
      <c r="E21" s="61" t="s">
        <v>224</v>
      </c>
      <c r="F21" s="62" t="s">
        <v>224</v>
      </c>
      <c r="G21" s="63" t="s">
        <v>224</v>
      </c>
      <c r="H21" s="60" t="s">
        <v>224</v>
      </c>
      <c r="I21" s="61" t="s">
        <v>224</v>
      </c>
      <c r="J21" s="62" t="s">
        <v>224</v>
      </c>
      <c r="K21" s="61" t="s">
        <v>224</v>
      </c>
      <c r="L21" s="57" t="s">
        <v>224</v>
      </c>
      <c r="M21" s="61" t="s">
        <v>224</v>
      </c>
      <c r="N21" s="54" t="s">
        <v>224</v>
      </c>
      <c r="O21" s="55" t="s">
        <v>224</v>
      </c>
      <c r="P21" s="60" t="s">
        <v>224</v>
      </c>
      <c r="Q21" s="65" t="s">
        <v>224</v>
      </c>
      <c r="R21" s="66" t="s">
        <v>224</v>
      </c>
    </row>
    <row r="22" spans="1:18" ht="13.5" thickBot="1" x14ac:dyDescent="0.25">
      <c r="A22" s="904" t="s">
        <v>224</v>
      </c>
      <c r="B22" s="905" t="s">
        <v>224</v>
      </c>
      <c r="C22" s="906" t="s">
        <v>224</v>
      </c>
      <c r="D22" s="871" t="s">
        <v>224</v>
      </c>
      <c r="E22" s="907" t="s">
        <v>224</v>
      </c>
      <c r="F22" s="908" t="s">
        <v>224</v>
      </c>
      <c r="G22" s="873" t="s">
        <v>224</v>
      </c>
      <c r="H22" s="871" t="s">
        <v>224</v>
      </c>
      <c r="I22" s="907" t="s">
        <v>224</v>
      </c>
      <c r="J22" s="908" t="s">
        <v>224</v>
      </c>
      <c r="K22" s="907" t="s">
        <v>224</v>
      </c>
      <c r="L22" s="909" t="s">
        <v>224</v>
      </c>
      <c r="M22" s="907" t="s">
        <v>224</v>
      </c>
      <c r="N22" s="908" t="s">
        <v>224</v>
      </c>
      <c r="O22" s="907" t="s">
        <v>224</v>
      </c>
      <c r="P22" s="871" t="s">
        <v>224</v>
      </c>
      <c r="Q22" s="872" t="s">
        <v>224</v>
      </c>
      <c r="R22" s="910" t="s">
        <v>224</v>
      </c>
    </row>
    <row r="23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  <mergeCell ref="N8:O8"/>
    <mergeCell ref="H9:I9"/>
    <mergeCell ref="J9:K9"/>
    <mergeCell ref="L9:M9"/>
    <mergeCell ref="N9:O9"/>
    <mergeCell ref="H7:I7"/>
    <mergeCell ref="J7:K7"/>
    <mergeCell ref="L7:M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topLeftCell="A6" zoomScaleNormal="100" workbookViewId="0">
      <selection activeCell="B23" sqref="B23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39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131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256" t="s">
        <v>4</v>
      </c>
      <c r="B8" s="1257" t="s">
        <v>5</v>
      </c>
      <c r="C8" s="1258" t="s">
        <v>6</v>
      </c>
      <c r="D8" s="1258"/>
      <c r="E8" s="1259" t="s">
        <v>7</v>
      </c>
      <c r="F8" s="1259"/>
      <c r="G8" s="1258" t="s">
        <v>8</v>
      </c>
      <c r="H8" s="1258"/>
      <c r="I8" s="1259" t="s">
        <v>9</v>
      </c>
      <c r="J8" s="1259"/>
      <c r="K8" s="1258" t="s">
        <v>10</v>
      </c>
      <c r="L8" s="1258"/>
      <c r="M8" s="1259" t="s">
        <v>11</v>
      </c>
      <c r="N8" s="1259"/>
      <c r="O8" s="1258" t="s">
        <v>12</v>
      </c>
      <c r="P8" s="1258"/>
      <c r="Q8" s="1265" t="s">
        <v>13</v>
      </c>
      <c r="R8" s="1265"/>
      <c r="S8" s="1260" t="s">
        <v>14</v>
      </c>
      <c r="T8" s="1260"/>
      <c r="U8" s="1260"/>
    </row>
    <row r="9" spans="1:21" ht="27" customHeight="1" thickTop="1" thickBot="1" x14ac:dyDescent="0.25">
      <c r="A9" s="1256"/>
      <c r="B9" s="1257"/>
      <c r="C9" s="1261" t="s">
        <v>464</v>
      </c>
      <c r="D9" s="1262"/>
      <c r="E9" s="1261" t="s">
        <v>463</v>
      </c>
      <c r="F9" s="1262"/>
      <c r="G9" s="1263" t="s">
        <v>465</v>
      </c>
      <c r="H9" s="1263"/>
      <c r="I9" s="1263" t="s">
        <v>466</v>
      </c>
      <c r="J9" s="1263"/>
      <c r="K9" s="1264" t="s">
        <v>467</v>
      </c>
      <c r="L9" s="1264"/>
      <c r="M9" s="1264" t="s">
        <v>1020</v>
      </c>
      <c r="N9" s="1264"/>
      <c r="O9" s="1263" t="s">
        <v>468</v>
      </c>
      <c r="P9" s="1263"/>
      <c r="Q9" s="1263" t="s">
        <v>469</v>
      </c>
      <c r="R9" s="1263"/>
      <c r="S9" s="1260"/>
      <c r="T9" s="1260"/>
      <c r="U9" s="1260"/>
    </row>
    <row r="10" spans="1:21" ht="3.75" customHeight="1" thickTop="1" x14ac:dyDescent="0.2">
      <c r="A10" s="1256"/>
      <c r="B10" s="1257"/>
      <c r="C10" s="443"/>
      <c r="D10" s="444"/>
      <c r="E10" s="445"/>
      <c r="F10" s="446"/>
      <c r="G10" s="447"/>
      <c r="H10" s="448"/>
      <c r="I10" s="445"/>
      <c r="J10" s="446"/>
      <c r="K10" s="447"/>
      <c r="L10" s="448"/>
      <c r="M10" s="445"/>
      <c r="N10" s="446"/>
      <c r="O10" s="447"/>
      <c r="P10" s="448"/>
      <c r="Q10" s="445"/>
      <c r="R10" s="448"/>
      <c r="S10" s="447"/>
      <c r="T10" s="449"/>
      <c r="U10" s="633"/>
    </row>
    <row r="11" spans="1:21" ht="15.75" x14ac:dyDescent="0.2">
      <c r="A11" s="634"/>
      <c r="B11" s="452"/>
      <c r="C11" s="443" t="s">
        <v>15</v>
      </c>
      <c r="D11" s="444" t="s">
        <v>16</v>
      </c>
      <c r="E11" s="635" t="s">
        <v>15</v>
      </c>
      <c r="F11" s="636" t="s">
        <v>16</v>
      </c>
      <c r="G11" s="443" t="s">
        <v>15</v>
      </c>
      <c r="H11" s="444" t="s">
        <v>16</v>
      </c>
      <c r="I11" s="635" t="s">
        <v>15</v>
      </c>
      <c r="J11" s="636" t="s">
        <v>16</v>
      </c>
      <c r="K11" s="443" t="s">
        <v>15</v>
      </c>
      <c r="L11" s="444" t="s">
        <v>16</v>
      </c>
      <c r="M11" s="635" t="s">
        <v>15</v>
      </c>
      <c r="N11" s="636" t="s">
        <v>16</v>
      </c>
      <c r="O11" s="443" t="s">
        <v>15</v>
      </c>
      <c r="P11" s="444" t="s">
        <v>16</v>
      </c>
      <c r="Q11" s="635" t="s">
        <v>15</v>
      </c>
      <c r="R11" s="444" t="s">
        <v>16</v>
      </c>
      <c r="S11" s="443" t="s">
        <v>15</v>
      </c>
      <c r="T11" s="637" t="s">
        <v>17</v>
      </c>
      <c r="U11" s="638" t="s">
        <v>18</v>
      </c>
    </row>
    <row r="12" spans="1:21" ht="3.75" customHeight="1" thickBot="1" x14ac:dyDescent="0.25">
      <c r="A12" s="639"/>
      <c r="B12" s="460"/>
      <c r="C12" s="461"/>
      <c r="D12" s="462"/>
      <c r="E12" s="461"/>
      <c r="F12" s="463"/>
      <c r="G12" s="461"/>
      <c r="H12" s="462"/>
      <c r="I12" s="461"/>
      <c r="J12" s="463"/>
      <c r="K12" s="461"/>
      <c r="L12" s="462"/>
      <c r="M12" s="461"/>
      <c r="N12" s="463"/>
      <c r="O12" s="461"/>
      <c r="P12" s="462"/>
      <c r="Q12" s="461"/>
      <c r="R12" s="462"/>
      <c r="S12" s="461"/>
      <c r="T12" s="464"/>
      <c r="U12" s="640"/>
    </row>
    <row r="13" spans="1:21" ht="33" customHeight="1" thickTop="1" x14ac:dyDescent="0.2">
      <c r="A13" s="641">
        <v>1</v>
      </c>
      <c r="B13" s="644" t="s">
        <v>76</v>
      </c>
      <c r="C13" s="75">
        <v>5</v>
      </c>
      <c r="D13" s="76">
        <v>17930</v>
      </c>
      <c r="E13" s="77">
        <v>1</v>
      </c>
      <c r="F13" s="78">
        <v>47070</v>
      </c>
      <c r="G13" s="467">
        <v>6</v>
      </c>
      <c r="H13" s="553">
        <v>8069</v>
      </c>
      <c r="I13" s="469">
        <v>4</v>
      </c>
      <c r="J13" s="556">
        <v>19183</v>
      </c>
      <c r="K13" s="467">
        <v>1</v>
      </c>
      <c r="L13" s="553">
        <v>3731</v>
      </c>
      <c r="M13" s="469">
        <v>1</v>
      </c>
      <c r="N13" s="556">
        <v>6814</v>
      </c>
      <c r="O13" s="467">
        <v>2</v>
      </c>
      <c r="P13" s="553">
        <v>9231</v>
      </c>
      <c r="Q13" s="469">
        <v>2</v>
      </c>
      <c r="R13" s="556">
        <v>14071</v>
      </c>
      <c r="S13" s="642">
        <v>22</v>
      </c>
      <c r="T13" s="88">
        <v>126099</v>
      </c>
      <c r="U13" s="87">
        <v>1</v>
      </c>
    </row>
    <row r="14" spans="1:21" ht="33" customHeight="1" x14ac:dyDescent="0.2">
      <c r="A14" s="643">
        <v>2</v>
      </c>
      <c r="B14" s="644" t="s">
        <v>190</v>
      </c>
      <c r="C14" s="75">
        <v>7</v>
      </c>
      <c r="D14" s="76">
        <v>15269</v>
      </c>
      <c r="E14" s="77">
        <v>2</v>
      </c>
      <c r="F14" s="78">
        <v>38522</v>
      </c>
      <c r="G14" s="467">
        <v>2</v>
      </c>
      <c r="H14" s="553">
        <v>16575</v>
      </c>
      <c r="I14" s="469">
        <v>3</v>
      </c>
      <c r="J14" s="556">
        <v>23764</v>
      </c>
      <c r="K14" s="467">
        <v>3</v>
      </c>
      <c r="L14" s="553">
        <v>4885</v>
      </c>
      <c r="M14" s="469">
        <v>3</v>
      </c>
      <c r="N14" s="556">
        <v>3172</v>
      </c>
      <c r="O14" s="467">
        <v>4</v>
      </c>
      <c r="P14" s="553">
        <v>6474</v>
      </c>
      <c r="Q14" s="469">
        <v>1</v>
      </c>
      <c r="R14" s="556">
        <v>15286</v>
      </c>
      <c r="S14" s="642">
        <v>25</v>
      </c>
      <c r="T14" s="88">
        <v>123947</v>
      </c>
      <c r="U14" s="87">
        <v>2</v>
      </c>
    </row>
    <row r="15" spans="1:21" ht="33" customHeight="1" x14ac:dyDescent="0.2">
      <c r="A15" s="643">
        <v>3</v>
      </c>
      <c r="B15" s="649" t="s">
        <v>458</v>
      </c>
      <c r="C15" s="75">
        <v>1</v>
      </c>
      <c r="D15" s="76">
        <v>23233</v>
      </c>
      <c r="E15" s="77">
        <v>7</v>
      </c>
      <c r="F15" s="78">
        <v>29743</v>
      </c>
      <c r="G15" s="467">
        <v>1</v>
      </c>
      <c r="H15" s="553">
        <v>16811</v>
      </c>
      <c r="I15" s="469">
        <v>2</v>
      </c>
      <c r="J15" s="556">
        <v>31779</v>
      </c>
      <c r="K15" s="467">
        <v>4</v>
      </c>
      <c r="L15" s="553">
        <v>3499</v>
      </c>
      <c r="M15" s="469">
        <v>5</v>
      </c>
      <c r="N15" s="556">
        <v>3275</v>
      </c>
      <c r="O15" s="467">
        <v>7</v>
      </c>
      <c r="P15" s="553">
        <v>5338</v>
      </c>
      <c r="Q15" s="469">
        <v>6</v>
      </c>
      <c r="R15" s="556">
        <v>7265</v>
      </c>
      <c r="S15" s="642">
        <v>33</v>
      </c>
      <c r="T15" s="88">
        <v>120943</v>
      </c>
      <c r="U15" s="87">
        <v>3</v>
      </c>
    </row>
    <row r="16" spans="1:21" ht="33" customHeight="1" x14ac:dyDescent="0.2">
      <c r="A16" s="643">
        <v>4</v>
      </c>
      <c r="B16" s="644" t="s">
        <v>459</v>
      </c>
      <c r="C16" s="75">
        <v>2</v>
      </c>
      <c r="D16" s="76">
        <v>22446</v>
      </c>
      <c r="E16" s="77">
        <v>5</v>
      </c>
      <c r="F16" s="78">
        <v>35882</v>
      </c>
      <c r="G16" s="467">
        <v>4</v>
      </c>
      <c r="H16" s="553">
        <v>12690</v>
      </c>
      <c r="I16" s="469">
        <v>6</v>
      </c>
      <c r="J16" s="556">
        <v>21916</v>
      </c>
      <c r="K16" s="467">
        <v>7</v>
      </c>
      <c r="L16" s="553">
        <v>1413</v>
      </c>
      <c r="M16" s="469">
        <v>4</v>
      </c>
      <c r="N16" s="556">
        <v>8020</v>
      </c>
      <c r="O16" s="467">
        <v>8</v>
      </c>
      <c r="P16" s="553">
        <v>3715</v>
      </c>
      <c r="Q16" s="469">
        <v>4</v>
      </c>
      <c r="R16" s="556">
        <v>11085</v>
      </c>
      <c r="S16" s="642">
        <v>40</v>
      </c>
      <c r="T16" s="88">
        <v>117167</v>
      </c>
      <c r="U16" s="87">
        <v>4</v>
      </c>
    </row>
    <row r="17" spans="1:21" ht="33" customHeight="1" x14ac:dyDescent="0.2">
      <c r="A17" s="643">
        <v>5</v>
      </c>
      <c r="B17" s="644" t="s">
        <v>462</v>
      </c>
      <c r="C17" s="75">
        <v>4</v>
      </c>
      <c r="D17" s="76">
        <v>19944</v>
      </c>
      <c r="E17" s="77">
        <v>8</v>
      </c>
      <c r="F17" s="78">
        <v>26823</v>
      </c>
      <c r="G17" s="467">
        <v>3</v>
      </c>
      <c r="H17" s="553">
        <v>11579</v>
      </c>
      <c r="I17" s="469">
        <v>1</v>
      </c>
      <c r="J17" s="556">
        <v>22667</v>
      </c>
      <c r="K17" s="467">
        <v>5</v>
      </c>
      <c r="L17" s="553">
        <v>2628</v>
      </c>
      <c r="M17" s="469">
        <v>8</v>
      </c>
      <c r="N17" s="556">
        <v>1554</v>
      </c>
      <c r="O17" s="467">
        <v>3</v>
      </c>
      <c r="P17" s="553">
        <v>5873</v>
      </c>
      <c r="Q17" s="469">
        <v>8</v>
      </c>
      <c r="R17" s="556">
        <v>5154</v>
      </c>
      <c r="S17" s="642">
        <v>40</v>
      </c>
      <c r="T17" s="88">
        <v>96222</v>
      </c>
      <c r="U17" s="87">
        <v>5</v>
      </c>
    </row>
    <row r="18" spans="1:21" ht="33" customHeight="1" x14ac:dyDescent="0.2">
      <c r="A18" s="643">
        <v>6</v>
      </c>
      <c r="B18" s="644" t="s">
        <v>768</v>
      </c>
      <c r="C18" s="75">
        <v>3</v>
      </c>
      <c r="D18" s="76">
        <v>21490</v>
      </c>
      <c r="E18" s="77">
        <v>6</v>
      </c>
      <c r="F18" s="78">
        <v>29895</v>
      </c>
      <c r="G18" s="467">
        <v>5</v>
      </c>
      <c r="H18" s="553">
        <v>8862</v>
      </c>
      <c r="I18" s="469">
        <v>7</v>
      </c>
      <c r="J18" s="556">
        <v>18087</v>
      </c>
      <c r="K18" s="467">
        <v>6</v>
      </c>
      <c r="L18" s="553">
        <v>1944</v>
      </c>
      <c r="M18" s="469">
        <v>2</v>
      </c>
      <c r="N18" s="556">
        <v>4649</v>
      </c>
      <c r="O18" s="467">
        <v>6</v>
      </c>
      <c r="P18" s="553">
        <v>5800</v>
      </c>
      <c r="Q18" s="469">
        <v>7</v>
      </c>
      <c r="R18" s="556">
        <v>6740</v>
      </c>
      <c r="S18" s="642">
        <v>42</v>
      </c>
      <c r="T18" s="88">
        <v>97467</v>
      </c>
      <c r="U18" s="87">
        <v>6</v>
      </c>
    </row>
    <row r="19" spans="1:21" ht="33" customHeight="1" x14ac:dyDescent="0.2">
      <c r="A19" s="643">
        <v>7</v>
      </c>
      <c r="B19" s="644" t="s">
        <v>460</v>
      </c>
      <c r="C19" s="75">
        <v>8</v>
      </c>
      <c r="D19" s="76">
        <v>10563</v>
      </c>
      <c r="E19" s="77">
        <v>4</v>
      </c>
      <c r="F19" s="78">
        <v>44487</v>
      </c>
      <c r="G19" s="467">
        <v>8</v>
      </c>
      <c r="H19" s="553">
        <v>6494</v>
      </c>
      <c r="I19" s="469">
        <v>5</v>
      </c>
      <c r="J19" s="556">
        <v>23401</v>
      </c>
      <c r="K19" s="467">
        <v>8</v>
      </c>
      <c r="L19" s="553">
        <v>1780</v>
      </c>
      <c r="M19" s="469">
        <v>6</v>
      </c>
      <c r="N19" s="556">
        <v>2586</v>
      </c>
      <c r="O19" s="467">
        <v>1</v>
      </c>
      <c r="P19" s="553">
        <v>11228</v>
      </c>
      <c r="Q19" s="469">
        <v>3</v>
      </c>
      <c r="R19" s="556">
        <v>12968</v>
      </c>
      <c r="S19" s="1099">
        <v>43</v>
      </c>
      <c r="T19" s="1100">
        <v>113507</v>
      </c>
      <c r="U19" s="87">
        <v>7</v>
      </c>
    </row>
    <row r="20" spans="1:21" ht="33" customHeight="1" thickBot="1" x14ac:dyDescent="0.25">
      <c r="A20" s="531">
        <v>8</v>
      </c>
      <c r="B20" s="645" t="s">
        <v>461</v>
      </c>
      <c r="C20" s="83">
        <v>6</v>
      </c>
      <c r="D20" s="84">
        <v>19316</v>
      </c>
      <c r="E20" s="85">
        <v>3</v>
      </c>
      <c r="F20" s="86">
        <v>37618</v>
      </c>
      <c r="G20" s="479">
        <v>7</v>
      </c>
      <c r="H20" s="646">
        <v>7402</v>
      </c>
      <c r="I20" s="481">
        <v>8</v>
      </c>
      <c r="J20" s="647">
        <v>15899.3</v>
      </c>
      <c r="K20" s="479">
        <v>2</v>
      </c>
      <c r="L20" s="646">
        <v>3523</v>
      </c>
      <c r="M20" s="481">
        <v>7</v>
      </c>
      <c r="N20" s="647">
        <v>3734</v>
      </c>
      <c r="O20" s="479">
        <v>5</v>
      </c>
      <c r="P20" s="646">
        <v>4691</v>
      </c>
      <c r="Q20" s="481">
        <v>5</v>
      </c>
      <c r="R20" s="647">
        <v>8908</v>
      </c>
      <c r="S20" s="1101">
        <v>43</v>
      </c>
      <c r="T20" s="1102">
        <v>101091.3</v>
      </c>
      <c r="U20" s="648">
        <v>8</v>
      </c>
    </row>
    <row r="21" spans="1:21" ht="13.5" thickTop="1" x14ac:dyDescent="0.2"/>
    <row r="23" spans="1:21" ht="23.25" x14ac:dyDescent="0.35">
      <c r="B23" s="166" t="s">
        <v>1057</v>
      </c>
      <c r="J23" s="166" t="s">
        <v>1058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7"/>
  <sheetViews>
    <sheetView workbookViewId="0">
      <selection activeCell="AI23" sqref="AI23"/>
    </sheetView>
  </sheetViews>
  <sheetFormatPr defaultRowHeight="12.75" x14ac:dyDescent="0.2"/>
  <cols>
    <col min="1" max="1" width="5.7109375" customWidth="1"/>
    <col min="2" max="2" width="18.42578125" customWidth="1"/>
    <col min="3" max="3" width="19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842"/>
      <c r="H1" s="843" t="s">
        <v>558</v>
      </c>
      <c r="I1" s="842"/>
    </row>
    <row r="3" spans="1:32" ht="18" x14ac:dyDescent="0.25">
      <c r="I3" s="844" t="s">
        <v>559</v>
      </c>
      <c r="J3" s="842"/>
    </row>
    <row r="4" spans="1:32" ht="15.75" x14ac:dyDescent="0.25">
      <c r="F4" s="842"/>
    </row>
    <row r="5" spans="1:32" ht="18" x14ac:dyDescent="0.25">
      <c r="H5" s="843" t="s">
        <v>560</v>
      </c>
      <c r="I5" s="842"/>
    </row>
    <row r="7" spans="1:32" ht="13.5" thickBot="1" x14ac:dyDescent="0.25"/>
    <row r="8" spans="1:32" ht="13.5" thickTop="1" x14ac:dyDescent="0.2">
      <c r="A8" s="1478" t="s">
        <v>26</v>
      </c>
      <c r="B8" s="1481" t="s">
        <v>27</v>
      </c>
      <c r="C8" s="1430" t="s">
        <v>561</v>
      </c>
      <c r="D8" s="1475" t="s">
        <v>562</v>
      </c>
      <c r="E8" s="1476"/>
      <c r="F8" s="1476"/>
      <c r="G8" s="1477"/>
      <c r="H8" s="1475" t="s">
        <v>563</v>
      </c>
      <c r="I8" s="1476"/>
      <c r="J8" s="1476"/>
      <c r="K8" s="1477"/>
      <c r="L8" s="1475" t="s">
        <v>564</v>
      </c>
      <c r="M8" s="1476"/>
      <c r="N8" s="1476"/>
      <c r="O8" s="1477"/>
      <c r="P8" s="1475" t="s">
        <v>565</v>
      </c>
      <c r="Q8" s="1476"/>
      <c r="R8" s="1476"/>
      <c r="S8" s="1477"/>
      <c r="T8" s="1475" t="s">
        <v>566</v>
      </c>
      <c r="U8" s="1476"/>
      <c r="V8" s="1476"/>
      <c r="W8" s="1477"/>
      <c r="X8" s="1475" t="s">
        <v>567</v>
      </c>
      <c r="Y8" s="1476"/>
      <c r="Z8" s="1476"/>
      <c r="AA8" s="1477"/>
      <c r="AB8" s="887"/>
      <c r="AC8" s="888"/>
      <c r="AD8" s="888"/>
      <c r="AE8" s="888"/>
      <c r="AF8" s="889"/>
    </row>
    <row r="9" spans="1:32" x14ac:dyDescent="0.2">
      <c r="A9" s="1479"/>
      <c r="B9" s="1482"/>
      <c r="C9" s="1431"/>
      <c r="D9" s="1472" t="s">
        <v>568</v>
      </c>
      <c r="E9" s="1473"/>
      <c r="F9" s="1473"/>
      <c r="G9" s="1474"/>
      <c r="H9" s="1472" t="s">
        <v>568</v>
      </c>
      <c r="I9" s="1473"/>
      <c r="J9" s="1473"/>
      <c r="K9" s="1474"/>
      <c r="L9" s="1472" t="s">
        <v>568</v>
      </c>
      <c r="M9" s="1473"/>
      <c r="N9" s="1473"/>
      <c r="O9" s="1474"/>
      <c r="P9" s="1472" t="s">
        <v>568</v>
      </c>
      <c r="Q9" s="1473"/>
      <c r="R9" s="1473"/>
      <c r="S9" s="1474"/>
      <c r="T9" s="1472" t="s">
        <v>568</v>
      </c>
      <c r="U9" s="1473"/>
      <c r="V9" s="1473"/>
      <c r="W9" s="1474"/>
      <c r="X9" s="1472" t="s">
        <v>568</v>
      </c>
      <c r="Y9" s="1473"/>
      <c r="Z9" s="1473"/>
      <c r="AA9" s="1474"/>
      <c r="AB9" s="1469" t="s">
        <v>14</v>
      </c>
      <c r="AC9" s="1470"/>
      <c r="AD9" s="1470"/>
      <c r="AE9" s="1470"/>
      <c r="AF9" s="1471"/>
    </row>
    <row r="10" spans="1:32" ht="13.5" thickBot="1" x14ac:dyDescent="0.25">
      <c r="A10" s="1479"/>
      <c r="B10" s="1482"/>
      <c r="C10" s="1431"/>
      <c r="D10" s="1472" t="s">
        <v>569</v>
      </c>
      <c r="E10" s="1473"/>
      <c r="F10" s="1473"/>
      <c r="G10" s="1474"/>
      <c r="H10" s="1472" t="s">
        <v>570</v>
      </c>
      <c r="I10" s="1473"/>
      <c r="J10" s="1473"/>
      <c r="K10" s="1474"/>
      <c r="L10" s="1472" t="s">
        <v>571</v>
      </c>
      <c r="M10" s="1473"/>
      <c r="N10" s="1473"/>
      <c r="O10" s="1474"/>
      <c r="P10" s="1472" t="s">
        <v>572</v>
      </c>
      <c r="Q10" s="1473"/>
      <c r="R10" s="1473"/>
      <c r="S10" s="1474"/>
      <c r="T10" s="1472" t="s">
        <v>573</v>
      </c>
      <c r="U10" s="1473"/>
      <c r="V10" s="1473"/>
      <c r="W10" s="1474"/>
      <c r="X10" s="1472" t="s">
        <v>574</v>
      </c>
      <c r="Y10" s="1473"/>
      <c r="Z10" s="1473"/>
      <c r="AA10" s="1474"/>
      <c r="AB10" s="890"/>
      <c r="AC10" s="891"/>
      <c r="AD10" s="891"/>
      <c r="AE10" s="891"/>
      <c r="AF10" s="892"/>
    </row>
    <row r="11" spans="1:32" ht="13.5" thickTop="1" x14ac:dyDescent="0.2">
      <c r="A11" s="1480"/>
      <c r="B11" s="1483"/>
      <c r="C11" s="1484"/>
      <c r="D11" s="882" t="s">
        <v>30</v>
      </c>
      <c r="E11" s="883" t="s">
        <v>575</v>
      </c>
      <c r="F11" s="884" t="s">
        <v>576</v>
      </c>
      <c r="G11" s="885" t="s">
        <v>577</v>
      </c>
      <c r="H11" s="882" t="s">
        <v>30</v>
      </c>
      <c r="I11" s="883" t="s">
        <v>575</v>
      </c>
      <c r="J11" s="884" t="s">
        <v>576</v>
      </c>
      <c r="K11" s="885" t="s">
        <v>577</v>
      </c>
      <c r="L11" s="882" t="s">
        <v>30</v>
      </c>
      <c r="M11" s="883" t="s">
        <v>575</v>
      </c>
      <c r="N11" s="884" t="s">
        <v>576</v>
      </c>
      <c r="O11" s="885" t="s">
        <v>577</v>
      </c>
      <c r="P11" s="882" t="s">
        <v>30</v>
      </c>
      <c r="Q11" s="883" t="s">
        <v>575</v>
      </c>
      <c r="R11" s="884" t="s">
        <v>576</v>
      </c>
      <c r="S11" s="885" t="s">
        <v>577</v>
      </c>
      <c r="T11" s="882" t="s">
        <v>30</v>
      </c>
      <c r="U11" s="883" t="s">
        <v>575</v>
      </c>
      <c r="V11" s="884" t="s">
        <v>576</v>
      </c>
      <c r="W11" s="885" t="s">
        <v>577</v>
      </c>
      <c r="X11" s="882" t="s">
        <v>30</v>
      </c>
      <c r="Y11" s="883" t="s">
        <v>575</v>
      </c>
      <c r="Z11" s="884" t="s">
        <v>576</v>
      </c>
      <c r="AA11" s="885" t="s">
        <v>577</v>
      </c>
      <c r="AB11" s="882" t="s">
        <v>30</v>
      </c>
      <c r="AC11" s="883" t="s">
        <v>575</v>
      </c>
      <c r="AD11" s="884" t="s">
        <v>576</v>
      </c>
      <c r="AE11" s="885" t="s">
        <v>577</v>
      </c>
      <c r="AF11" s="886" t="s">
        <v>32</v>
      </c>
    </row>
    <row r="12" spans="1:32" ht="13.5" thickBot="1" x14ac:dyDescent="0.25">
      <c r="A12" s="845">
        <v>1</v>
      </c>
      <c r="B12" s="846">
        <v>2</v>
      </c>
      <c r="C12" s="846">
        <v>3</v>
      </c>
      <c r="D12" s="847">
        <v>4</v>
      </c>
      <c r="E12" s="848">
        <v>5</v>
      </c>
      <c r="F12" s="849">
        <v>6</v>
      </c>
      <c r="G12" s="850">
        <v>7</v>
      </c>
      <c r="H12" s="847">
        <v>8</v>
      </c>
      <c r="I12" s="848">
        <v>9</v>
      </c>
      <c r="J12" s="849">
        <v>10</v>
      </c>
      <c r="K12" s="850">
        <v>11</v>
      </c>
      <c r="L12" s="847">
        <v>12</v>
      </c>
      <c r="M12" s="848">
        <v>13</v>
      </c>
      <c r="N12" s="849">
        <v>14</v>
      </c>
      <c r="O12" s="850">
        <v>15</v>
      </c>
      <c r="P12" s="847">
        <v>16</v>
      </c>
      <c r="Q12" s="848">
        <v>17</v>
      </c>
      <c r="R12" s="849">
        <v>18</v>
      </c>
      <c r="S12" s="850">
        <v>19</v>
      </c>
      <c r="T12" s="847">
        <v>20</v>
      </c>
      <c r="U12" s="848">
        <v>21</v>
      </c>
      <c r="V12" s="849">
        <v>22</v>
      </c>
      <c r="W12" s="850">
        <v>23</v>
      </c>
      <c r="X12" s="847">
        <v>24</v>
      </c>
      <c r="Y12" s="848">
        <v>25</v>
      </c>
      <c r="Z12" s="849">
        <v>26</v>
      </c>
      <c r="AA12" s="850">
        <v>27</v>
      </c>
      <c r="AB12" s="851">
        <v>28</v>
      </c>
      <c r="AC12" s="848">
        <v>29</v>
      </c>
      <c r="AD12" s="848">
        <v>30</v>
      </c>
      <c r="AE12" s="852">
        <v>31</v>
      </c>
      <c r="AF12" s="853">
        <v>32</v>
      </c>
    </row>
    <row r="13" spans="1:32" ht="13.5" thickTop="1" x14ac:dyDescent="0.2">
      <c r="A13" s="854">
        <v>1</v>
      </c>
      <c r="B13" s="893" t="s">
        <v>578</v>
      </c>
      <c r="C13" s="855" t="s">
        <v>579</v>
      </c>
      <c r="D13" s="54">
        <v>20</v>
      </c>
      <c r="E13" s="186">
        <v>5</v>
      </c>
      <c r="F13" s="55">
        <v>12</v>
      </c>
      <c r="G13" s="856">
        <v>3</v>
      </c>
      <c r="H13" s="857">
        <v>21</v>
      </c>
      <c r="I13" s="858">
        <v>5</v>
      </c>
      <c r="J13" s="859">
        <v>18</v>
      </c>
      <c r="K13" s="856">
        <v>7</v>
      </c>
      <c r="L13" s="857">
        <v>15</v>
      </c>
      <c r="M13" s="858">
        <v>2</v>
      </c>
      <c r="N13" s="859">
        <v>2</v>
      </c>
      <c r="O13" s="856">
        <v>1</v>
      </c>
      <c r="P13" s="857">
        <v>8</v>
      </c>
      <c r="Q13" s="858">
        <v>0</v>
      </c>
      <c r="R13" s="859">
        <v>0</v>
      </c>
      <c r="S13" s="856">
        <v>0</v>
      </c>
      <c r="T13" s="857">
        <v>19</v>
      </c>
      <c r="U13" s="858">
        <v>4</v>
      </c>
      <c r="V13" s="859">
        <v>7</v>
      </c>
      <c r="W13" s="856">
        <v>3</v>
      </c>
      <c r="X13" s="857">
        <v>19</v>
      </c>
      <c r="Y13" s="858">
        <v>4</v>
      </c>
      <c r="Z13" s="859">
        <v>7</v>
      </c>
      <c r="AA13" s="856">
        <v>2</v>
      </c>
      <c r="AB13" s="963">
        <f t="shared" ref="AB13:AE24" si="0">IF(ISNUMBER(D13)=TRUE,SUM(D13+H13+L13+P13+T13+X13)," ")</f>
        <v>102</v>
      </c>
      <c r="AC13" s="963">
        <f t="shared" si="0"/>
        <v>20</v>
      </c>
      <c r="AD13" s="963">
        <f t="shared" si="0"/>
        <v>46</v>
      </c>
      <c r="AE13" s="963">
        <f t="shared" si="0"/>
        <v>16</v>
      </c>
      <c r="AF13" s="895">
        <v>1</v>
      </c>
    </row>
    <row r="14" spans="1:32" x14ac:dyDescent="0.2">
      <c r="A14" s="860">
        <v>2</v>
      </c>
      <c r="B14" s="893" t="s">
        <v>580</v>
      </c>
      <c r="C14" s="855" t="s">
        <v>581</v>
      </c>
      <c r="D14" s="60">
        <v>10</v>
      </c>
      <c r="E14" s="65">
        <v>1</v>
      </c>
      <c r="F14" s="63">
        <v>5</v>
      </c>
      <c r="G14" s="861">
        <v>2</v>
      </c>
      <c r="H14" s="862">
        <v>19</v>
      </c>
      <c r="I14" s="863">
        <v>4</v>
      </c>
      <c r="J14" s="864">
        <v>20</v>
      </c>
      <c r="K14" s="861">
        <v>8</v>
      </c>
      <c r="L14" s="862">
        <v>19</v>
      </c>
      <c r="M14" s="863">
        <v>3</v>
      </c>
      <c r="N14" s="864">
        <v>8</v>
      </c>
      <c r="O14" s="861">
        <v>2</v>
      </c>
      <c r="P14" s="862">
        <v>10</v>
      </c>
      <c r="Q14" s="863">
        <v>0</v>
      </c>
      <c r="R14" s="864">
        <v>0</v>
      </c>
      <c r="S14" s="861">
        <v>0</v>
      </c>
      <c r="T14" s="862">
        <v>22</v>
      </c>
      <c r="U14" s="863">
        <v>6</v>
      </c>
      <c r="V14" s="864">
        <v>7</v>
      </c>
      <c r="W14" s="861">
        <v>2</v>
      </c>
      <c r="X14" s="862">
        <v>17</v>
      </c>
      <c r="Y14" s="863">
        <v>4</v>
      </c>
      <c r="Z14" s="864">
        <v>3</v>
      </c>
      <c r="AA14" s="861">
        <v>2</v>
      </c>
      <c r="AB14" s="963">
        <f t="shared" si="0"/>
        <v>97</v>
      </c>
      <c r="AC14" s="963">
        <f t="shared" si="0"/>
        <v>18</v>
      </c>
      <c r="AD14" s="963">
        <f t="shared" si="0"/>
        <v>43</v>
      </c>
      <c r="AE14" s="963">
        <f t="shared" si="0"/>
        <v>16</v>
      </c>
      <c r="AF14" s="896">
        <v>2</v>
      </c>
    </row>
    <row r="15" spans="1:32" x14ac:dyDescent="0.2">
      <c r="A15" s="860">
        <v>3</v>
      </c>
      <c r="B15" s="893" t="s">
        <v>582</v>
      </c>
      <c r="C15" s="855" t="s">
        <v>583</v>
      </c>
      <c r="D15" s="60">
        <v>16</v>
      </c>
      <c r="E15" s="65">
        <v>4</v>
      </c>
      <c r="F15" s="63">
        <v>13</v>
      </c>
      <c r="G15" s="861">
        <v>6</v>
      </c>
      <c r="H15" s="862">
        <v>14</v>
      </c>
      <c r="I15" s="863">
        <v>2</v>
      </c>
      <c r="J15" s="864">
        <v>18</v>
      </c>
      <c r="K15" s="861">
        <v>9</v>
      </c>
      <c r="L15" s="862">
        <v>11</v>
      </c>
      <c r="M15" s="863">
        <v>0</v>
      </c>
      <c r="N15" s="864">
        <v>2</v>
      </c>
      <c r="O15" s="861">
        <v>1</v>
      </c>
      <c r="P15" s="862">
        <v>17</v>
      </c>
      <c r="Q15" s="863">
        <v>3</v>
      </c>
      <c r="R15" s="864">
        <v>17</v>
      </c>
      <c r="S15" s="861">
        <v>7</v>
      </c>
      <c r="T15" s="862">
        <v>21</v>
      </c>
      <c r="U15" s="863">
        <v>5</v>
      </c>
      <c r="V15" s="864">
        <v>17</v>
      </c>
      <c r="W15" s="861">
        <v>5</v>
      </c>
      <c r="X15" s="862">
        <v>15</v>
      </c>
      <c r="Y15" s="863">
        <v>3</v>
      </c>
      <c r="Z15" s="864">
        <v>7</v>
      </c>
      <c r="AA15" s="861">
        <v>4</v>
      </c>
      <c r="AB15" s="963">
        <f t="shared" si="0"/>
        <v>94</v>
      </c>
      <c r="AC15" s="963">
        <f t="shared" si="0"/>
        <v>17</v>
      </c>
      <c r="AD15" s="963">
        <f t="shared" si="0"/>
        <v>74</v>
      </c>
      <c r="AE15" s="963">
        <f t="shared" si="0"/>
        <v>32</v>
      </c>
      <c r="AF15" s="896">
        <v>3</v>
      </c>
    </row>
    <row r="16" spans="1:32" x14ac:dyDescent="0.2">
      <c r="A16" s="860">
        <v>4</v>
      </c>
      <c r="B16" s="893" t="s">
        <v>584</v>
      </c>
      <c r="C16" s="855" t="s">
        <v>585</v>
      </c>
      <c r="D16" s="60">
        <v>15</v>
      </c>
      <c r="E16" s="65">
        <v>2</v>
      </c>
      <c r="F16" s="63">
        <v>8</v>
      </c>
      <c r="G16" s="861">
        <v>3</v>
      </c>
      <c r="H16" s="862">
        <v>15</v>
      </c>
      <c r="I16" s="863">
        <v>3</v>
      </c>
      <c r="J16" s="864">
        <v>4</v>
      </c>
      <c r="K16" s="861">
        <v>1</v>
      </c>
      <c r="L16" s="862">
        <v>15</v>
      </c>
      <c r="M16" s="863">
        <v>3</v>
      </c>
      <c r="N16" s="864">
        <v>4</v>
      </c>
      <c r="O16" s="861">
        <v>2</v>
      </c>
      <c r="P16" s="862">
        <v>10</v>
      </c>
      <c r="Q16" s="863">
        <v>0</v>
      </c>
      <c r="R16" s="864">
        <v>0</v>
      </c>
      <c r="S16" s="861">
        <v>0</v>
      </c>
      <c r="T16" s="862">
        <v>17</v>
      </c>
      <c r="U16" s="863">
        <v>3</v>
      </c>
      <c r="V16" s="864">
        <v>4</v>
      </c>
      <c r="W16" s="861">
        <v>2</v>
      </c>
      <c r="X16" s="862">
        <v>17</v>
      </c>
      <c r="Y16" s="863">
        <v>3</v>
      </c>
      <c r="Z16" s="864">
        <v>3</v>
      </c>
      <c r="AA16" s="861">
        <v>1</v>
      </c>
      <c r="AB16" s="963">
        <f t="shared" si="0"/>
        <v>89</v>
      </c>
      <c r="AC16" s="963">
        <f t="shared" si="0"/>
        <v>14</v>
      </c>
      <c r="AD16" s="963">
        <f t="shared" si="0"/>
        <v>23</v>
      </c>
      <c r="AE16" s="963">
        <f t="shared" si="0"/>
        <v>9</v>
      </c>
      <c r="AF16" s="896">
        <v>4</v>
      </c>
    </row>
    <row r="17" spans="1:32" x14ac:dyDescent="0.2">
      <c r="A17" s="860">
        <v>5</v>
      </c>
      <c r="B17" s="893" t="s">
        <v>586</v>
      </c>
      <c r="C17" s="855" t="s">
        <v>587</v>
      </c>
      <c r="D17" s="60">
        <v>14</v>
      </c>
      <c r="E17" s="65">
        <v>3</v>
      </c>
      <c r="F17" s="63">
        <v>16</v>
      </c>
      <c r="G17" s="861">
        <v>8</v>
      </c>
      <c r="H17" s="862">
        <v>19</v>
      </c>
      <c r="I17" s="863">
        <v>4</v>
      </c>
      <c r="J17" s="864">
        <v>10</v>
      </c>
      <c r="K17" s="861">
        <v>5</v>
      </c>
      <c r="L17" s="862">
        <v>16</v>
      </c>
      <c r="M17" s="863">
        <v>3</v>
      </c>
      <c r="N17" s="864">
        <v>6</v>
      </c>
      <c r="O17" s="861">
        <v>3</v>
      </c>
      <c r="P17" s="862">
        <v>13</v>
      </c>
      <c r="Q17" s="863">
        <v>1</v>
      </c>
      <c r="R17" s="864">
        <v>1</v>
      </c>
      <c r="S17" s="861">
        <v>1</v>
      </c>
      <c r="T17" s="862">
        <v>16</v>
      </c>
      <c r="U17" s="863">
        <v>2</v>
      </c>
      <c r="V17" s="864">
        <v>10</v>
      </c>
      <c r="W17" s="861">
        <v>5</v>
      </c>
      <c r="X17" s="862">
        <v>10</v>
      </c>
      <c r="Y17" s="863">
        <v>1</v>
      </c>
      <c r="Z17" s="864">
        <v>0</v>
      </c>
      <c r="AA17" s="861">
        <v>0</v>
      </c>
      <c r="AB17" s="963">
        <f t="shared" si="0"/>
        <v>88</v>
      </c>
      <c r="AC17" s="963">
        <f t="shared" si="0"/>
        <v>14</v>
      </c>
      <c r="AD17" s="963">
        <f t="shared" si="0"/>
        <v>43</v>
      </c>
      <c r="AE17" s="963">
        <f t="shared" si="0"/>
        <v>22</v>
      </c>
      <c r="AF17" s="896">
        <v>5</v>
      </c>
    </row>
    <row r="18" spans="1:32" x14ac:dyDescent="0.2">
      <c r="A18" s="860">
        <v>6</v>
      </c>
      <c r="B18" s="893" t="s">
        <v>588</v>
      </c>
      <c r="C18" s="855" t="s">
        <v>589</v>
      </c>
      <c r="D18" s="60">
        <v>11</v>
      </c>
      <c r="E18" s="65">
        <v>2</v>
      </c>
      <c r="F18" s="63">
        <v>7</v>
      </c>
      <c r="G18" s="861">
        <v>2</v>
      </c>
      <c r="H18" s="862">
        <v>10</v>
      </c>
      <c r="I18" s="863">
        <v>1</v>
      </c>
      <c r="J18" s="864">
        <v>1</v>
      </c>
      <c r="K18" s="861">
        <v>1</v>
      </c>
      <c r="L18" s="862">
        <v>13</v>
      </c>
      <c r="M18" s="863">
        <v>2</v>
      </c>
      <c r="N18" s="864">
        <v>8</v>
      </c>
      <c r="O18" s="861">
        <v>6</v>
      </c>
      <c r="P18" s="862">
        <v>15</v>
      </c>
      <c r="Q18" s="863">
        <v>2</v>
      </c>
      <c r="R18" s="864">
        <v>6</v>
      </c>
      <c r="S18" s="861">
        <v>3</v>
      </c>
      <c r="T18" s="862">
        <v>18</v>
      </c>
      <c r="U18" s="863">
        <v>4</v>
      </c>
      <c r="V18" s="864">
        <v>7</v>
      </c>
      <c r="W18" s="861">
        <v>2</v>
      </c>
      <c r="X18" s="862">
        <v>15</v>
      </c>
      <c r="Y18" s="863">
        <v>2</v>
      </c>
      <c r="Z18" s="864">
        <v>6</v>
      </c>
      <c r="AA18" s="861">
        <v>4</v>
      </c>
      <c r="AB18" s="963">
        <f t="shared" si="0"/>
        <v>82</v>
      </c>
      <c r="AC18" s="963">
        <f t="shared" si="0"/>
        <v>13</v>
      </c>
      <c r="AD18" s="963">
        <f t="shared" si="0"/>
        <v>35</v>
      </c>
      <c r="AE18" s="963">
        <f t="shared" si="0"/>
        <v>18</v>
      </c>
      <c r="AF18" s="896">
        <v>6</v>
      </c>
    </row>
    <row r="19" spans="1:32" x14ac:dyDescent="0.2">
      <c r="A19" s="860">
        <v>7</v>
      </c>
      <c r="B19" s="893" t="s">
        <v>590</v>
      </c>
      <c r="C19" s="855" t="s">
        <v>502</v>
      </c>
      <c r="D19" s="60">
        <v>16</v>
      </c>
      <c r="E19" s="65">
        <v>4</v>
      </c>
      <c r="F19" s="63">
        <v>14</v>
      </c>
      <c r="G19" s="861">
        <v>6</v>
      </c>
      <c r="H19" s="862">
        <v>9</v>
      </c>
      <c r="I19" s="863">
        <v>0</v>
      </c>
      <c r="J19" s="864">
        <v>10</v>
      </c>
      <c r="K19" s="861">
        <v>5</v>
      </c>
      <c r="L19" s="862">
        <v>12</v>
      </c>
      <c r="M19" s="863">
        <v>2</v>
      </c>
      <c r="N19" s="864">
        <v>2</v>
      </c>
      <c r="O19" s="861">
        <v>1</v>
      </c>
      <c r="P19" s="862">
        <v>11</v>
      </c>
      <c r="Q19" s="863">
        <v>0</v>
      </c>
      <c r="R19" s="864">
        <v>0</v>
      </c>
      <c r="S19" s="861">
        <v>0</v>
      </c>
      <c r="T19" s="862">
        <v>11</v>
      </c>
      <c r="U19" s="863">
        <v>2</v>
      </c>
      <c r="V19" s="864">
        <v>3</v>
      </c>
      <c r="W19" s="861">
        <v>2</v>
      </c>
      <c r="X19" s="862">
        <v>21</v>
      </c>
      <c r="Y19" s="863">
        <v>5</v>
      </c>
      <c r="Z19" s="864">
        <v>5</v>
      </c>
      <c r="AA19" s="861">
        <v>2</v>
      </c>
      <c r="AB19" s="963">
        <f t="shared" si="0"/>
        <v>80</v>
      </c>
      <c r="AC19" s="963">
        <f t="shared" si="0"/>
        <v>13</v>
      </c>
      <c r="AD19" s="963">
        <f t="shared" si="0"/>
        <v>34</v>
      </c>
      <c r="AE19" s="963">
        <f t="shared" si="0"/>
        <v>16</v>
      </c>
      <c r="AF19" s="896">
        <v>7</v>
      </c>
    </row>
    <row r="20" spans="1:32" x14ac:dyDescent="0.2">
      <c r="A20" s="860">
        <v>8</v>
      </c>
      <c r="B20" s="893" t="s">
        <v>591</v>
      </c>
      <c r="C20" s="855" t="s">
        <v>592</v>
      </c>
      <c r="D20" s="60">
        <v>16</v>
      </c>
      <c r="E20" s="65">
        <v>2</v>
      </c>
      <c r="F20" s="63">
        <v>7</v>
      </c>
      <c r="G20" s="861">
        <v>2</v>
      </c>
      <c r="H20" s="862">
        <v>8</v>
      </c>
      <c r="I20" s="863">
        <v>0</v>
      </c>
      <c r="J20" s="864">
        <v>0</v>
      </c>
      <c r="K20" s="861">
        <v>0</v>
      </c>
      <c r="L20" s="862">
        <v>12</v>
      </c>
      <c r="M20" s="863">
        <v>1</v>
      </c>
      <c r="N20" s="864">
        <v>1</v>
      </c>
      <c r="O20" s="861">
        <v>1</v>
      </c>
      <c r="P20" s="862">
        <v>12</v>
      </c>
      <c r="Q20" s="863">
        <v>1</v>
      </c>
      <c r="R20" s="864">
        <v>2</v>
      </c>
      <c r="S20" s="861">
        <v>2</v>
      </c>
      <c r="T20" s="862">
        <v>17</v>
      </c>
      <c r="U20" s="863">
        <v>4</v>
      </c>
      <c r="V20" s="864">
        <v>4</v>
      </c>
      <c r="W20" s="861">
        <v>2</v>
      </c>
      <c r="X20" s="862">
        <v>14</v>
      </c>
      <c r="Y20" s="863">
        <v>1</v>
      </c>
      <c r="Z20" s="864">
        <v>4</v>
      </c>
      <c r="AA20" s="861">
        <v>2</v>
      </c>
      <c r="AB20" s="963">
        <f t="shared" si="0"/>
        <v>79</v>
      </c>
      <c r="AC20" s="963">
        <f t="shared" si="0"/>
        <v>9</v>
      </c>
      <c r="AD20" s="963">
        <f t="shared" si="0"/>
        <v>18</v>
      </c>
      <c r="AE20" s="963">
        <f t="shared" si="0"/>
        <v>9</v>
      </c>
      <c r="AF20" s="896">
        <v>8</v>
      </c>
    </row>
    <row r="21" spans="1:32" x14ac:dyDescent="0.2">
      <c r="A21" s="860">
        <v>9</v>
      </c>
      <c r="B21" s="893" t="s">
        <v>593</v>
      </c>
      <c r="C21" s="855" t="s">
        <v>594</v>
      </c>
      <c r="D21" s="60">
        <v>14</v>
      </c>
      <c r="E21" s="65">
        <v>3</v>
      </c>
      <c r="F21" s="63">
        <v>17</v>
      </c>
      <c r="G21" s="861">
        <v>3</v>
      </c>
      <c r="H21" s="862">
        <v>12</v>
      </c>
      <c r="I21" s="863">
        <v>2</v>
      </c>
      <c r="J21" s="864">
        <v>6</v>
      </c>
      <c r="K21" s="861">
        <v>5</v>
      </c>
      <c r="L21" s="862">
        <v>10</v>
      </c>
      <c r="M21" s="863">
        <v>0</v>
      </c>
      <c r="N21" s="864">
        <v>1</v>
      </c>
      <c r="O21" s="861">
        <v>1</v>
      </c>
      <c r="P21" s="862">
        <v>11</v>
      </c>
      <c r="Q21" s="863">
        <v>0</v>
      </c>
      <c r="R21" s="864">
        <v>0</v>
      </c>
      <c r="S21" s="861">
        <v>0</v>
      </c>
      <c r="T21" s="862">
        <v>13</v>
      </c>
      <c r="U21" s="863">
        <v>2</v>
      </c>
      <c r="V21" s="864">
        <v>4</v>
      </c>
      <c r="W21" s="861">
        <v>1</v>
      </c>
      <c r="X21" s="862">
        <v>18</v>
      </c>
      <c r="Y21" s="863">
        <v>2</v>
      </c>
      <c r="Z21" s="864">
        <v>5</v>
      </c>
      <c r="AA21" s="861">
        <v>2</v>
      </c>
      <c r="AB21" s="963">
        <f t="shared" si="0"/>
        <v>78</v>
      </c>
      <c r="AC21" s="963">
        <f t="shared" si="0"/>
        <v>9</v>
      </c>
      <c r="AD21" s="963">
        <f t="shared" si="0"/>
        <v>33</v>
      </c>
      <c r="AE21" s="963">
        <f t="shared" si="0"/>
        <v>12</v>
      </c>
      <c r="AF21" s="896">
        <v>9</v>
      </c>
    </row>
    <row r="22" spans="1:32" x14ac:dyDescent="0.2">
      <c r="A22" s="860">
        <v>10</v>
      </c>
      <c r="B22" s="893" t="s">
        <v>595</v>
      </c>
      <c r="C22" s="855" t="s">
        <v>596</v>
      </c>
      <c r="D22" s="60">
        <v>19</v>
      </c>
      <c r="E22" s="65">
        <v>5</v>
      </c>
      <c r="F22" s="63">
        <v>16</v>
      </c>
      <c r="G22" s="861">
        <v>7</v>
      </c>
      <c r="H22" s="862">
        <v>12</v>
      </c>
      <c r="I22" s="863">
        <v>1</v>
      </c>
      <c r="J22" s="864">
        <v>9</v>
      </c>
      <c r="K22" s="861">
        <v>7</v>
      </c>
      <c r="L22" s="862">
        <v>10</v>
      </c>
      <c r="M22" s="863">
        <v>1</v>
      </c>
      <c r="N22" s="864">
        <v>2</v>
      </c>
      <c r="O22" s="861">
        <v>1</v>
      </c>
      <c r="P22" s="862">
        <v>11</v>
      </c>
      <c r="Q22" s="863">
        <v>1</v>
      </c>
      <c r="R22" s="864">
        <v>2</v>
      </c>
      <c r="S22" s="861">
        <v>2</v>
      </c>
      <c r="T22" s="862">
        <v>10</v>
      </c>
      <c r="U22" s="863">
        <v>1</v>
      </c>
      <c r="V22" s="864">
        <v>2</v>
      </c>
      <c r="W22" s="861">
        <v>2</v>
      </c>
      <c r="X22" s="862">
        <v>14</v>
      </c>
      <c r="Y22" s="863">
        <v>2</v>
      </c>
      <c r="Z22" s="864">
        <v>3</v>
      </c>
      <c r="AA22" s="861">
        <v>2</v>
      </c>
      <c r="AB22" s="963">
        <f t="shared" si="0"/>
        <v>76</v>
      </c>
      <c r="AC22" s="963">
        <f t="shared" si="0"/>
        <v>11</v>
      </c>
      <c r="AD22" s="963">
        <f t="shared" si="0"/>
        <v>34</v>
      </c>
      <c r="AE22" s="963">
        <f t="shared" si="0"/>
        <v>21</v>
      </c>
      <c r="AF22" s="896">
        <v>10</v>
      </c>
    </row>
    <row r="23" spans="1:32" x14ac:dyDescent="0.2">
      <c r="A23" s="860">
        <v>11</v>
      </c>
      <c r="B23" s="894" t="s">
        <v>597</v>
      </c>
      <c r="C23" s="867" t="s">
        <v>589</v>
      </c>
      <c r="D23" s="60">
        <v>8</v>
      </c>
      <c r="E23" s="65">
        <v>0</v>
      </c>
      <c r="F23" s="63">
        <v>4</v>
      </c>
      <c r="G23" s="861">
        <v>2</v>
      </c>
      <c r="H23" s="862">
        <v>13</v>
      </c>
      <c r="I23" s="863">
        <v>2</v>
      </c>
      <c r="J23" s="864">
        <v>11</v>
      </c>
      <c r="K23" s="861">
        <v>8</v>
      </c>
      <c r="L23" s="862">
        <v>10</v>
      </c>
      <c r="M23" s="863">
        <v>0</v>
      </c>
      <c r="N23" s="864">
        <v>2</v>
      </c>
      <c r="O23" s="861">
        <v>2</v>
      </c>
      <c r="P23" s="862">
        <v>11</v>
      </c>
      <c r="Q23" s="863">
        <v>0</v>
      </c>
      <c r="R23" s="864">
        <v>0</v>
      </c>
      <c r="S23" s="861">
        <v>0</v>
      </c>
      <c r="T23" s="862">
        <v>13</v>
      </c>
      <c r="U23" s="863">
        <v>3</v>
      </c>
      <c r="V23" s="864">
        <v>6</v>
      </c>
      <c r="W23" s="861">
        <v>3</v>
      </c>
      <c r="X23" s="862">
        <v>12</v>
      </c>
      <c r="Y23" s="863">
        <v>1</v>
      </c>
      <c r="Z23" s="864">
        <v>1</v>
      </c>
      <c r="AA23" s="861">
        <v>1</v>
      </c>
      <c r="AB23" s="963">
        <f t="shared" si="0"/>
        <v>67</v>
      </c>
      <c r="AC23" s="963">
        <f t="shared" si="0"/>
        <v>6</v>
      </c>
      <c r="AD23" s="963">
        <f t="shared" si="0"/>
        <v>24</v>
      </c>
      <c r="AE23" s="963">
        <f t="shared" si="0"/>
        <v>16</v>
      </c>
      <c r="AF23" s="896">
        <v>11</v>
      </c>
    </row>
    <row r="24" spans="1:32" x14ac:dyDescent="0.2">
      <c r="A24" s="860">
        <v>12</v>
      </c>
      <c r="B24" s="893" t="s">
        <v>598</v>
      </c>
      <c r="C24" s="855" t="s">
        <v>585</v>
      </c>
      <c r="D24" s="60">
        <v>13</v>
      </c>
      <c r="E24" s="65">
        <v>2</v>
      </c>
      <c r="F24" s="63">
        <v>11</v>
      </c>
      <c r="G24" s="861">
        <v>6</v>
      </c>
      <c r="H24" s="862">
        <v>13</v>
      </c>
      <c r="I24" s="863">
        <v>2</v>
      </c>
      <c r="J24" s="864">
        <v>11</v>
      </c>
      <c r="K24" s="861">
        <v>6</v>
      </c>
      <c r="L24" s="862">
        <v>11</v>
      </c>
      <c r="M24" s="863">
        <v>1</v>
      </c>
      <c r="N24" s="864">
        <v>3</v>
      </c>
      <c r="O24" s="861">
        <v>3</v>
      </c>
      <c r="P24" s="862">
        <v>14</v>
      </c>
      <c r="Q24" s="863">
        <v>2</v>
      </c>
      <c r="R24" s="864">
        <v>4</v>
      </c>
      <c r="S24" s="861">
        <v>2</v>
      </c>
      <c r="T24" s="862">
        <v>0</v>
      </c>
      <c r="U24" s="863">
        <v>0</v>
      </c>
      <c r="V24" s="864">
        <v>0</v>
      </c>
      <c r="W24" s="861">
        <v>0</v>
      </c>
      <c r="X24" s="862">
        <v>0</v>
      </c>
      <c r="Y24" s="863">
        <v>0</v>
      </c>
      <c r="Z24" s="864">
        <v>0</v>
      </c>
      <c r="AA24" s="861">
        <v>0</v>
      </c>
      <c r="AB24" s="963">
        <f t="shared" si="0"/>
        <v>51</v>
      </c>
      <c r="AC24" s="963">
        <f t="shared" si="0"/>
        <v>7</v>
      </c>
      <c r="AD24" s="963">
        <f t="shared" si="0"/>
        <v>29</v>
      </c>
      <c r="AE24" s="963">
        <f t="shared" si="0"/>
        <v>17</v>
      </c>
      <c r="AF24" s="896">
        <v>12</v>
      </c>
    </row>
    <row r="25" spans="1:32" x14ac:dyDescent="0.2">
      <c r="A25" s="860"/>
      <c r="B25" s="866"/>
      <c r="C25" s="867"/>
      <c r="D25" s="60"/>
      <c r="E25" s="65"/>
      <c r="F25" s="63"/>
      <c r="G25" s="861"/>
      <c r="H25" s="862"/>
      <c r="I25" s="863"/>
      <c r="J25" s="864"/>
      <c r="K25" s="861"/>
      <c r="L25" s="862"/>
      <c r="M25" s="863"/>
      <c r="N25" s="864"/>
      <c r="O25" s="861"/>
      <c r="P25" s="862"/>
      <c r="Q25" s="863"/>
      <c r="R25" s="864"/>
      <c r="S25" s="861"/>
      <c r="T25" s="862"/>
      <c r="U25" s="863"/>
      <c r="V25" s="864"/>
      <c r="W25" s="861"/>
      <c r="X25" s="862"/>
      <c r="Y25" s="863"/>
      <c r="Z25" s="864"/>
      <c r="AA25" s="861"/>
      <c r="AB25" s="54"/>
      <c r="AC25" s="54"/>
      <c r="AD25" s="54"/>
      <c r="AE25" s="54"/>
      <c r="AF25" s="865"/>
    </row>
    <row r="26" spans="1:32" ht="13.5" thickBot="1" x14ac:dyDescent="0.25">
      <c r="A26" s="868"/>
      <c r="B26" s="869"/>
      <c r="C26" s="870"/>
      <c r="D26" s="871"/>
      <c r="E26" s="872"/>
      <c r="F26" s="873"/>
      <c r="G26" s="874"/>
      <c r="H26" s="875"/>
      <c r="I26" s="876"/>
      <c r="J26" s="877"/>
      <c r="K26" s="874"/>
      <c r="L26" s="875"/>
      <c r="M26" s="876"/>
      <c r="N26" s="877"/>
      <c r="O26" s="874"/>
      <c r="P26" s="875"/>
      <c r="Q26" s="876"/>
      <c r="R26" s="877"/>
      <c r="S26" s="874"/>
      <c r="T26" s="875"/>
      <c r="U26" s="876"/>
      <c r="V26" s="877"/>
      <c r="W26" s="874"/>
      <c r="X26" s="875"/>
      <c r="Y26" s="876"/>
      <c r="Z26" s="877"/>
      <c r="AA26" s="874"/>
      <c r="AB26" s="878" t="str">
        <f>IF(ISNUMBER(D26)=TRUE,SUM(D26+H26+L26+P26+T26+#REF!+X26+#REF!)," ")</f>
        <v xml:space="preserve"> </v>
      </c>
      <c r="AC26" s="879" t="str">
        <f>IF(ISNUMBER(E26)=TRUE,SUM(E26+I26+M26+Q26+U26+#REF!+Y26+#REF!)," ")</f>
        <v xml:space="preserve"> </v>
      </c>
      <c r="AD26" s="879" t="str">
        <f>IF(ISNUMBER(G26)=TRUE,SUM(G26+K26+O26+S26+W26+#REF!+AA26+#REF!)," ")</f>
        <v xml:space="preserve"> </v>
      </c>
      <c r="AE26" s="880"/>
      <c r="AF26" s="881"/>
    </row>
    <row r="27" spans="1:32" ht="13.5" thickTop="1" x14ac:dyDescent="0.2"/>
  </sheetData>
  <mergeCells count="22">
    <mergeCell ref="A8:A11"/>
    <mergeCell ref="B8:B11"/>
    <mergeCell ref="C8:C11"/>
    <mergeCell ref="D8:G8"/>
    <mergeCell ref="H8:K8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B9:AF9"/>
    <mergeCell ref="D10:G10"/>
    <mergeCell ref="H10:K10"/>
    <mergeCell ref="L10:O10"/>
    <mergeCell ref="P10:S10"/>
    <mergeCell ref="T10:W10"/>
    <mergeCell ref="X10:AA10"/>
  </mergeCells>
  <dataValidations count="1">
    <dataValidation allowBlank="1" showInputMessage="1" showErrorMessage="1" promptTitle="POZOR!" prompt="Polje sadrži formulu!_x000a_U polja u ovom dijelu ne upisujte i ne mjenjajte ništa!" sqref="D13:AF26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C20" sqref="C20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40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178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41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489" t="s">
        <v>4</v>
      </c>
      <c r="C6" s="1491" t="s">
        <v>5</v>
      </c>
      <c r="D6" s="1485" t="s">
        <v>6</v>
      </c>
      <c r="E6" s="1486"/>
      <c r="F6" s="1485" t="s">
        <v>7</v>
      </c>
      <c r="G6" s="1486"/>
      <c r="H6" s="1485" t="s">
        <v>8</v>
      </c>
      <c r="I6" s="1486"/>
      <c r="J6" s="1485" t="s">
        <v>9</v>
      </c>
      <c r="K6" s="1486"/>
      <c r="L6" s="1485" t="s">
        <v>10</v>
      </c>
      <c r="M6" s="1486"/>
      <c r="N6" s="1485" t="s">
        <v>11</v>
      </c>
      <c r="O6" s="1486"/>
      <c r="P6" s="1485" t="s">
        <v>12</v>
      </c>
      <c r="Q6" s="1486"/>
      <c r="R6" s="1485" t="s">
        <v>13</v>
      </c>
      <c r="S6" s="1486"/>
      <c r="T6" s="1485" t="s">
        <v>182</v>
      </c>
      <c r="U6" s="1486"/>
      <c r="V6" s="1485" t="s">
        <v>183</v>
      </c>
      <c r="W6" s="1486"/>
      <c r="X6" s="1493" t="s">
        <v>14</v>
      </c>
      <c r="Y6" s="1494"/>
      <c r="Z6" s="1495"/>
    </row>
    <row r="7" spans="2:26" ht="47.25" customHeight="1" x14ac:dyDescent="0.2">
      <c r="B7" s="1490"/>
      <c r="C7" s="1492"/>
      <c r="D7" s="1487" t="s">
        <v>539</v>
      </c>
      <c r="E7" s="1488"/>
      <c r="F7" s="1487" t="s">
        <v>540</v>
      </c>
      <c r="G7" s="1488"/>
      <c r="H7" s="1487" t="s">
        <v>541</v>
      </c>
      <c r="I7" s="1488"/>
      <c r="J7" s="1487" t="s">
        <v>542</v>
      </c>
      <c r="K7" s="1488"/>
      <c r="L7" s="1487" t="s">
        <v>543</v>
      </c>
      <c r="M7" s="1488"/>
      <c r="N7" s="1487" t="s">
        <v>544</v>
      </c>
      <c r="O7" s="1488"/>
      <c r="P7" s="1487" t="s">
        <v>545</v>
      </c>
      <c r="Q7" s="1488"/>
      <c r="R7" s="1487" t="s">
        <v>546</v>
      </c>
      <c r="S7" s="1488"/>
      <c r="T7" s="1487" t="s">
        <v>547</v>
      </c>
      <c r="U7" s="1488"/>
      <c r="V7" s="1487" t="s">
        <v>548</v>
      </c>
      <c r="W7" s="1488"/>
      <c r="X7" s="1496"/>
      <c r="Y7" s="1497"/>
      <c r="Z7" s="1498"/>
    </row>
    <row r="8" spans="2:26" ht="12.75" customHeight="1" x14ac:dyDescent="0.2">
      <c r="B8" s="1490"/>
      <c r="C8" s="1492"/>
      <c r="D8" s="264"/>
      <c r="E8" s="265"/>
      <c r="F8" s="266"/>
      <c r="G8" s="267"/>
      <c r="H8" s="268"/>
      <c r="I8" s="269"/>
      <c r="J8" s="266"/>
      <c r="K8" s="267"/>
      <c r="L8" s="268"/>
      <c r="M8" s="269"/>
      <c r="N8" s="266"/>
      <c r="O8" s="267"/>
      <c r="P8" s="268"/>
      <c r="Q8" s="269"/>
      <c r="R8" s="266"/>
      <c r="S8" s="269"/>
      <c r="T8" s="268"/>
      <c r="U8" s="269"/>
      <c r="V8" s="266"/>
      <c r="W8" s="269"/>
      <c r="X8" s="268"/>
      <c r="Y8" s="270"/>
      <c r="Z8" s="271"/>
    </row>
    <row r="9" spans="2:26" ht="20.25" x14ac:dyDescent="0.2">
      <c r="B9" s="272"/>
      <c r="C9" s="273"/>
      <c r="D9" s="264" t="s">
        <v>15</v>
      </c>
      <c r="E9" s="265" t="s">
        <v>16</v>
      </c>
      <c r="F9" s="274" t="s">
        <v>15</v>
      </c>
      <c r="G9" s="275" t="s">
        <v>16</v>
      </c>
      <c r="H9" s="264" t="s">
        <v>15</v>
      </c>
      <c r="I9" s="265" t="s">
        <v>16</v>
      </c>
      <c r="J9" s="274" t="s">
        <v>15</v>
      </c>
      <c r="K9" s="275" t="s">
        <v>16</v>
      </c>
      <c r="L9" s="264" t="s">
        <v>15</v>
      </c>
      <c r="M9" s="265" t="s">
        <v>16</v>
      </c>
      <c r="N9" s="274" t="s">
        <v>15</v>
      </c>
      <c r="O9" s="275" t="s">
        <v>16</v>
      </c>
      <c r="P9" s="264" t="s">
        <v>15</v>
      </c>
      <c r="Q9" s="265" t="s">
        <v>16</v>
      </c>
      <c r="R9" s="274" t="s">
        <v>15</v>
      </c>
      <c r="S9" s="265" t="s">
        <v>16</v>
      </c>
      <c r="T9" s="264" t="s">
        <v>15</v>
      </c>
      <c r="U9" s="265" t="s">
        <v>16</v>
      </c>
      <c r="V9" s="274" t="s">
        <v>15</v>
      </c>
      <c r="W9" s="265" t="s">
        <v>16</v>
      </c>
      <c r="X9" s="264" t="s">
        <v>15</v>
      </c>
      <c r="Y9" s="276" t="s">
        <v>17</v>
      </c>
      <c r="Z9" s="277" t="s">
        <v>18</v>
      </c>
    </row>
    <row r="10" spans="2:26" ht="21" thickBot="1" x14ac:dyDescent="0.25">
      <c r="B10" s="278"/>
      <c r="C10" s="279"/>
      <c r="D10" s="280"/>
      <c r="E10" s="281"/>
      <c r="F10" s="280"/>
      <c r="G10" s="282"/>
      <c r="H10" s="280"/>
      <c r="I10" s="281"/>
      <c r="J10" s="280"/>
      <c r="K10" s="282"/>
      <c r="L10" s="280"/>
      <c r="M10" s="281"/>
      <c r="N10" s="280"/>
      <c r="O10" s="282"/>
      <c r="P10" s="280"/>
      <c r="Q10" s="281"/>
      <c r="R10" s="280"/>
      <c r="S10" s="281"/>
      <c r="T10" s="280"/>
      <c r="U10" s="281"/>
      <c r="V10" s="280"/>
      <c r="W10" s="281"/>
      <c r="X10" s="280"/>
      <c r="Y10" s="283"/>
      <c r="Z10" s="279"/>
    </row>
    <row r="11" spans="2:26" ht="50.25" customHeight="1" thickTop="1" x14ac:dyDescent="0.2">
      <c r="B11" s="284">
        <v>1</v>
      </c>
      <c r="C11" s="375" t="s">
        <v>184</v>
      </c>
      <c r="D11" s="285">
        <v>4</v>
      </c>
      <c r="E11" s="286">
        <v>43270</v>
      </c>
      <c r="F11" s="287">
        <v>3</v>
      </c>
      <c r="G11" s="288">
        <v>41540</v>
      </c>
      <c r="H11" s="285">
        <v>4</v>
      </c>
      <c r="I11" s="286">
        <v>21145</v>
      </c>
      <c r="J11" s="287">
        <v>4</v>
      </c>
      <c r="K11" s="288">
        <v>23397</v>
      </c>
      <c r="L11" s="285">
        <v>3</v>
      </c>
      <c r="M11" s="286">
        <v>19431</v>
      </c>
      <c r="N11" s="287">
        <v>6</v>
      </c>
      <c r="O11" s="288">
        <v>14664</v>
      </c>
      <c r="P11" s="285">
        <v>7</v>
      </c>
      <c r="Q11" s="286">
        <v>45136</v>
      </c>
      <c r="R11" s="287">
        <v>1</v>
      </c>
      <c r="S11" s="288">
        <v>68631</v>
      </c>
      <c r="T11" s="285">
        <v>2</v>
      </c>
      <c r="U11" s="286">
        <v>31185</v>
      </c>
      <c r="V11" s="287">
        <v>5</v>
      </c>
      <c r="W11" s="288">
        <v>19885</v>
      </c>
      <c r="X11" s="378">
        <v>39</v>
      </c>
      <c r="Y11" s="379">
        <v>328284</v>
      </c>
      <c r="Z11" s="289">
        <v>1</v>
      </c>
    </row>
    <row r="12" spans="2:26" ht="51" customHeight="1" x14ac:dyDescent="0.2">
      <c r="B12" s="290">
        <v>2</v>
      </c>
      <c r="C12" s="376" t="s">
        <v>191</v>
      </c>
      <c r="D12" s="291">
        <v>8</v>
      </c>
      <c r="E12" s="292">
        <v>27265</v>
      </c>
      <c r="F12" s="293">
        <v>5</v>
      </c>
      <c r="G12" s="294">
        <v>33715</v>
      </c>
      <c r="H12" s="291">
        <v>1</v>
      </c>
      <c r="I12" s="292">
        <v>28224</v>
      </c>
      <c r="J12" s="293">
        <v>1</v>
      </c>
      <c r="K12" s="294">
        <v>31395</v>
      </c>
      <c r="L12" s="291">
        <v>4</v>
      </c>
      <c r="M12" s="292">
        <v>16784</v>
      </c>
      <c r="N12" s="293">
        <v>3</v>
      </c>
      <c r="O12" s="294">
        <v>17941</v>
      </c>
      <c r="P12" s="291">
        <v>5</v>
      </c>
      <c r="Q12" s="292">
        <v>35228</v>
      </c>
      <c r="R12" s="293">
        <v>10</v>
      </c>
      <c r="S12" s="294">
        <v>13682</v>
      </c>
      <c r="T12" s="291">
        <v>4</v>
      </c>
      <c r="U12" s="292">
        <v>26820</v>
      </c>
      <c r="V12" s="293">
        <v>2</v>
      </c>
      <c r="W12" s="294">
        <v>22380</v>
      </c>
      <c r="X12" s="378">
        <v>43</v>
      </c>
      <c r="Y12" s="379">
        <v>253434</v>
      </c>
      <c r="Z12" s="289">
        <v>2</v>
      </c>
    </row>
    <row r="13" spans="2:26" ht="49.5" customHeight="1" x14ac:dyDescent="0.2">
      <c r="B13" s="290">
        <v>3</v>
      </c>
      <c r="C13" s="376" t="s">
        <v>331</v>
      </c>
      <c r="D13" s="291">
        <v>6</v>
      </c>
      <c r="E13" s="292">
        <v>40990</v>
      </c>
      <c r="F13" s="293">
        <v>2</v>
      </c>
      <c r="G13" s="294">
        <v>52055</v>
      </c>
      <c r="H13" s="291">
        <v>6</v>
      </c>
      <c r="I13" s="292">
        <v>17999</v>
      </c>
      <c r="J13" s="293">
        <v>3</v>
      </c>
      <c r="K13" s="294">
        <v>28857</v>
      </c>
      <c r="L13" s="291">
        <v>7</v>
      </c>
      <c r="M13" s="292">
        <v>15336</v>
      </c>
      <c r="N13" s="293">
        <v>1</v>
      </c>
      <c r="O13" s="294">
        <v>20230</v>
      </c>
      <c r="P13" s="291">
        <v>8</v>
      </c>
      <c r="Q13" s="292">
        <v>11292</v>
      </c>
      <c r="R13" s="293">
        <v>3</v>
      </c>
      <c r="S13" s="294">
        <v>20843</v>
      </c>
      <c r="T13" s="291">
        <v>5</v>
      </c>
      <c r="U13" s="292">
        <v>27160</v>
      </c>
      <c r="V13" s="293">
        <v>3</v>
      </c>
      <c r="W13" s="294">
        <v>21600</v>
      </c>
      <c r="X13" s="378">
        <v>44</v>
      </c>
      <c r="Y13" s="379">
        <v>256362</v>
      </c>
      <c r="Z13" s="289">
        <v>3</v>
      </c>
    </row>
    <row r="14" spans="2:26" ht="51" customHeight="1" x14ac:dyDescent="0.2">
      <c r="B14" s="290">
        <v>4</v>
      </c>
      <c r="C14" s="376" t="s">
        <v>189</v>
      </c>
      <c r="D14" s="291">
        <v>2</v>
      </c>
      <c r="E14" s="292">
        <v>47005</v>
      </c>
      <c r="F14" s="293">
        <v>9</v>
      </c>
      <c r="G14" s="294">
        <v>17610</v>
      </c>
      <c r="H14" s="291">
        <v>2</v>
      </c>
      <c r="I14" s="292">
        <v>32104</v>
      </c>
      <c r="J14" s="293">
        <v>5</v>
      </c>
      <c r="K14" s="294">
        <v>21897</v>
      </c>
      <c r="L14" s="291">
        <v>8</v>
      </c>
      <c r="M14" s="292">
        <v>14996</v>
      </c>
      <c r="N14" s="293">
        <v>4</v>
      </c>
      <c r="O14" s="294">
        <v>17815</v>
      </c>
      <c r="P14" s="291">
        <v>1</v>
      </c>
      <c r="Q14" s="292">
        <v>78044</v>
      </c>
      <c r="R14" s="293">
        <v>2</v>
      </c>
      <c r="S14" s="294">
        <v>44164</v>
      </c>
      <c r="T14" s="291">
        <v>7</v>
      </c>
      <c r="U14" s="292">
        <v>21765</v>
      </c>
      <c r="V14" s="293">
        <v>7</v>
      </c>
      <c r="W14" s="294">
        <v>15705</v>
      </c>
      <c r="X14" s="378">
        <v>47</v>
      </c>
      <c r="Y14" s="379">
        <v>311105</v>
      </c>
      <c r="Z14" s="289">
        <v>4</v>
      </c>
    </row>
    <row r="15" spans="2:26" ht="51" customHeight="1" x14ac:dyDescent="0.2">
      <c r="B15" s="290">
        <v>5</v>
      </c>
      <c r="C15" s="376" t="s">
        <v>192</v>
      </c>
      <c r="D15" s="291">
        <v>7</v>
      </c>
      <c r="E15" s="292">
        <v>28920</v>
      </c>
      <c r="F15" s="293">
        <v>10</v>
      </c>
      <c r="G15" s="294">
        <v>14290</v>
      </c>
      <c r="H15" s="291">
        <v>10</v>
      </c>
      <c r="I15" s="292">
        <v>14139</v>
      </c>
      <c r="J15" s="293">
        <v>2</v>
      </c>
      <c r="K15" s="294">
        <v>31220</v>
      </c>
      <c r="L15" s="291">
        <v>6</v>
      </c>
      <c r="M15" s="292">
        <v>17855</v>
      </c>
      <c r="N15" s="293">
        <v>2</v>
      </c>
      <c r="O15" s="294">
        <v>16704</v>
      </c>
      <c r="P15" s="291">
        <v>3</v>
      </c>
      <c r="Q15" s="292">
        <v>26477</v>
      </c>
      <c r="R15" s="293">
        <v>7</v>
      </c>
      <c r="S15" s="294">
        <v>13450</v>
      </c>
      <c r="T15" s="291">
        <v>1</v>
      </c>
      <c r="U15" s="292">
        <v>34900</v>
      </c>
      <c r="V15" s="293">
        <v>1</v>
      </c>
      <c r="W15" s="294">
        <v>25955</v>
      </c>
      <c r="X15" s="378">
        <v>49</v>
      </c>
      <c r="Y15" s="379">
        <v>223910</v>
      </c>
      <c r="Z15" s="289">
        <v>5</v>
      </c>
    </row>
    <row r="16" spans="2:26" ht="51" customHeight="1" x14ac:dyDescent="0.2">
      <c r="B16" s="290">
        <v>6</v>
      </c>
      <c r="C16" s="376" t="s">
        <v>187</v>
      </c>
      <c r="D16" s="291">
        <v>5</v>
      </c>
      <c r="E16" s="292">
        <v>36440</v>
      </c>
      <c r="F16" s="293">
        <v>4</v>
      </c>
      <c r="G16" s="294">
        <v>45890</v>
      </c>
      <c r="H16" s="291">
        <v>3</v>
      </c>
      <c r="I16" s="292">
        <v>26049</v>
      </c>
      <c r="J16" s="293">
        <v>9</v>
      </c>
      <c r="K16" s="294">
        <v>16512</v>
      </c>
      <c r="L16" s="291">
        <v>2</v>
      </c>
      <c r="M16" s="292">
        <v>19844</v>
      </c>
      <c r="N16" s="293">
        <v>7</v>
      </c>
      <c r="O16" s="294">
        <v>12642</v>
      </c>
      <c r="P16" s="291">
        <v>6</v>
      </c>
      <c r="Q16" s="292">
        <v>11016</v>
      </c>
      <c r="R16" s="293">
        <v>4</v>
      </c>
      <c r="S16" s="294">
        <v>21395</v>
      </c>
      <c r="T16" s="291">
        <v>6</v>
      </c>
      <c r="U16" s="292">
        <v>25310</v>
      </c>
      <c r="V16" s="293">
        <v>4</v>
      </c>
      <c r="W16" s="294">
        <v>25075</v>
      </c>
      <c r="X16" s="378">
        <v>50</v>
      </c>
      <c r="Y16" s="379">
        <v>240173</v>
      </c>
      <c r="Z16" s="289">
        <v>6</v>
      </c>
    </row>
    <row r="17" spans="2:26" ht="51" customHeight="1" x14ac:dyDescent="0.2">
      <c r="B17" s="290">
        <v>7</v>
      </c>
      <c r="C17" s="376" t="s">
        <v>190</v>
      </c>
      <c r="D17" s="291">
        <v>10</v>
      </c>
      <c r="E17" s="292">
        <v>12855</v>
      </c>
      <c r="F17" s="293">
        <v>1</v>
      </c>
      <c r="G17" s="294">
        <v>50765</v>
      </c>
      <c r="H17" s="291">
        <v>8</v>
      </c>
      <c r="I17" s="292">
        <v>18557</v>
      </c>
      <c r="J17" s="293">
        <v>6</v>
      </c>
      <c r="K17" s="294">
        <v>19114</v>
      </c>
      <c r="L17" s="291">
        <v>1</v>
      </c>
      <c r="M17" s="292">
        <v>19352</v>
      </c>
      <c r="N17" s="293">
        <v>10</v>
      </c>
      <c r="O17" s="294">
        <v>9199</v>
      </c>
      <c r="P17" s="291">
        <v>4</v>
      </c>
      <c r="Q17" s="292">
        <v>21863</v>
      </c>
      <c r="R17" s="293">
        <v>5</v>
      </c>
      <c r="S17" s="294">
        <v>9218</v>
      </c>
      <c r="T17" s="291">
        <v>9</v>
      </c>
      <c r="U17" s="292">
        <v>15465</v>
      </c>
      <c r="V17" s="293">
        <v>10</v>
      </c>
      <c r="W17" s="294">
        <v>12015</v>
      </c>
      <c r="X17" s="378">
        <v>64</v>
      </c>
      <c r="Y17" s="379">
        <v>188403</v>
      </c>
      <c r="Z17" s="289">
        <v>7</v>
      </c>
    </row>
    <row r="18" spans="2:26" ht="51" customHeight="1" x14ac:dyDescent="0.2">
      <c r="B18" s="290">
        <v>8</v>
      </c>
      <c r="C18" s="376" t="s">
        <v>193</v>
      </c>
      <c r="D18" s="291">
        <v>9</v>
      </c>
      <c r="E18" s="292">
        <v>23635</v>
      </c>
      <c r="F18" s="293">
        <v>8</v>
      </c>
      <c r="G18" s="294">
        <v>18510</v>
      </c>
      <c r="H18" s="291">
        <v>5</v>
      </c>
      <c r="I18" s="292">
        <v>22840</v>
      </c>
      <c r="J18" s="293">
        <v>7</v>
      </c>
      <c r="K18" s="294">
        <v>17921</v>
      </c>
      <c r="L18" s="291">
        <v>5</v>
      </c>
      <c r="M18" s="292">
        <v>16560</v>
      </c>
      <c r="N18" s="293">
        <v>5</v>
      </c>
      <c r="O18" s="294">
        <v>15329</v>
      </c>
      <c r="P18" s="291">
        <v>2</v>
      </c>
      <c r="Q18" s="292">
        <v>72420</v>
      </c>
      <c r="R18" s="293">
        <v>8</v>
      </c>
      <c r="S18" s="294">
        <v>6413</v>
      </c>
      <c r="T18" s="291">
        <v>8</v>
      </c>
      <c r="U18" s="292">
        <v>19065</v>
      </c>
      <c r="V18" s="293">
        <v>8</v>
      </c>
      <c r="W18" s="294">
        <v>15505</v>
      </c>
      <c r="X18" s="378">
        <v>65</v>
      </c>
      <c r="Y18" s="379">
        <v>228198</v>
      </c>
      <c r="Z18" s="289">
        <v>8</v>
      </c>
    </row>
    <row r="19" spans="2:26" ht="52.5" customHeight="1" x14ac:dyDescent="0.2">
      <c r="B19" s="290">
        <v>9</v>
      </c>
      <c r="C19" s="376" t="s">
        <v>188</v>
      </c>
      <c r="D19" s="291">
        <v>3</v>
      </c>
      <c r="E19" s="292">
        <v>42320</v>
      </c>
      <c r="F19" s="293">
        <v>6</v>
      </c>
      <c r="G19" s="294">
        <v>26265</v>
      </c>
      <c r="H19" s="291">
        <v>9</v>
      </c>
      <c r="I19" s="292">
        <v>14633</v>
      </c>
      <c r="J19" s="293">
        <v>8</v>
      </c>
      <c r="K19" s="294">
        <v>16118</v>
      </c>
      <c r="L19" s="291">
        <v>9</v>
      </c>
      <c r="M19" s="292">
        <v>14323</v>
      </c>
      <c r="N19" s="293">
        <v>9</v>
      </c>
      <c r="O19" s="294">
        <v>12486</v>
      </c>
      <c r="P19" s="291">
        <v>9</v>
      </c>
      <c r="Q19" s="292">
        <v>17178</v>
      </c>
      <c r="R19" s="293">
        <v>6</v>
      </c>
      <c r="S19" s="294">
        <v>8971</v>
      </c>
      <c r="T19" s="291">
        <v>3</v>
      </c>
      <c r="U19" s="292">
        <v>30965</v>
      </c>
      <c r="V19" s="293">
        <v>6</v>
      </c>
      <c r="W19" s="294">
        <v>16355</v>
      </c>
      <c r="X19" s="378">
        <v>68</v>
      </c>
      <c r="Y19" s="379">
        <v>199614</v>
      </c>
      <c r="Z19" s="289">
        <v>9</v>
      </c>
    </row>
    <row r="20" spans="2:26" ht="51" customHeight="1" x14ac:dyDescent="0.2">
      <c r="B20" s="369">
        <v>10</v>
      </c>
      <c r="C20" s="377" t="s">
        <v>186</v>
      </c>
      <c r="D20" s="370">
        <v>1</v>
      </c>
      <c r="E20" s="371">
        <v>54985</v>
      </c>
      <c r="F20" s="372">
        <v>7</v>
      </c>
      <c r="G20" s="373">
        <v>21755</v>
      </c>
      <c r="H20" s="370">
        <v>7</v>
      </c>
      <c r="I20" s="371">
        <v>16062</v>
      </c>
      <c r="J20" s="372">
        <v>10</v>
      </c>
      <c r="K20" s="373">
        <v>13014</v>
      </c>
      <c r="L20" s="370">
        <v>10</v>
      </c>
      <c r="M20" s="371">
        <v>13642</v>
      </c>
      <c r="N20" s="372">
        <v>8</v>
      </c>
      <c r="O20" s="373">
        <v>12441</v>
      </c>
      <c r="P20" s="370">
        <v>10</v>
      </c>
      <c r="Q20" s="371">
        <v>5502</v>
      </c>
      <c r="R20" s="372">
        <v>9</v>
      </c>
      <c r="S20" s="373">
        <v>5617</v>
      </c>
      <c r="T20" s="370">
        <v>10</v>
      </c>
      <c r="U20" s="371">
        <v>8455</v>
      </c>
      <c r="V20" s="372">
        <v>9</v>
      </c>
      <c r="W20" s="373">
        <v>11475</v>
      </c>
      <c r="X20" s="380">
        <v>81</v>
      </c>
      <c r="Y20" s="381">
        <v>162948</v>
      </c>
      <c r="Z20" s="374">
        <v>10</v>
      </c>
    </row>
  </sheetData>
  <mergeCells count="23"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  <mergeCell ref="J6:K6"/>
    <mergeCell ref="V7:W7"/>
    <mergeCell ref="B6:B8"/>
    <mergeCell ref="C6:C8"/>
    <mergeCell ref="D6:E6"/>
    <mergeCell ref="F6:G6"/>
    <mergeCell ref="H6:I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5"/>
  <sheetViews>
    <sheetView topLeftCell="A4" zoomScale="75" zoomScaleNormal="75" workbookViewId="0">
      <selection activeCell="Q54" sqref="Q54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36</v>
      </c>
      <c r="J2" s="47"/>
    </row>
    <row r="3" spans="1:26" ht="35.25" x14ac:dyDescent="0.5">
      <c r="G3" s="49"/>
      <c r="I3" s="46" t="s">
        <v>179</v>
      </c>
    </row>
    <row r="4" spans="1:26" ht="43.5" customHeight="1" thickBot="1" x14ac:dyDescent="0.25"/>
    <row r="5" spans="1:26" ht="28.5" customHeight="1" thickTop="1" x14ac:dyDescent="0.2">
      <c r="A5" s="1314" t="s">
        <v>4</v>
      </c>
      <c r="B5" s="1316" t="s">
        <v>20</v>
      </c>
      <c r="C5" s="1318" t="s">
        <v>5</v>
      </c>
      <c r="D5" s="1499" t="s">
        <v>6</v>
      </c>
      <c r="E5" s="1500"/>
      <c r="F5" s="1501" t="s">
        <v>7</v>
      </c>
      <c r="G5" s="1502"/>
      <c r="H5" s="1499" t="s">
        <v>8</v>
      </c>
      <c r="I5" s="1500"/>
      <c r="J5" s="1501" t="s">
        <v>9</v>
      </c>
      <c r="K5" s="1502"/>
      <c r="L5" s="1499" t="s">
        <v>10</v>
      </c>
      <c r="M5" s="1500"/>
      <c r="N5" s="1501" t="s">
        <v>11</v>
      </c>
      <c r="O5" s="1502"/>
      <c r="P5" s="1499" t="s">
        <v>12</v>
      </c>
      <c r="Q5" s="1500"/>
      <c r="R5" s="1501" t="s">
        <v>13</v>
      </c>
      <c r="S5" s="1502"/>
      <c r="T5" s="1499" t="s">
        <v>182</v>
      </c>
      <c r="U5" s="1500"/>
      <c r="V5" s="1501" t="s">
        <v>183</v>
      </c>
      <c r="W5" s="1502"/>
      <c r="X5" s="1370" t="s">
        <v>14</v>
      </c>
      <c r="Y5" s="1371"/>
      <c r="Z5" s="1372"/>
    </row>
    <row r="6" spans="1:26" ht="42" customHeight="1" x14ac:dyDescent="0.2">
      <c r="A6" s="1315"/>
      <c r="B6" s="1317"/>
      <c r="C6" s="1319"/>
      <c r="D6" s="1503" t="s">
        <v>539</v>
      </c>
      <c r="E6" s="1504"/>
      <c r="F6" s="1505" t="s">
        <v>540</v>
      </c>
      <c r="G6" s="1506"/>
      <c r="H6" s="1505" t="s">
        <v>541</v>
      </c>
      <c r="I6" s="1506"/>
      <c r="J6" s="1505" t="s">
        <v>542</v>
      </c>
      <c r="K6" s="1506"/>
      <c r="L6" s="1503" t="s">
        <v>543</v>
      </c>
      <c r="M6" s="1504"/>
      <c r="N6" s="1505" t="s">
        <v>544</v>
      </c>
      <c r="O6" s="1506"/>
      <c r="P6" s="1503" t="s">
        <v>545</v>
      </c>
      <c r="Q6" s="1504"/>
      <c r="R6" s="1505" t="s">
        <v>546</v>
      </c>
      <c r="S6" s="1506"/>
      <c r="T6" s="1503" t="s">
        <v>547</v>
      </c>
      <c r="U6" s="1504"/>
      <c r="V6" s="1505" t="s">
        <v>548</v>
      </c>
      <c r="W6" s="1506"/>
      <c r="X6" s="1373"/>
      <c r="Y6" s="1374"/>
      <c r="Z6" s="1375"/>
    </row>
    <row r="7" spans="1:26" ht="6.75" customHeight="1" x14ac:dyDescent="0.2">
      <c r="A7" s="1315"/>
      <c r="B7" s="1317"/>
      <c r="C7" s="1319"/>
      <c r="D7" s="140"/>
      <c r="E7" s="141"/>
      <c r="F7" s="140"/>
      <c r="G7" s="142"/>
      <c r="H7" s="105"/>
      <c r="I7" s="141"/>
      <c r="J7" s="140"/>
      <c r="K7" s="142"/>
      <c r="L7" s="105"/>
      <c r="M7" s="141"/>
      <c r="N7" s="140"/>
      <c r="O7" s="143"/>
      <c r="P7" s="105"/>
      <c r="Q7" s="141"/>
      <c r="R7" s="140"/>
      <c r="S7" s="142"/>
      <c r="T7" s="105"/>
      <c r="U7" s="141"/>
      <c r="V7" s="140"/>
      <c r="W7" s="142"/>
      <c r="X7" s="105"/>
      <c r="Y7" s="107"/>
      <c r="Z7" s="108"/>
    </row>
    <row r="8" spans="1:26" ht="12" customHeight="1" x14ac:dyDescent="0.2">
      <c r="A8" s="109"/>
      <c r="B8" s="110"/>
      <c r="C8" s="111"/>
      <c r="D8" s="147" t="s">
        <v>15</v>
      </c>
      <c r="E8" s="148" t="s">
        <v>16</v>
      </c>
      <c r="F8" s="147" t="s">
        <v>15</v>
      </c>
      <c r="G8" s="149" t="s">
        <v>16</v>
      </c>
      <c r="H8" s="150" t="s">
        <v>15</v>
      </c>
      <c r="I8" s="148" t="s">
        <v>16</v>
      </c>
      <c r="J8" s="147" t="s">
        <v>15</v>
      </c>
      <c r="K8" s="149" t="s">
        <v>16</v>
      </c>
      <c r="L8" s="150" t="s">
        <v>15</v>
      </c>
      <c r="M8" s="148" t="s">
        <v>16</v>
      </c>
      <c r="N8" s="147" t="s">
        <v>15</v>
      </c>
      <c r="O8" s="151" t="s">
        <v>16</v>
      </c>
      <c r="P8" s="150" t="s">
        <v>15</v>
      </c>
      <c r="Q8" s="148" t="s">
        <v>16</v>
      </c>
      <c r="R8" s="147" t="s">
        <v>15</v>
      </c>
      <c r="S8" s="149" t="s">
        <v>16</v>
      </c>
      <c r="T8" s="150" t="s">
        <v>15</v>
      </c>
      <c r="U8" s="148" t="s">
        <v>16</v>
      </c>
      <c r="V8" s="147" t="s">
        <v>15</v>
      </c>
      <c r="W8" s="149" t="s">
        <v>16</v>
      </c>
      <c r="X8" s="150" t="s">
        <v>15</v>
      </c>
      <c r="Y8" s="153" t="s">
        <v>17</v>
      </c>
      <c r="Z8" s="112" t="s">
        <v>18</v>
      </c>
    </row>
    <row r="9" spans="1:26" ht="9.75" customHeight="1" thickBot="1" x14ac:dyDescent="0.25">
      <c r="A9" s="113"/>
      <c r="B9" s="154"/>
      <c r="C9" s="114"/>
      <c r="D9" s="155"/>
      <c r="E9" s="156"/>
      <c r="F9" s="155"/>
      <c r="G9" s="157"/>
      <c r="H9" s="155"/>
      <c r="I9" s="156"/>
      <c r="J9" s="155"/>
      <c r="K9" s="157"/>
      <c r="L9" s="155"/>
      <c r="M9" s="156"/>
      <c r="N9" s="155"/>
      <c r="O9" s="157"/>
      <c r="P9" s="155"/>
      <c r="Q9" s="156"/>
      <c r="R9" s="155"/>
      <c r="S9" s="157"/>
      <c r="T9" s="155"/>
      <c r="U9" s="156"/>
      <c r="V9" s="155"/>
      <c r="W9" s="157"/>
      <c r="X9" s="155"/>
      <c r="Y9" s="160"/>
      <c r="Z9" s="115"/>
    </row>
    <row r="10" spans="1:26" ht="17.25" thickTop="1" x14ac:dyDescent="0.2">
      <c r="A10" s="119">
        <v>1</v>
      </c>
      <c r="B10" s="89" t="s">
        <v>196</v>
      </c>
      <c r="C10" s="161" t="s">
        <v>185</v>
      </c>
      <c r="D10" s="77">
        <v>1</v>
      </c>
      <c r="E10" s="78">
        <v>33595</v>
      </c>
      <c r="F10" s="75">
        <v>4</v>
      </c>
      <c r="G10" s="162">
        <v>13400</v>
      </c>
      <c r="H10" s="77">
        <v>6</v>
      </c>
      <c r="I10" s="78">
        <v>4451</v>
      </c>
      <c r="J10" s="75">
        <v>3</v>
      </c>
      <c r="K10" s="76">
        <v>8808</v>
      </c>
      <c r="L10" s="77">
        <v>2</v>
      </c>
      <c r="M10" s="78">
        <v>7285</v>
      </c>
      <c r="N10" s="75">
        <v>2</v>
      </c>
      <c r="O10" s="76">
        <v>8011</v>
      </c>
      <c r="P10" s="75">
        <v>7</v>
      </c>
      <c r="Q10" s="76">
        <v>2816</v>
      </c>
      <c r="R10" s="75">
        <v>1</v>
      </c>
      <c r="S10" s="76">
        <v>6453</v>
      </c>
      <c r="T10" s="75">
        <v>5</v>
      </c>
      <c r="U10" s="76">
        <v>9425</v>
      </c>
      <c r="V10" s="75">
        <v>1.5</v>
      </c>
      <c r="W10" s="76">
        <v>10160</v>
      </c>
      <c r="X10" s="146">
        <v>32.5</v>
      </c>
      <c r="Y10" s="88">
        <v>104404</v>
      </c>
      <c r="Z10" s="87">
        <v>1</v>
      </c>
    </row>
    <row r="11" spans="1:26" ht="16.5" x14ac:dyDescent="0.2">
      <c r="A11" s="118">
        <v>2</v>
      </c>
      <c r="B11" s="90" t="s">
        <v>199</v>
      </c>
      <c r="C11" s="91" t="s">
        <v>191</v>
      </c>
      <c r="D11" s="81">
        <v>5</v>
      </c>
      <c r="E11" s="82">
        <v>13200</v>
      </c>
      <c r="F11" s="79">
        <v>2</v>
      </c>
      <c r="G11" s="80">
        <v>21080</v>
      </c>
      <c r="H11" s="81">
        <v>1</v>
      </c>
      <c r="I11" s="82">
        <v>12169</v>
      </c>
      <c r="J11" s="79">
        <v>1</v>
      </c>
      <c r="K11" s="80">
        <v>9487</v>
      </c>
      <c r="L11" s="81">
        <v>5</v>
      </c>
      <c r="M11" s="82">
        <v>6676</v>
      </c>
      <c r="N11" s="79">
        <v>3</v>
      </c>
      <c r="O11" s="80">
        <v>7843</v>
      </c>
      <c r="P11" s="79">
        <v>2</v>
      </c>
      <c r="Q11" s="80">
        <v>29600</v>
      </c>
      <c r="R11" s="79">
        <v>10</v>
      </c>
      <c r="S11" s="80">
        <v>423</v>
      </c>
      <c r="T11" s="79">
        <v>3</v>
      </c>
      <c r="U11" s="80">
        <v>11220</v>
      </c>
      <c r="V11" s="79">
        <v>5</v>
      </c>
      <c r="W11" s="80">
        <v>4845</v>
      </c>
      <c r="X11" s="146">
        <v>37</v>
      </c>
      <c r="Y11" s="88">
        <v>116543</v>
      </c>
      <c r="Z11" s="87">
        <v>2</v>
      </c>
    </row>
    <row r="12" spans="1:26" ht="16.5" x14ac:dyDescent="0.2">
      <c r="A12" s="118">
        <v>3</v>
      </c>
      <c r="B12" s="90" t="s">
        <v>212</v>
      </c>
      <c r="C12" s="91" t="s">
        <v>184</v>
      </c>
      <c r="D12" s="81">
        <v>6</v>
      </c>
      <c r="E12" s="82">
        <v>8055</v>
      </c>
      <c r="F12" s="79">
        <v>6</v>
      </c>
      <c r="G12" s="80">
        <v>7320</v>
      </c>
      <c r="H12" s="81">
        <v>3</v>
      </c>
      <c r="I12" s="82">
        <v>6699</v>
      </c>
      <c r="J12" s="79">
        <v>4</v>
      </c>
      <c r="K12" s="80">
        <v>8618</v>
      </c>
      <c r="L12" s="81">
        <v>1</v>
      </c>
      <c r="M12" s="82">
        <v>8023</v>
      </c>
      <c r="N12" s="79">
        <v>8</v>
      </c>
      <c r="O12" s="80">
        <v>2879</v>
      </c>
      <c r="P12" s="79">
        <v>1</v>
      </c>
      <c r="Q12" s="80">
        <v>42172</v>
      </c>
      <c r="R12" s="79">
        <v>1</v>
      </c>
      <c r="S12" s="80">
        <v>41824</v>
      </c>
      <c r="T12" s="79">
        <v>2</v>
      </c>
      <c r="U12" s="80">
        <v>11000</v>
      </c>
      <c r="V12" s="79">
        <v>6</v>
      </c>
      <c r="W12" s="80">
        <v>6485</v>
      </c>
      <c r="X12" s="146">
        <v>38</v>
      </c>
      <c r="Y12" s="88">
        <v>143075</v>
      </c>
      <c r="Z12" s="87">
        <v>3</v>
      </c>
    </row>
    <row r="13" spans="1:26" ht="16.5" x14ac:dyDescent="0.2">
      <c r="A13" s="119">
        <v>4</v>
      </c>
      <c r="B13" s="90" t="s">
        <v>211</v>
      </c>
      <c r="C13" s="91" t="s">
        <v>189</v>
      </c>
      <c r="D13" s="81">
        <v>2</v>
      </c>
      <c r="E13" s="82">
        <v>18605</v>
      </c>
      <c r="F13" s="79">
        <v>10</v>
      </c>
      <c r="G13" s="80">
        <v>300</v>
      </c>
      <c r="H13" s="81">
        <v>1</v>
      </c>
      <c r="I13" s="82">
        <v>20140</v>
      </c>
      <c r="J13" s="79">
        <v>6</v>
      </c>
      <c r="K13" s="80">
        <v>6728</v>
      </c>
      <c r="L13" s="81">
        <v>3</v>
      </c>
      <c r="M13" s="82">
        <v>7340</v>
      </c>
      <c r="N13" s="79">
        <v>1</v>
      </c>
      <c r="O13" s="80">
        <v>9306</v>
      </c>
      <c r="P13" s="79">
        <v>2</v>
      </c>
      <c r="Q13" s="80">
        <v>42072</v>
      </c>
      <c r="R13" s="79">
        <v>2</v>
      </c>
      <c r="S13" s="80">
        <v>16576</v>
      </c>
      <c r="T13" s="79">
        <v>6</v>
      </c>
      <c r="U13" s="80">
        <v>8465</v>
      </c>
      <c r="V13" s="79">
        <v>5</v>
      </c>
      <c r="W13" s="80">
        <v>6845</v>
      </c>
      <c r="X13" s="146">
        <v>38</v>
      </c>
      <c r="Y13" s="88">
        <v>136377</v>
      </c>
      <c r="Z13" s="87">
        <v>4</v>
      </c>
    </row>
    <row r="14" spans="1:26" ht="16.5" x14ac:dyDescent="0.2">
      <c r="A14" s="118">
        <v>5</v>
      </c>
      <c r="B14" s="90" t="s">
        <v>202</v>
      </c>
      <c r="C14" s="91" t="s">
        <v>184</v>
      </c>
      <c r="D14" s="81">
        <v>6</v>
      </c>
      <c r="E14" s="82">
        <v>11480</v>
      </c>
      <c r="F14" s="79">
        <v>3</v>
      </c>
      <c r="G14" s="80">
        <v>13060</v>
      </c>
      <c r="H14" s="81">
        <v>3</v>
      </c>
      <c r="I14" s="82">
        <v>6699</v>
      </c>
      <c r="J14" s="79">
        <v>2</v>
      </c>
      <c r="K14" s="80">
        <v>9385</v>
      </c>
      <c r="L14" s="81">
        <v>6</v>
      </c>
      <c r="M14" s="82">
        <v>5194</v>
      </c>
      <c r="N14" s="79">
        <v>1</v>
      </c>
      <c r="O14" s="80">
        <v>9052</v>
      </c>
      <c r="P14" s="79">
        <v>10</v>
      </c>
      <c r="Q14" s="80">
        <v>2675</v>
      </c>
      <c r="R14" s="79">
        <v>2</v>
      </c>
      <c r="S14" s="80">
        <v>4528</v>
      </c>
      <c r="T14" s="79">
        <v>1</v>
      </c>
      <c r="U14" s="80">
        <v>13150</v>
      </c>
      <c r="V14" s="79">
        <v>5</v>
      </c>
      <c r="W14" s="80">
        <v>8235</v>
      </c>
      <c r="X14" s="146">
        <v>39</v>
      </c>
      <c r="Y14" s="88">
        <v>83458</v>
      </c>
      <c r="Z14" s="87">
        <v>5</v>
      </c>
    </row>
    <row r="15" spans="1:26" ht="16.5" x14ac:dyDescent="0.2">
      <c r="A15" s="118">
        <v>6</v>
      </c>
      <c r="B15" s="90" t="s">
        <v>194</v>
      </c>
      <c r="C15" s="91" t="s">
        <v>187</v>
      </c>
      <c r="D15" s="81">
        <v>1</v>
      </c>
      <c r="E15" s="82">
        <v>24715</v>
      </c>
      <c r="F15" s="79">
        <v>1</v>
      </c>
      <c r="G15" s="80">
        <v>25485</v>
      </c>
      <c r="H15" s="81">
        <v>3</v>
      </c>
      <c r="I15" s="82">
        <v>9327</v>
      </c>
      <c r="J15" s="79">
        <v>6</v>
      </c>
      <c r="K15" s="80">
        <v>6966</v>
      </c>
      <c r="L15" s="81">
        <v>6</v>
      </c>
      <c r="M15" s="82">
        <v>6285</v>
      </c>
      <c r="N15" s="79">
        <v>4</v>
      </c>
      <c r="O15" s="80">
        <v>6022</v>
      </c>
      <c r="P15" s="79">
        <v>6</v>
      </c>
      <c r="Q15" s="80">
        <v>7725</v>
      </c>
      <c r="R15" s="79">
        <v>9</v>
      </c>
      <c r="S15" s="80">
        <v>848</v>
      </c>
      <c r="T15" s="79">
        <v>5</v>
      </c>
      <c r="U15" s="80">
        <v>7335</v>
      </c>
      <c r="V15" s="79">
        <v>1</v>
      </c>
      <c r="W15" s="80">
        <v>9955</v>
      </c>
      <c r="X15" s="146">
        <v>42</v>
      </c>
      <c r="Y15" s="88">
        <v>104663</v>
      </c>
      <c r="Z15" s="87">
        <v>6</v>
      </c>
    </row>
    <row r="16" spans="1:26" ht="16.5" x14ac:dyDescent="0.2">
      <c r="A16" s="119">
        <v>7</v>
      </c>
      <c r="B16" s="90" t="s">
        <v>222</v>
      </c>
      <c r="C16" s="91" t="s">
        <v>192</v>
      </c>
      <c r="D16" s="81">
        <v>9</v>
      </c>
      <c r="E16" s="82">
        <v>3650</v>
      </c>
      <c r="F16" s="79">
        <v>8</v>
      </c>
      <c r="G16" s="80">
        <v>4200</v>
      </c>
      <c r="H16" s="81">
        <v>7</v>
      </c>
      <c r="I16" s="82">
        <v>5918</v>
      </c>
      <c r="J16" s="79">
        <v>1</v>
      </c>
      <c r="K16" s="80">
        <v>14521</v>
      </c>
      <c r="L16" s="81">
        <v>10</v>
      </c>
      <c r="M16" s="82">
        <v>3724</v>
      </c>
      <c r="N16" s="79">
        <v>2</v>
      </c>
      <c r="O16" s="80">
        <v>6384</v>
      </c>
      <c r="P16" s="79">
        <v>1</v>
      </c>
      <c r="Q16" s="80">
        <v>2912</v>
      </c>
      <c r="R16" s="79">
        <v>5</v>
      </c>
      <c r="S16" s="80">
        <v>4422</v>
      </c>
      <c r="T16" s="79">
        <v>1</v>
      </c>
      <c r="U16" s="80">
        <v>13110</v>
      </c>
      <c r="V16" s="79">
        <v>3</v>
      </c>
      <c r="W16" s="80">
        <v>9515</v>
      </c>
      <c r="X16" s="146">
        <v>47</v>
      </c>
      <c r="Y16" s="88">
        <v>68356</v>
      </c>
      <c r="Z16" s="87">
        <v>7</v>
      </c>
    </row>
    <row r="17" spans="1:26" ht="16.5" x14ac:dyDescent="0.2">
      <c r="A17" s="118">
        <v>8</v>
      </c>
      <c r="B17" s="90" t="s">
        <v>210</v>
      </c>
      <c r="C17" s="91" t="s">
        <v>190</v>
      </c>
      <c r="D17" s="81">
        <v>9</v>
      </c>
      <c r="E17" s="82">
        <v>3060</v>
      </c>
      <c r="F17" s="79">
        <v>3</v>
      </c>
      <c r="G17" s="80">
        <v>16570</v>
      </c>
      <c r="H17" s="81">
        <v>2</v>
      </c>
      <c r="I17" s="82">
        <v>9424</v>
      </c>
      <c r="J17" s="79">
        <v>4</v>
      </c>
      <c r="K17" s="80">
        <v>7905</v>
      </c>
      <c r="L17" s="81">
        <v>2</v>
      </c>
      <c r="M17" s="82">
        <v>6725</v>
      </c>
      <c r="N17" s="79">
        <v>7</v>
      </c>
      <c r="O17" s="80">
        <v>3505</v>
      </c>
      <c r="P17" s="79">
        <v>4</v>
      </c>
      <c r="Q17" s="80">
        <v>16975</v>
      </c>
      <c r="R17" s="79">
        <v>3</v>
      </c>
      <c r="S17" s="80">
        <v>5893</v>
      </c>
      <c r="T17" s="79">
        <v>9</v>
      </c>
      <c r="U17" s="80">
        <v>5265</v>
      </c>
      <c r="V17" s="79">
        <v>8</v>
      </c>
      <c r="W17" s="80">
        <v>3995</v>
      </c>
      <c r="X17" s="146">
        <v>51</v>
      </c>
      <c r="Y17" s="88">
        <v>79317</v>
      </c>
      <c r="Z17" s="87">
        <v>8</v>
      </c>
    </row>
    <row r="18" spans="1:26" ht="16.5" x14ac:dyDescent="0.2">
      <c r="A18" s="118">
        <v>9</v>
      </c>
      <c r="B18" s="90" t="s">
        <v>221</v>
      </c>
      <c r="C18" s="91" t="s">
        <v>191</v>
      </c>
      <c r="D18" s="81">
        <v>10</v>
      </c>
      <c r="E18" s="82">
        <v>80</v>
      </c>
      <c r="F18" s="79">
        <v>7</v>
      </c>
      <c r="G18" s="80">
        <v>8940</v>
      </c>
      <c r="H18" s="81">
        <v>5</v>
      </c>
      <c r="I18" s="82">
        <v>6928</v>
      </c>
      <c r="J18" s="79">
        <v>1</v>
      </c>
      <c r="K18" s="80">
        <v>12494</v>
      </c>
      <c r="L18" s="81">
        <v>6</v>
      </c>
      <c r="M18" s="82">
        <v>4572</v>
      </c>
      <c r="N18" s="79">
        <v>2</v>
      </c>
      <c r="O18" s="80">
        <v>6952</v>
      </c>
      <c r="P18" s="79">
        <v>6</v>
      </c>
      <c r="Q18" s="80">
        <v>5194</v>
      </c>
      <c r="R18" s="79">
        <v>10</v>
      </c>
      <c r="S18" s="80">
        <v>182</v>
      </c>
      <c r="T18" s="79">
        <v>4</v>
      </c>
      <c r="U18" s="80">
        <v>8355</v>
      </c>
      <c r="V18" s="79">
        <v>1.5</v>
      </c>
      <c r="W18" s="80">
        <v>10160</v>
      </c>
      <c r="X18" s="146">
        <v>52.5</v>
      </c>
      <c r="Y18" s="88">
        <v>63857</v>
      </c>
      <c r="Z18" s="87">
        <v>9</v>
      </c>
    </row>
    <row r="19" spans="1:26" ht="16.5" x14ac:dyDescent="0.2">
      <c r="A19" s="119">
        <v>10</v>
      </c>
      <c r="B19" s="90" t="s">
        <v>203</v>
      </c>
      <c r="C19" s="91" t="s">
        <v>185</v>
      </c>
      <c r="D19" s="81">
        <v>9</v>
      </c>
      <c r="E19" s="82">
        <v>1390</v>
      </c>
      <c r="F19" s="79">
        <v>1</v>
      </c>
      <c r="G19" s="80">
        <v>29265</v>
      </c>
      <c r="H19" s="81">
        <v>4</v>
      </c>
      <c r="I19" s="82">
        <v>6984</v>
      </c>
      <c r="J19" s="79">
        <v>5</v>
      </c>
      <c r="K19" s="80">
        <v>7839</v>
      </c>
      <c r="L19" s="81">
        <v>10</v>
      </c>
      <c r="M19" s="82">
        <v>3442</v>
      </c>
      <c r="N19" s="79">
        <v>4</v>
      </c>
      <c r="O19" s="80">
        <v>5241</v>
      </c>
      <c r="P19" s="79">
        <v>7</v>
      </c>
      <c r="Q19" s="80">
        <v>7650</v>
      </c>
      <c r="R19" s="79">
        <v>5</v>
      </c>
      <c r="S19" s="80">
        <v>11793</v>
      </c>
      <c r="T19" s="79">
        <v>1</v>
      </c>
      <c r="U19" s="80">
        <v>11460</v>
      </c>
      <c r="V19" s="79">
        <v>7</v>
      </c>
      <c r="W19" s="80">
        <v>4195</v>
      </c>
      <c r="X19" s="146">
        <v>53</v>
      </c>
      <c r="Y19" s="88">
        <v>89259</v>
      </c>
      <c r="Z19" s="87">
        <v>10</v>
      </c>
    </row>
    <row r="20" spans="1:26" ht="16.5" x14ac:dyDescent="0.2">
      <c r="A20" s="118">
        <v>11</v>
      </c>
      <c r="B20" s="90" t="s">
        <v>195</v>
      </c>
      <c r="C20" s="91" t="s">
        <v>184</v>
      </c>
      <c r="D20" s="81">
        <v>2</v>
      </c>
      <c r="E20" s="82">
        <v>23735</v>
      </c>
      <c r="F20" s="79">
        <v>2</v>
      </c>
      <c r="G20" s="80">
        <v>21160</v>
      </c>
      <c r="H20" s="81">
        <v>9</v>
      </c>
      <c r="I20" s="82">
        <v>4183</v>
      </c>
      <c r="J20" s="79">
        <v>8</v>
      </c>
      <c r="K20" s="80">
        <v>5394</v>
      </c>
      <c r="L20" s="81">
        <v>3</v>
      </c>
      <c r="M20" s="82">
        <v>6214</v>
      </c>
      <c r="N20" s="79">
        <v>9</v>
      </c>
      <c r="O20" s="80">
        <v>2733</v>
      </c>
      <c r="P20" s="79">
        <v>9</v>
      </c>
      <c r="Q20" s="80">
        <v>289</v>
      </c>
      <c r="R20" s="79">
        <v>1</v>
      </c>
      <c r="S20" s="80">
        <v>22279</v>
      </c>
      <c r="T20" s="79">
        <v>7</v>
      </c>
      <c r="U20" s="80">
        <v>7035</v>
      </c>
      <c r="V20" s="79">
        <v>4</v>
      </c>
      <c r="W20" s="80">
        <v>5165</v>
      </c>
      <c r="X20" s="146">
        <v>54</v>
      </c>
      <c r="Y20" s="88">
        <v>98187</v>
      </c>
      <c r="Z20" s="87">
        <v>11</v>
      </c>
    </row>
    <row r="21" spans="1:26" ht="16.5" x14ac:dyDescent="0.2">
      <c r="A21" s="118">
        <v>12</v>
      </c>
      <c r="B21" s="90" t="s">
        <v>206</v>
      </c>
      <c r="C21" s="91" t="s">
        <v>187</v>
      </c>
      <c r="D21" s="81">
        <v>8</v>
      </c>
      <c r="E21" s="82">
        <v>3705</v>
      </c>
      <c r="F21" s="79">
        <v>3</v>
      </c>
      <c r="G21" s="80">
        <v>13890</v>
      </c>
      <c r="H21" s="81">
        <v>1</v>
      </c>
      <c r="I21" s="82">
        <v>10173</v>
      </c>
      <c r="J21" s="79">
        <v>9</v>
      </c>
      <c r="K21" s="80">
        <v>4364</v>
      </c>
      <c r="L21" s="81">
        <v>3</v>
      </c>
      <c r="M21" s="82">
        <v>5933</v>
      </c>
      <c r="N21" s="79">
        <v>10</v>
      </c>
      <c r="O21" s="80">
        <v>2334</v>
      </c>
      <c r="P21" s="79">
        <v>2</v>
      </c>
      <c r="Q21" s="80">
        <v>2788</v>
      </c>
      <c r="R21" s="79">
        <v>3</v>
      </c>
      <c r="S21" s="80">
        <v>2821</v>
      </c>
      <c r="T21" s="79">
        <v>7</v>
      </c>
      <c r="U21" s="80">
        <v>7815</v>
      </c>
      <c r="V21" s="79">
        <v>8</v>
      </c>
      <c r="W21" s="80">
        <v>5885</v>
      </c>
      <c r="X21" s="146">
        <v>54</v>
      </c>
      <c r="Y21" s="88">
        <v>59708</v>
      </c>
      <c r="Z21" s="87">
        <v>12</v>
      </c>
    </row>
    <row r="22" spans="1:26" ht="16.5" x14ac:dyDescent="0.2">
      <c r="A22" s="119">
        <v>13</v>
      </c>
      <c r="B22" s="90" t="s">
        <v>204</v>
      </c>
      <c r="C22" s="91" t="s">
        <v>189</v>
      </c>
      <c r="D22" s="81">
        <v>3</v>
      </c>
      <c r="E22" s="82">
        <v>18795</v>
      </c>
      <c r="F22" s="79">
        <v>7</v>
      </c>
      <c r="G22" s="80">
        <v>6660</v>
      </c>
      <c r="H22" s="81">
        <v>4</v>
      </c>
      <c r="I22" s="82">
        <v>5461</v>
      </c>
      <c r="J22" s="79">
        <v>5</v>
      </c>
      <c r="K22" s="80">
        <v>7113</v>
      </c>
      <c r="L22" s="81">
        <v>9</v>
      </c>
      <c r="M22" s="82">
        <v>3737</v>
      </c>
      <c r="N22" s="79">
        <v>10</v>
      </c>
      <c r="O22" s="80">
        <v>2287</v>
      </c>
      <c r="P22" s="79">
        <v>1</v>
      </c>
      <c r="Q22" s="80">
        <v>35375</v>
      </c>
      <c r="R22" s="79">
        <v>2</v>
      </c>
      <c r="S22" s="80">
        <v>25726</v>
      </c>
      <c r="T22" s="79">
        <v>8</v>
      </c>
      <c r="U22" s="80">
        <v>4415</v>
      </c>
      <c r="V22" s="79">
        <v>7</v>
      </c>
      <c r="W22" s="80">
        <v>5005</v>
      </c>
      <c r="X22" s="146">
        <v>56</v>
      </c>
      <c r="Y22" s="88">
        <v>114574</v>
      </c>
      <c r="Z22" s="87">
        <v>13</v>
      </c>
    </row>
    <row r="23" spans="1:26" ht="16.5" x14ac:dyDescent="0.2">
      <c r="A23" s="118">
        <v>14</v>
      </c>
      <c r="B23" s="90" t="s">
        <v>213</v>
      </c>
      <c r="C23" s="91" t="s">
        <v>185</v>
      </c>
      <c r="D23" s="81">
        <v>8</v>
      </c>
      <c r="E23" s="82">
        <v>6005</v>
      </c>
      <c r="F23" s="79">
        <v>5</v>
      </c>
      <c r="G23" s="80">
        <v>9390</v>
      </c>
      <c r="H23" s="81">
        <v>7</v>
      </c>
      <c r="I23" s="82">
        <v>6564</v>
      </c>
      <c r="J23" s="79">
        <v>2</v>
      </c>
      <c r="K23" s="80">
        <v>12210</v>
      </c>
      <c r="L23" s="81">
        <v>8</v>
      </c>
      <c r="M23" s="82">
        <v>4609</v>
      </c>
      <c r="N23" s="79">
        <v>1</v>
      </c>
      <c r="O23" s="80">
        <v>6978</v>
      </c>
      <c r="P23" s="79">
        <v>6</v>
      </c>
      <c r="Q23" s="80">
        <v>826</v>
      </c>
      <c r="R23" s="79">
        <v>7</v>
      </c>
      <c r="S23" s="80">
        <v>2597</v>
      </c>
      <c r="T23" s="79">
        <v>8</v>
      </c>
      <c r="U23" s="80">
        <v>6275</v>
      </c>
      <c r="V23" s="79">
        <v>4</v>
      </c>
      <c r="W23" s="80">
        <v>7245</v>
      </c>
      <c r="X23" s="146">
        <v>56</v>
      </c>
      <c r="Y23" s="88">
        <v>62699</v>
      </c>
      <c r="Z23" s="87">
        <v>14</v>
      </c>
    </row>
    <row r="24" spans="1:26" ht="16.5" x14ac:dyDescent="0.2">
      <c r="A24" s="118">
        <v>15</v>
      </c>
      <c r="B24" s="90" t="s">
        <v>205</v>
      </c>
      <c r="C24" s="91" t="s">
        <v>192</v>
      </c>
      <c r="D24" s="81">
        <v>5</v>
      </c>
      <c r="E24" s="82">
        <v>10660</v>
      </c>
      <c r="F24" s="79">
        <v>6</v>
      </c>
      <c r="G24" s="80">
        <v>9135</v>
      </c>
      <c r="H24" s="81">
        <v>7</v>
      </c>
      <c r="I24" s="82">
        <v>3898</v>
      </c>
      <c r="J24" s="79">
        <v>2</v>
      </c>
      <c r="K24" s="80">
        <v>11039</v>
      </c>
      <c r="L24" s="81">
        <v>11</v>
      </c>
      <c r="M24" s="82">
        <v>0</v>
      </c>
      <c r="N24" s="79">
        <v>11</v>
      </c>
      <c r="O24" s="80">
        <v>0</v>
      </c>
      <c r="P24" s="79">
        <v>5</v>
      </c>
      <c r="Q24" s="80">
        <v>14400</v>
      </c>
      <c r="R24" s="79">
        <v>6</v>
      </c>
      <c r="S24" s="80">
        <v>8653</v>
      </c>
      <c r="T24" s="79">
        <v>3</v>
      </c>
      <c r="U24" s="80">
        <v>10320</v>
      </c>
      <c r="V24" s="79">
        <v>1</v>
      </c>
      <c r="W24" s="80">
        <v>8225</v>
      </c>
      <c r="X24" s="146">
        <v>57</v>
      </c>
      <c r="Y24" s="88">
        <v>76330</v>
      </c>
      <c r="Z24" s="87">
        <v>15</v>
      </c>
    </row>
    <row r="25" spans="1:26" ht="16.5" x14ac:dyDescent="0.2">
      <c r="A25" s="119">
        <v>16</v>
      </c>
      <c r="B25" s="90" t="s">
        <v>209</v>
      </c>
      <c r="C25" s="91" t="s">
        <v>189</v>
      </c>
      <c r="D25" s="81">
        <v>7</v>
      </c>
      <c r="E25" s="82">
        <v>9605</v>
      </c>
      <c r="F25" s="79">
        <v>5</v>
      </c>
      <c r="G25" s="80">
        <v>10650</v>
      </c>
      <c r="H25" s="81">
        <v>5</v>
      </c>
      <c r="I25" s="82">
        <v>6503</v>
      </c>
      <c r="J25" s="79">
        <v>3</v>
      </c>
      <c r="K25" s="80">
        <v>8056</v>
      </c>
      <c r="L25" s="81">
        <v>9</v>
      </c>
      <c r="M25" s="82">
        <v>3919</v>
      </c>
      <c r="N25" s="79">
        <v>3</v>
      </c>
      <c r="O25" s="80">
        <v>6222</v>
      </c>
      <c r="P25" s="79">
        <v>7</v>
      </c>
      <c r="Q25" s="80">
        <v>597</v>
      </c>
      <c r="R25" s="79">
        <v>6</v>
      </c>
      <c r="S25" s="80">
        <v>1862</v>
      </c>
      <c r="T25" s="79">
        <v>3</v>
      </c>
      <c r="U25" s="80">
        <v>8885</v>
      </c>
      <c r="V25" s="79">
        <v>9</v>
      </c>
      <c r="W25" s="80">
        <v>3855</v>
      </c>
      <c r="X25" s="146">
        <v>57</v>
      </c>
      <c r="Y25" s="88">
        <v>60154</v>
      </c>
      <c r="Z25" s="87">
        <v>16</v>
      </c>
    </row>
    <row r="26" spans="1:26" ht="16.5" x14ac:dyDescent="0.2">
      <c r="A26" s="118">
        <v>17</v>
      </c>
      <c r="B26" s="90" t="s">
        <v>197</v>
      </c>
      <c r="C26" s="91" t="s">
        <v>188</v>
      </c>
      <c r="D26" s="81">
        <v>3</v>
      </c>
      <c r="E26" s="82">
        <v>17065</v>
      </c>
      <c r="F26" s="79">
        <v>2</v>
      </c>
      <c r="G26" s="80">
        <v>14410</v>
      </c>
      <c r="H26" s="81">
        <v>6</v>
      </c>
      <c r="I26" s="82">
        <v>6764</v>
      </c>
      <c r="J26" s="79">
        <v>6</v>
      </c>
      <c r="K26" s="80">
        <v>6286</v>
      </c>
      <c r="L26" s="81">
        <v>9</v>
      </c>
      <c r="M26" s="82">
        <v>4396</v>
      </c>
      <c r="N26" s="79">
        <v>6</v>
      </c>
      <c r="O26" s="80">
        <v>4631</v>
      </c>
      <c r="P26" s="79">
        <v>8</v>
      </c>
      <c r="Q26" s="80">
        <v>6000</v>
      </c>
      <c r="R26" s="79">
        <v>4</v>
      </c>
      <c r="S26" s="80">
        <v>5435</v>
      </c>
      <c r="T26" s="79">
        <v>5</v>
      </c>
      <c r="U26" s="80">
        <v>7715</v>
      </c>
      <c r="V26" s="79">
        <v>10</v>
      </c>
      <c r="W26" s="80">
        <v>4215</v>
      </c>
      <c r="X26" s="146">
        <v>59</v>
      </c>
      <c r="Y26" s="88">
        <v>76917</v>
      </c>
      <c r="Z26" s="87">
        <v>17</v>
      </c>
    </row>
    <row r="27" spans="1:26" ht="16.5" x14ac:dyDescent="0.2">
      <c r="A27" s="118">
        <v>18</v>
      </c>
      <c r="B27" s="90" t="s">
        <v>220</v>
      </c>
      <c r="C27" s="91" t="s">
        <v>187</v>
      </c>
      <c r="D27" s="81">
        <v>7</v>
      </c>
      <c r="E27" s="82">
        <v>8020</v>
      </c>
      <c r="F27" s="79">
        <v>8</v>
      </c>
      <c r="G27" s="80">
        <v>6515</v>
      </c>
      <c r="H27" s="81">
        <v>8</v>
      </c>
      <c r="I27" s="82">
        <v>6549</v>
      </c>
      <c r="J27" s="79">
        <v>9</v>
      </c>
      <c r="K27" s="80">
        <v>5182</v>
      </c>
      <c r="L27" s="81">
        <v>1</v>
      </c>
      <c r="M27" s="82">
        <v>7626</v>
      </c>
      <c r="N27" s="79">
        <v>6</v>
      </c>
      <c r="O27" s="80">
        <v>4286</v>
      </c>
      <c r="P27" s="79">
        <v>10</v>
      </c>
      <c r="Q27" s="80">
        <v>503</v>
      </c>
      <c r="R27" s="79">
        <v>3</v>
      </c>
      <c r="S27" s="80">
        <v>17726</v>
      </c>
      <c r="T27" s="79">
        <v>4</v>
      </c>
      <c r="U27" s="80">
        <v>10160</v>
      </c>
      <c r="V27" s="79">
        <v>4</v>
      </c>
      <c r="W27" s="80">
        <v>9235</v>
      </c>
      <c r="X27" s="146">
        <v>60</v>
      </c>
      <c r="Y27" s="88">
        <v>75802</v>
      </c>
      <c r="Z27" s="87">
        <v>18</v>
      </c>
    </row>
    <row r="28" spans="1:26" ht="16.5" x14ac:dyDescent="0.2">
      <c r="A28" s="119">
        <v>19</v>
      </c>
      <c r="B28" s="90" t="s">
        <v>215</v>
      </c>
      <c r="C28" s="91" t="s">
        <v>186</v>
      </c>
      <c r="D28" s="81">
        <v>4</v>
      </c>
      <c r="E28" s="82">
        <v>15320</v>
      </c>
      <c r="F28" s="79">
        <v>10</v>
      </c>
      <c r="G28" s="80">
        <v>4070</v>
      </c>
      <c r="H28" s="81">
        <v>5</v>
      </c>
      <c r="I28" s="82">
        <v>4518</v>
      </c>
      <c r="J28" s="79">
        <v>5</v>
      </c>
      <c r="K28" s="80">
        <v>7279</v>
      </c>
      <c r="L28" s="81">
        <v>4</v>
      </c>
      <c r="M28" s="82">
        <v>6915</v>
      </c>
      <c r="N28" s="79">
        <v>10</v>
      </c>
      <c r="O28" s="80">
        <v>1829</v>
      </c>
      <c r="P28" s="79">
        <v>5</v>
      </c>
      <c r="Q28" s="80">
        <v>1191</v>
      </c>
      <c r="R28" s="79">
        <v>6</v>
      </c>
      <c r="S28" s="80">
        <v>3698</v>
      </c>
      <c r="T28" s="79">
        <v>10</v>
      </c>
      <c r="U28" s="80">
        <v>3825</v>
      </c>
      <c r="V28" s="79">
        <v>2</v>
      </c>
      <c r="W28" s="80">
        <v>7455</v>
      </c>
      <c r="X28" s="146">
        <v>61</v>
      </c>
      <c r="Y28" s="88">
        <v>56100</v>
      </c>
      <c r="Z28" s="87">
        <v>19</v>
      </c>
    </row>
    <row r="29" spans="1:26" ht="16.5" x14ac:dyDescent="0.2">
      <c r="A29" s="118">
        <v>20</v>
      </c>
      <c r="B29" s="90" t="s">
        <v>208</v>
      </c>
      <c r="C29" s="91" t="s">
        <v>193</v>
      </c>
      <c r="D29" s="81">
        <v>4</v>
      </c>
      <c r="E29" s="82">
        <v>14245</v>
      </c>
      <c r="F29" s="79">
        <v>8</v>
      </c>
      <c r="G29" s="80">
        <v>8635</v>
      </c>
      <c r="H29" s="81">
        <v>6</v>
      </c>
      <c r="I29" s="82">
        <v>6224</v>
      </c>
      <c r="J29" s="79">
        <v>9</v>
      </c>
      <c r="K29" s="80">
        <v>4362</v>
      </c>
      <c r="L29" s="81">
        <v>7</v>
      </c>
      <c r="M29" s="82">
        <v>4703</v>
      </c>
      <c r="N29" s="79">
        <v>4</v>
      </c>
      <c r="O29" s="80">
        <v>6033</v>
      </c>
      <c r="P29" s="79">
        <v>3</v>
      </c>
      <c r="Q29" s="80">
        <v>28425</v>
      </c>
      <c r="R29" s="79">
        <v>8</v>
      </c>
      <c r="S29" s="80">
        <v>3064</v>
      </c>
      <c r="T29" s="79">
        <v>6</v>
      </c>
      <c r="U29" s="80">
        <v>7135</v>
      </c>
      <c r="V29" s="79">
        <v>7</v>
      </c>
      <c r="W29" s="80">
        <v>6285</v>
      </c>
      <c r="X29" s="146">
        <v>62</v>
      </c>
      <c r="Y29" s="88">
        <v>89111</v>
      </c>
      <c r="Z29" s="87">
        <v>20</v>
      </c>
    </row>
    <row r="30" spans="1:26" ht="16.5" x14ac:dyDescent="0.2">
      <c r="A30" s="118">
        <v>21</v>
      </c>
      <c r="B30" s="90" t="s">
        <v>217</v>
      </c>
      <c r="C30" s="91" t="s">
        <v>192</v>
      </c>
      <c r="D30" s="81">
        <v>4</v>
      </c>
      <c r="E30" s="82">
        <v>14610</v>
      </c>
      <c r="F30" s="79">
        <v>10</v>
      </c>
      <c r="G30" s="80">
        <v>955</v>
      </c>
      <c r="H30" s="81">
        <v>10</v>
      </c>
      <c r="I30" s="82">
        <v>4323</v>
      </c>
      <c r="J30" s="79">
        <v>7</v>
      </c>
      <c r="K30" s="80">
        <v>5660</v>
      </c>
      <c r="L30" s="81">
        <v>8</v>
      </c>
      <c r="M30" s="82">
        <v>5292</v>
      </c>
      <c r="N30" s="79">
        <v>5</v>
      </c>
      <c r="O30" s="80">
        <v>5182</v>
      </c>
      <c r="P30" s="79">
        <v>5</v>
      </c>
      <c r="Q30" s="80">
        <v>9165</v>
      </c>
      <c r="R30" s="79">
        <v>9</v>
      </c>
      <c r="S30" s="80">
        <v>375</v>
      </c>
      <c r="T30" s="79">
        <v>2</v>
      </c>
      <c r="U30" s="80">
        <v>11470</v>
      </c>
      <c r="V30" s="79">
        <v>2</v>
      </c>
      <c r="W30" s="80">
        <v>8215</v>
      </c>
      <c r="X30" s="146">
        <v>62</v>
      </c>
      <c r="Y30" s="88">
        <v>65247</v>
      </c>
      <c r="Z30" s="87">
        <v>21</v>
      </c>
    </row>
    <row r="31" spans="1:26" ht="16.5" x14ac:dyDescent="0.2">
      <c r="A31" s="119">
        <v>22</v>
      </c>
      <c r="B31" s="90" t="s">
        <v>223</v>
      </c>
      <c r="C31" s="91" t="s">
        <v>193</v>
      </c>
      <c r="D31" s="81">
        <v>10</v>
      </c>
      <c r="E31" s="82">
        <v>2590</v>
      </c>
      <c r="F31" s="79">
        <v>9</v>
      </c>
      <c r="G31" s="80">
        <v>1485</v>
      </c>
      <c r="H31" s="81">
        <v>2</v>
      </c>
      <c r="I31" s="82">
        <v>13333</v>
      </c>
      <c r="J31" s="79">
        <v>4</v>
      </c>
      <c r="K31" s="80">
        <v>8374</v>
      </c>
      <c r="L31" s="81">
        <v>4</v>
      </c>
      <c r="M31" s="82">
        <v>5673</v>
      </c>
      <c r="N31" s="79">
        <v>5</v>
      </c>
      <c r="O31" s="80">
        <v>4541</v>
      </c>
      <c r="P31" s="79">
        <v>4</v>
      </c>
      <c r="Q31" s="80">
        <v>2199</v>
      </c>
      <c r="R31" s="79">
        <v>8</v>
      </c>
      <c r="S31" s="80">
        <v>1267</v>
      </c>
      <c r="T31" s="79">
        <v>8</v>
      </c>
      <c r="U31" s="80">
        <v>7345</v>
      </c>
      <c r="V31" s="79">
        <v>8</v>
      </c>
      <c r="W31" s="80">
        <v>4945</v>
      </c>
      <c r="X31" s="146">
        <v>62</v>
      </c>
      <c r="Y31" s="88">
        <v>51752</v>
      </c>
      <c r="Z31" s="87">
        <v>22</v>
      </c>
    </row>
    <row r="32" spans="1:26" ht="16.5" x14ac:dyDescent="0.2">
      <c r="A32" s="118">
        <v>23</v>
      </c>
      <c r="B32" s="90" t="s">
        <v>214</v>
      </c>
      <c r="C32" s="91" t="s">
        <v>193</v>
      </c>
      <c r="D32" s="81">
        <v>8</v>
      </c>
      <c r="E32" s="82">
        <v>6800</v>
      </c>
      <c r="F32" s="79">
        <v>5</v>
      </c>
      <c r="G32" s="80">
        <v>8390</v>
      </c>
      <c r="H32" s="81">
        <v>9</v>
      </c>
      <c r="I32" s="82">
        <v>3283</v>
      </c>
      <c r="J32" s="79">
        <v>8</v>
      </c>
      <c r="K32" s="80">
        <v>5185</v>
      </c>
      <c r="L32" s="81">
        <v>7</v>
      </c>
      <c r="M32" s="82">
        <v>6184</v>
      </c>
      <c r="N32" s="79">
        <v>6</v>
      </c>
      <c r="O32" s="80">
        <v>4755</v>
      </c>
      <c r="P32" s="79">
        <v>3</v>
      </c>
      <c r="Q32" s="80">
        <v>41796</v>
      </c>
      <c r="R32" s="79">
        <v>5</v>
      </c>
      <c r="S32" s="80">
        <v>2082</v>
      </c>
      <c r="T32" s="79">
        <v>7</v>
      </c>
      <c r="U32" s="80">
        <v>4585</v>
      </c>
      <c r="V32" s="79">
        <v>6</v>
      </c>
      <c r="W32" s="80">
        <v>4275</v>
      </c>
      <c r="X32" s="146">
        <v>64</v>
      </c>
      <c r="Y32" s="88">
        <v>87335</v>
      </c>
      <c r="Z32" s="87">
        <v>23</v>
      </c>
    </row>
    <row r="33" spans="1:26" ht="16.5" x14ac:dyDescent="0.2">
      <c r="A33" s="118">
        <v>24</v>
      </c>
      <c r="B33" s="90" t="s">
        <v>200</v>
      </c>
      <c r="C33" s="91" t="s">
        <v>190</v>
      </c>
      <c r="D33" s="81">
        <v>6</v>
      </c>
      <c r="E33" s="82">
        <v>9600</v>
      </c>
      <c r="F33" s="79">
        <v>1</v>
      </c>
      <c r="G33" s="80">
        <v>22640</v>
      </c>
      <c r="H33" s="81">
        <v>9</v>
      </c>
      <c r="I33" s="82">
        <v>5596</v>
      </c>
      <c r="J33" s="79">
        <v>7</v>
      </c>
      <c r="K33" s="80">
        <v>5567</v>
      </c>
      <c r="L33" s="81">
        <v>2</v>
      </c>
      <c r="M33" s="82">
        <v>7741</v>
      </c>
      <c r="N33" s="79">
        <v>9</v>
      </c>
      <c r="O33" s="80">
        <v>2686</v>
      </c>
      <c r="P33" s="79">
        <v>3</v>
      </c>
      <c r="Q33" s="80">
        <v>2308</v>
      </c>
      <c r="R33" s="79">
        <v>10</v>
      </c>
      <c r="S33" s="80">
        <v>676</v>
      </c>
      <c r="T33" s="79">
        <v>9</v>
      </c>
      <c r="U33" s="80">
        <v>6885</v>
      </c>
      <c r="V33" s="79">
        <v>9</v>
      </c>
      <c r="W33" s="80">
        <v>5365</v>
      </c>
      <c r="X33" s="146">
        <v>65</v>
      </c>
      <c r="Y33" s="88">
        <v>69064</v>
      </c>
      <c r="Z33" s="87">
        <v>24</v>
      </c>
    </row>
    <row r="34" spans="1:26" ht="16.5" x14ac:dyDescent="0.2">
      <c r="A34" s="119">
        <v>25</v>
      </c>
      <c r="B34" s="90" t="s">
        <v>216</v>
      </c>
      <c r="C34" s="91" t="s">
        <v>191</v>
      </c>
      <c r="D34" s="81">
        <v>5</v>
      </c>
      <c r="E34" s="82">
        <v>13985</v>
      </c>
      <c r="F34" s="79">
        <v>9</v>
      </c>
      <c r="G34" s="80">
        <v>3695</v>
      </c>
      <c r="H34" s="81">
        <v>2</v>
      </c>
      <c r="I34" s="82">
        <v>9127</v>
      </c>
      <c r="J34" s="79">
        <v>3</v>
      </c>
      <c r="K34" s="80">
        <v>9414</v>
      </c>
      <c r="L34" s="81">
        <v>4</v>
      </c>
      <c r="M34" s="82">
        <v>5536</v>
      </c>
      <c r="N34" s="79">
        <v>9</v>
      </c>
      <c r="O34" s="80">
        <v>3146</v>
      </c>
      <c r="P34" s="79">
        <v>8</v>
      </c>
      <c r="Q34" s="80">
        <v>434</v>
      </c>
      <c r="R34" s="79">
        <v>4</v>
      </c>
      <c r="S34" s="80">
        <v>13077</v>
      </c>
      <c r="T34" s="79">
        <v>11</v>
      </c>
      <c r="U34" s="80">
        <v>0</v>
      </c>
      <c r="V34" s="79">
        <v>11</v>
      </c>
      <c r="W34" s="80">
        <v>0</v>
      </c>
      <c r="X34" s="146">
        <v>66</v>
      </c>
      <c r="Y34" s="88">
        <v>58414</v>
      </c>
      <c r="Z34" s="87">
        <v>25</v>
      </c>
    </row>
    <row r="35" spans="1:26" ht="16.5" x14ac:dyDescent="0.2">
      <c r="A35" s="118">
        <v>26</v>
      </c>
      <c r="B35" s="90" t="s">
        <v>198</v>
      </c>
      <c r="C35" s="91" t="s">
        <v>186</v>
      </c>
      <c r="D35" s="81">
        <v>2</v>
      </c>
      <c r="E35" s="82">
        <v>20315</v>
      </c>
      <c r="F35" s="79">
        <v>4</v>
      </c>
      <c r="G35" s="80">
        <v>10760</v>
      </c>
      <c r="H35" s="81">
        <v>3</v>
      </c>
      <c r="I35" s="82">
        <v>10505</v>
      </c>
      <c r="J35" s="79">
        <v>10</v>
      </c>
      <c r="K35" s="80">
        <v>3930</v>
      </c>
      <c r="L35" s="81">
        <v>8</v>
      </c>
      <c r="M35" s="82">
        <v>4369</v>
      </c>
      <c r="N35" s="79">
        <v>3</v>
      </c>
      <c r="O35" s="80">
        <v>6266</v>
      </c>
      <c r="P35" s="79">
        <v>9</v>
      </c>
      <c r="Q35" s="80">
        <v>3250</v>
      </c>
      <c r="R35" s="79">
        <v>9</v>
      </c>
      <c r="S35" s="80">
        <v>910</v>
      </c>
      <c r="T35" s="79">
        <v>10</v>
      </c>
      <c r="U35" s="80">
        <v>3095</v>
      </c>
      <c r="V35" s="79">
        <v>10</v>
      </c>
      <c r="W35" s="80">
        <v>2535</v>
      </c>
      <c r="X35" s="146">
        <v>68</v>
      </c>
      <c r="Y35" s="88">
        <v>65935</v>
      </c>
      <c r="Z35" s="87">
        <v>26</v>
      </c>
    </row>
    <row r="36" spans="1:26" ht="16.5" x14ac:dyDescent="0.2">
      <c r="A36" s="118">
        <v>27</v>
      </c>
      <c r="B36" s="90" t="s">
        <v>218</v>
      </c>
      <c r="C36" s="91" t="s">
        <v>188</v>
      </c>
      <c r="D36" s="81">
        <v>7</v>
      </c>
      <c r="E36" s="82">
        <v>6440</v>
      </c>
      <c r="F36" s="79">
        <v>7</v>
      </c>
      <c r="G36" s="80">
        <v>6980</v>
      </c>
      <c r="H36" s="81">
        <v>10</v>
      </c>
      <c r="I36" s="82">
        <v>2331</v>
      </c>
      <c r="J36" s="79">
        <v>10</v>
      </c>
      <c r="K36" s="80">
        <v>3427</v>
      </c>
      <c r="L36" s="81">
        <v>5</v>
      </c>
      <c r="M36" s="82">
        <v>5502</v>
      </c>
      <c r="N36" s="79">
        <v>7</v>
      </c>
      <c r="O36" s="80">
        <v>4494</v>
      </c>
      <c r="P36" s="79">
        <v>4</v>
      </c>
      <c r="Q36" s="80">
        <v>11146</v>
      </c>
      <c r="R36" s="79">
        <v>8</v>
      </c>
      <c r="S36" s="80">
        <v>432</v>
      </c>
      <c r="T36" s="79">
        <v>4</v>
      </c>
      <c r="U36" s="80">
        <v>11180</v>
      </c>
      <c r="V36" s="79">
        <v>6</v>
      </c>
      <c r="W36" s="80">
        <v>6055</v>
      </c>
      <c r="X36" s="146">
        <v>68</v>
      </c>
      <c r="Y36" s="88">
        <v>57987</v>
      </c>
      <c r="Z36" s="87">
        <v>27</v>
      </c>
    </row>
    <row r="37" spans="1:26" ht="16.5" x14ac:dyDescent="0.2">
      <c r="A37" s="119">
        <v>28</v>
      </c>
      <c r="B37" s="90" t="s">
        <v>219</v>
      </c>
      <c r="C37" s="91" t="s">
        <v>190</v>
      </c>
      <c r="D37" s="81">
        <v>10</v>
      </c>
      <c r="E37" s="82">
        <v>195</v>
      </c>
      <c r="F37" s="79">
        <v>4</v>
      </c>
      <c r="G37" s="80">
        <v>11555</v>
      </c>
      <c r="H37" s="81">
        <v>8</v>
      </c>
      <c r="I37" s="82">
        <v>3537</v>
      </c>
      <c r="J37" s="79">
        <v>8</v>
      </c>
      <c r="K37" s="80">
        <v>5642</v>
      </c>
      <c r="L37" s="81">
        <v>5</v>
      </c>
      <c r="M37" s="82">
        <v>4886</v>
      </c>
      <c r="N37" s="79">
        <v>8</v>
      </c>
      <c r="O37" s="80">
        <v>3008</v>
      </c>
      <c r="P37" s="79">
        <v>8</v>
      </c>
      <c r="Q37" s="80">
        <v>2580</v>
      </c>
      <c r="R37" s="79">
        <v>4</v>
      </c>
      <c r="S37" s="80">
        <v>2649</v>
      </c>
      <c r="T37" s="79">
        <v>9</v>
      </c>
      <c r="U37" s="80">
        <v>3315</v>
      </c>
      <c r="V37" s="79">
        <v>9</v>
      </c>
      <c r="W37" s="80">
        <v>2655</v>
      </c>
      <c r="X37" s="146">
        <v>73</v>
      </c>
      <c r="Y37" s="88">
        <v>40022</v>
      </c>
      <c r="Z37" s="87">
        <v>28</v>
      </c>
    </row>
    <row r="38" spans="1:26" ht="16.5" x14ac:dyDescent="0.2">
      <c r="A38" s="118">
        <v>29</v>
      </c>
      <c r="B38" s="90" t="s">
        <v>201</v>
      </c>
      <c r="C38" s="91" t="s">
        <v>186</v>
      </c>
      <c r="D38" s="81">
        <v>1</v>
      </c>
      <c r="E38" s="82">
        <v>19350</v>
      </c>
      <c r="F38" s="79">
        <v>6</v>
      </c>
      <c r="G38" s="80">
        <v>6925</v>
      </c>
      <c r="H38" s="81">
        <v>10</v>
      </c>
      <c r="I38" s="82">
        <v>1039</v>
      </c>
      <c r="J38" s="79">
        <v>10</v>
      </c>
      <c r="K38" s="80">
        <v>1805</v>
      </c>
      <c r="L38" s="81">
        <v>10</v>
      </c>
      <c r="M38" s="82">
        <v>2358</v>
      </c>
      <c r="N38" s="79">
        <v>7</v>
      </c>
      <c r="O38" s="80">
        <v>4346</v>
      </c>
      <c r="P38" s="79">
        <v>11</v>
      </c>
      <c r="Q38" s="80"/>
      <c r="R38" s="79">
        <v>11</v>
      </c>
      <c r="S38" s="80"/>
      <c r="T38" s="79">
        <v>10</v>
      </c>
      <c r="U38" s="80">
        <v>1535</v>
      </c>
      <c r="V38" s="79">
        <v>10</v>
      </c>
      <c r="W38" s="80">
        <v>1485</v>
      </c>
      <c r="X38" s="146">
        <v>86</v>
      </c>
      <c r="Y38" s="88">
        <v>38843</v>
      </c>
      <c r="Z38" s="87">
        <v>29</v>
      </c>
    </row>
    <row r="39" spans="1:26" ht="16.5" x14ac:dyDescent="0.2">
      <c r="A39" s="118">
        <v>30</v>
      </c>
      <c r="B39" s="90" t="s">
        <v>894</v>
      </c>
      <c r="C39" s="91" t="s">
        <v>188</v>
      </c>
      <c r="D39" s="81">
        <v>11</v>
      </c>
      <c r="E39" s="82">
        <v>0</v>
      </c>
      <c r="F39" s="79">
        <v>11</v>
      </c>
      <c r="G39" s="80">
        <v>0</v>
      </c>
      <c r="H39" s="81">
        <v>8</v>
      </c>
      <c r="I39" s="82">
        <v>5538</v>
      </c>
      <c r="J39" s="79">
        <v>7</v>
      </c>
      <c r="K39" s="80">
        <v>6405</v>
      </c>
      <c r="L39" s="81">
        <v>11</v>
      </c>
      <c r="M39" s="82">
        <v>0</v>
      </c>
      <c r="N39" s="79">
        <v>11</v>
      </c>
      <c r="O39" s="80">
        <v>0</v>
      </c>
      <c r="P39" s="79">
        <v>11</v>
      </c>
      <c r="Q39" s="80" t="s">
        <v>224</v>
      </c>
      <c r="R39" s="79">
        <v>11</v>
      </c>
      <c r="S39" s="80" t="s">
        <v>224</v>
      </c>
      <c r="T39" s="79">
        <v>2</v>
      </c>
      <c r="U39" s="80">
        <v>12070</v>
      </c>
      <c r="V39" s="79">
        <v>3</v>
      </c>
      <c r="W39" s="80">
        <v>6085</v>
      </c>
      <c r="X39" s="146">
        <v>86</v>
      </c>
      <c r="Y39" s="88">
        <v>30098</v>
      </c>
      <c r="Z39" s="87">
        <v>30</v>
      </c>
    </row>
    <row r="40" spans="1:26" ht="16.5" x14ac:dyDescent="0.2">
      <c r="A40" s="119">
        <v>31</v>
      </c>
      <c r="B40" s="90" t="s">
        <v>1050</v>
      </c>
      <c r="C40" s="91" t="s">
        <v>192</v>
      </c>
      <c r="D40" s="81">
        <v>11</v>
      </c>
      <c r="E40" s="82">
        <v>0</v>
      </c>
      <c r="F40" s="79">
        <v>11</v>
      </c>
      <c r="G40" s="80">
        <v>0</v>
      </c>
      <c r="H40" s="81">
        <v>11</v>
      </c>
      <c r="I40" s="82">
        <v>0</v>
      </c>
      <c r="J40" s="79">
        <v>11</v>
      </c>
      <c r="K40" s="80">
        <v>0</v>
      </c>
      <c r="L40" s="81">
        <v>1</v>
      </c>
      <c r="M40" s="82">
        <v>8839</v>
      </c>
      <c r="N40" s="79">
        <v>5</v>
      </c>
      <c r="O40" s="80">
        <v>5138</v>
      </c>
      <c r="P40" s="79">
        <v>11</v>
      </c>
      <c r="Q40" s="80" t="s">
        <v>224</v>
      </c>
      <c r="R40" s="79">
        <v>11</v>
      </c>
      <c r="S40" s="80" t="s">
        <v>224</v>
      </c>
      <c r="T40" s="79">
        <v>11</v>
      </c>
      <c r="U40" s="80">
        <v>0</v>
      </c>
      <c r="V40" s="79">
        <v>11</v>
      </c>
      <c r="W40" s="80">
        <v>0</v>
      </c>
      <c r="X40" s="146">
        <v>94</v>
      </c>
      <c r="Y40" s="88">
        <v>13977</v>
      </c>
      <c r="Z40" s="87">
        <v>31</v>
      </c>
    </row>
    <row r="41" spans="1:26" ht="16.5" x14ac:dyDescent="0.2">
      <c r="A41" s="118">
        <v>32</v>
      </c>
      <c r="B41" s="90" t="s">
        <v>207</v>
      </c>
      <c r="C41" s="91" t="s">
        <v>188</v>
      </c>
      <c r="D41" s="81">
        <v>3</v>
      </c>
      <c r="E41" s="82">
        <v>18815</v>
      </c>
      <c r="F41" s="79">
        <v>9</v>
      </c>
      <c r="G41" s="80">
        <v>4875</v>
      </c>
      <c r="H41" s="81">
        <v>11</v>
      </c>
      <c r="I41" s="82">
        <v>0</v>
      </c>
      <c r="J41" s="79">
        <v>11</v>
      </c>
      <c r="K41" s="80">
        <v>0</v>
      </c>
      <c r="L41" s="81">
        <v>11</v>
      </c>
      <c r="M41" s="82">
        <v>0</v>
      </c>
      <c r="N41" s="79">
        <v>11</v>
      </c>
      <c r="O41" s="80">
        <v>0</v>
      </c>
      <c r="P41" s="79">
        <v>10</v>
      </c>
      <c r="Q41" s="80">
        <v>32</v>
      </c>
      <c r="R41" s="79">
        <v>7</v>
      </c>
      <c r="S41" s="80">
        <v>3104</v>
      </c>
      <c r="T41" s="79">
        <v>11</v>
      </c>
      <c r="U41" s="80">
        <v>0</v>
      </c>
      <c r="V41" s="79">
        <v>11</v>
      </c>
      <c r="W41" s="80">
        <v>0</v>
      </c>
      <c r="X41" s="146">
        <v>95</v>
      </c>
      <c r="Y41" s="88">
        <v>26826</v>
      </c>
      <c r="Z41" s="87">
        <v>32</v>
      </c>
    </row>
    <row r="42" spans="1:26" ht="16.5" x14ac:dyDescent="0.2">
      <c r="A42" s="119">
        <v>33</v>
      </c>
      <c r="B42" s="90" t="s">
        <v>1080</v>
      </c>
      <c r="C42" s="91" t="s">
        <v>191</v>
      </c>
      <c r="D42" s="81">
        <v>11</v>
      </c>
      <c r="E42" s="82">
        <v>0</v>
      </c>
      <c r="F42" s="79">
        <v>11</v>
      </c>
      <c r="G42" s="80">
        <v>0</v>
      </c>
      <c r="H42" s="81">
        <v>11</v>
      </c>
      <c r="I42" s="82">
        <v>0</v>
      </c>
      <c r="J42" s="79">
        <v>11</v>
      </c>
      <c r="K42" s="80">
        <v>0</v>
      </c>
      <c r="L42" s="81">
        <v>11</v>
      </c>
      <c r="M42" s="82">
        <v>0</v>
      </c>
      <c r="N42" s="79">
        <v>11</v>
      </c>
      <c r="O42" s="80">
        <v>0</v>
      </c>
      <c r="P42" s="79">
        <v>11</v>
      </c>
      <c r="Q42" s="80">
        <v>0</v>
      </c>
      <c r="R42" s="79">
        <v>11</v>
      </c>
      <c r="S42" s="80">
        <v>0</v>
      </c>
      <c r="T42" s="79">
        <v>6</v>
      </c>
      <c r="U42" s="80">
        <v>7245</v>
      </c>
      <c r="V42" s="79">
        <v>3</v>
      </c>
      <c r="W42" s="80">
        <v>7375</v>
      </c>
      <c r="X42" s="146">
        <v>97</v>
      </c>
      <c r="Y42" s="88">
        <v>14620</v>
      </c>
      <c r="Z42" s="87">
        <v>33</v>
      </c>
    </row>
    <row r="43" spans="1:26" ht="16.5" x14ac:dyDescent="0.2">
      <c r="A43" s="118">
        <v>34</v>
      </c>
      <c r="B43" s="90" t="s">
        <v>1051</v>
      </c>
      <c r="C43" s="91" t="s">
        <v>188</v>
      </c>
      <c r="D43" s="81">
        <v>11</v>
      </c>
      <c r="E43" s="82">
        <v>0</v>
      </c>
      <c r="F43" s="79">
        <v>11</v>
      </c>
      <c r="G43" s="80">
        <v>0</v>
      </c>
      <c r="H43" s="81">
        <v>11</v>
      </c>
      <c r="I43" s="82">
        <v>0</v>
      </c>
      <c r="J43" s="79">
        <v>11</v>
      </c>
      <c r="K43" s="80">
        <v>0</v>
      </c>
      <c r="L43" s="81">
        <v>7</v>
      </c>
      <c r="M43" s="82">
        <v>4425</v>
      </c>
      <c r="N43" s="79">
        <v>8</v>
      </c>
      <c r="O43" s="80">
        <v>3361</v>
      </c>
      <c r="P43" s="79">
        <v>11</v>
      </c>
      <c r="Q43" s="80" t="s">
        <v>224</v>
      </c>
      <c r="R43" s="79">
        <v>11</v>
      </c>
      <c r="S43" s="80" t="s">
        <v>224</v>
      </c>
      <c r="T43" s="79">
        <v>11</v>
      </c>
      <c r="U43" s="80">
        <v>0</v>
      </c>
      <c r="V43" s="79">
        <v>11</v>
      </c>
      <c r="W43" s="80">
        <v>0</v>
      </c>
      <c r="X43" s="146">
        <v>103</v>
      </c>
      <c r="Y43" s="88">
        <v>7786</v>
      </c>
      <c r="Z43" s="87">
        <v>34</v>
      </c>
    </row>
    <row r="44" spans="1:26" ht="16.5" x14ac:dyDescent="0.2">
      <c r="A44" s="119">
        <v>35</v>
      </c>
      <c r="B44" s="90" t="s">
        <v>446</v>
      </c>
      <c r="C44" s="91" t="s">
        <v>186</v>
      </c>
      <c r="D44" s="81">
        <v>11</v>
      </c>
      <c r="E44" s="82">
        <v>0</v>
      </c>
      <c r="F44" s="79">
        <v>11</v>
      </c>
      <c r="G44" s="80">
        <v>0</v>
      </c>
      <c r="H44" s="81">
        <v>11</v>
      </c>
      <c r="I44" s="82">
        <v>0</v>
      </c>
      <c r="J44" s="79">
        <v>11</v>
      </c>
      <c r="K44" s="80">
        <v>0</v>
      </c>
      <c r="L44" s="81">
        <v>11</v>
      </c>
      <c r="M44" s="82"/>
      <c r="N44" s="79">
        <v>11</v>
      </c>
      <c r="O44" s="80"/>
      <c r="P44" s="79">
        <v>9</v>
      </c>
      <c r="Q44" s="80">
        <v>1061</v>
      </c>
      <c r="R44" s="79">
        <v>7</v>
      </c>
      <c r="S44" s="80">
        <v>1009</v>
      </c>
      <c r="T44" s="79">
        <v>11</v>
      </c>
      <c r="U44" s="80">
        <v>0</v>
      </c>
      <c r="V44" s="79">
        <v>11</v>
      </c>
      <c r="W44" s="80">
        <v>0</v>
      </c>
      <c r="X44" s="146">
        <v>104</v>
      </c>
      <c r="Y44" s="88">
        <v>2070</v>
      </c>
      <c r="Z44" s="87">
        <v>35</v>
      </c>
    </row>
    <row r="45" spans="1:26" ht="17.25" thickBot="1" x14ac:dyDescent="0.25">
      <c r="A45" s="234"/>
      <c r="B45" s="1197" t="s">
        <v>224</v>
      </c>
      <c r="C45" s="366" t="s">
        <v>224</v>
      </c>
      <c r="D45" s="85" t="s">
        <v>224</v>
      </c>
      <c r="E45" s="86" t="s">
        <v>224</v>
      </c>
      <c r="F45" s="83" t="s">
        <v>224</v>
      </c>
      <c r="G45" s="84" t="s">
        <v>224</v>
      </c>
      <c r="H45" s="85" t="s">
        <v>224</v>
      </c>
      <c r="I45" s="86" t="s">
        <v>224</v>
      </c>
      <c r="J45" s="83" t="s">
        <v>224</v>
      </c>
      <c r="K45" s="84" t="s">
        <v>224</v>
      </c>
      <c r="L45" s="85" t="s">
        <v>224</v>
      </c>
      <c r="M45" s="86" t="s">
        <v>224</v>
      </c>
      <c r="N45" s="83" t="s">
        <v>224</v>
      </c>
      <c r="O45" s="84" t="s">
        <v>224</v>
      </c>
      <c r="P45" s="83" t="s">
        <v>224</v>
      </c>
      <c r="Q45" s="84" t="s">
        <v>224</v>
      </c>
      <c r="R45" s="83" t="s">
        <v>224</v>
      </c>
      <c r="S45" s="84" t="s">
        <v>224</v>
      </c>
      <c r="T45" s="83" t="s">
        <v>224</v>
      </c>
      <c r="U45" s="84" t="s">
        <v>224</v>
      </c>
      <c r="V45" s="83" t="s">
        <v>224</v>
      </c>
      <c r="W45" s="84" t="s">
        <v>224</v>
      </c>
      <c r="X45" s="1198" t="str">
        <f t="shared" ref="X45:Y45" si="0">IF(ISNUMBER(D45)=TRUE,SUM(D45,F45,H45,J45,L45,N45,P45,R45,T45,V45),"")</f>
        <v/>
      </c>
      <c r="Y45" s="1199" t="str">
        <f t="shared" si="0"/>
        <v/>
      </c>
      <c r="Z45" s="648" t="str">
        <f>IF(ISNUMBER(AF43)=TRUE,AF43,"")</f>
        <v/>
      </c>
    </row>
  </sheetData>
  <mergeCells count="24"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  <mergeCell ref="T5:U5"/>
    <mergeCell ref="A5:A7"/>
    <mergeCell ref="B5:B7"/>
    <mergeCell ref="C5:C7"/>
    <mergeCell ref="D5:E5"/>
    <mergeCell ref="F5:G5"/>
    <mergeCell ref="H5:I5"/>
    <mergeCell ref="T6:U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5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35"/>
  <sheetViews>
    <sheetView workbookViewId="0">
      <selection activeCell="E37" sqref="E37"/>
    </sheetView>
  </sheetViews>
  <sheetFormatPr defaultRowHeight="12.75" x14ac:dyDescent="0.2"/>
  <cols>
    <col min="2" max="2" width="32.5703125" customWidth="1"/>
    <col min="3" max="3" width="19.28515625" customWidth="1"/>
  </cols>
  <sheetData>
    <row r="1" spans="1:15" ht="21.75" customHeight="1" x14ac:dyDescent="0.2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  <c r="M1" s="183"/>
    </row>
    <row r="2" spans="1:15" ht="99.75" customHeight="1" x14ac:dyDescent="0.2">
      <c r="A2" s="1509"/>
      <c r="B2" s="1510"/>
      <c r="C2" s="1510"/>
      <c r="D2" s="1510"/>
      <c r="E2" s="1510"/>
      <c r="F2" s="1510"/>
      <c r="G2" s="1510"/>
      <c r="H2" s="1510"/>
      <c r="I2" s="1510"/>
      <c r="J2" s="227"/>
      <c r="K2" s="227"/>
      <c r="L2" s="184"/>
      <c r="M2" s="185"/>
    </row>
    <row r="3" spans="1:15" ht="30.75" customHeight="1" x14ac:dyDescent="0.2">
      <c r="A3" s="1511" t="s">
        <v>73</v>
      </c>
      <c r="B3" s="1512"/>
      <c r="C3" s="1512"/>
      <c r="D3" s="1512"/>
      <c r="E3" s="1512"/>
      <c r="F3" s="1512"/>
      <c r="G3" s="1512"/>
      <c r="H3" s="1512"/>
      <c r="I3" s="1512"/>
      <c r="J3" s="1512"/>
      <c r="K3" s="1512"/>
      <c r="L3" s="1512"/>
      <c r="M3" s="1513"/>
    </row>
    <row r="4" spans="1:15" ht="32.25" thickBot="1" x14ac:dyDescent="0.25">
      <c r="A4" s="300" t="s">
        <v>225</v>
      </c>
      <c r="B4" s="301" t="s">
        <v>226</v>
      </c>
      <c r="C4" s="301" t="s">
        <v>227</v>
      </c>
      <c r="D4" s="302" t="s">
        <v>228</v>
      </c>
      <c r="E4" s="302" t="s">
        <v>229</v>
      </c>
      <c r="F4" s="302" t="s">
        <v>230</v>
      </c>
      <c r="G4" s="302" t="s">
        <v>231</v>
      </c>
      <c r="H4" s="302" t="s">
        <v>232</v>
      </c>
      <c r="I4" s="302" t="s">
        <v>233</v>
      </c>
      <c r="J4" s="302" t="s">
        <v>234</v>
      </c>
      <c r="K4" s="302" t="s">
        <v>235</v>
      </c>
      <c r="L4" s="302" t="s">
        <v>236</v>
      </c>
      <c r="M4" s="303" t="s">
        <v>237</v>
      </c>
      <c r="N4" s="304" t="s">
        <v>238</v>
      </c>
      <c r="O4" s="304" t="s">
        <v>239</v>
      </c>
    </row>
    <row r="5" spans="1:15" ht="19.5" thickBot="1" x14ac:dyDescent="0.25">
      <c r="A5" s="305">
        <v>4</v>
      </c>
      <c r="B5" s="306" t="s">
        <v>240</v>
      </c>
      <c r="C5" s="307" t="s">
        <v>250</v>
      </c>
      <c r="D5" s="308">
        <v>9</v>
      </c>
      <c r="E5" s="308">
        <v>7</v>
      </c>
      <c r="F5" s="308">
        <v>4</v>
      </c>
      <c r="G5" s="308">
        <v>4</v>
      </c>
      <c r="H5" s="308">
        <v>3</v>
      </c>
      <c r="I5" s="308">
        <v>2</v>
      </c>
      <c r="J5" s="308">
        <v>0</v>
      </c>
      <c r="K5" s="308">
        <v>0</v>
      </c>
      <c r="L5" s="309">
        <v>29</v>
      </c>
      <c r="M5" s="310">
        <v>1</v>
      </c>
      <c r="N5" s="311">
        <v>25</v>
      </c>
      <c r="O5" s="311">
        <v>43</v>
      </c>
    </row>
    <row r="6" spans="1:15" ht="19.5" thickBot="1" x14ac:dyDescent="0.25">
      <c r="A6" s="312">
        <v>1</v>
      </c>
      <c r="B6" s="306" t="s">
        <v>247</v>
      </c>
      <c r="C6" s="306" t="s">
        <v>248</v>
      </c>
      <c r="D6" s="308">
        <v>9</v>
      </c>
      <c r="E6" s="308">
        <v>2</v>
      </c>
      <c r="F6" s="308">
        <v>5</v>
      </c>
      <c r="G6" s="308">
        <v>3</v>
      </c>
      <c r="H6" s="308">
        <v>10</v>
      </c>
      <c r="I6" s="308">
        <v>3</v>
      </c>
      <c r="J6" s="308">
        <v>0</v>
      </c>
      <c r="K6" s="308">
        <v>0</v>
      </c>
      <c r="L6" s="309">
        <v>32</v>
      </c>
      <c r="M6" s="310">
        <v>2</v>
      </c>
      <c r="N6" s="311">
        <v>31</v>
      </c>
      <c r="O6" s="311">
        <v>36</v>
      </c>
    </row>
    <row r="7" spans="1:15" ht="19.5" thickBot="1" x14ac:dyDescent="0.25">
      <c r="A7" s="312">
        <v>20</v>
      </c>
      <c r="B7" s="306" t="s">
        <v>244</v>
      </c>
      <c r="C7" s="306" t="s">
        <v>245</v>
      </c>
      <c r="D7" s="308">
        <v>6</v>
      </c>
      <c r="E7" s="308">
        <v>3</v>
      </c>
      <c r="F7" s="308">
        <v>14</v>
      </c>
      <c r="G7" s="308">
        <v>6</v>
      </c>
      <c r="H7" s="308">
        <v>5</v>
      </c>
      <c r="I7" s="308">
        <v>4</v>
      </c>
      <c r="J7" s="308">
        <v>0</v>
      </c>
      <c r="K7" s="308">
        <v>0</v>
      </c>
      <c r="L7" s="309">
        <v>38</v>
      </c>
      <c r="M7" s="310">
        <v>3</v>
      </c>
      <c r="N7" s="311">
        <v>19</v>
      </c>
      <c r="O7" s="311">
        <v>48</v>
      </c>
    </row>
    <row r="8" spans="1:15" ht="19.5" thickBot="1" x14ac:dyDescent="0.25">
      <c r="A8" s="312">
        <v>2</v>
      </c>
      <c r="B8" s="313" t="s">
        <v>247</v>
      </c>
      <c r="C8" s="306" t="s">
        <v>249</v>
      </c>
      <c r="D8" s="308">
        <v>6</v>
      </c>
      <c r="E8" s="308">
        <v>9</v>
      </c>
      <c r="F8" s="308">
        <v>1</v>
      </c>
      <c r="G8" s="308">
        <v>2</v>
      </c>
      <c r="H8" s="308">
        <v>19</v>
      </c>
      <c r="I8" s="308">
        <v>7</v>
      </c>
      <c r="J8" s="308">
        <v>0</v>
      </c>
      <c r="K8" s="308">
        <v>0</v>
      </c>
      <c r="L8" s="309">
        <v>44</v>
      </c>
      <c r="M8" s="310">
        <v>4</v>
      </c>
      <c r="N8" s="311">
        <v>24</v>
      </c>
      <c r="O8" s="311">
        <v>32</v>
      </c>
    </row>
    <row r="9" spans="1:15" ht="19.5" thickBot="1" x14ac:dyDescent="0.25">
      <c r="A9" s="312">
        <v>6</v>
      </c>
      <c r="B9" s="306" t="s">
        <v>240</v>
      </c>
      <c r="C9" s="306" t="s">
        <v>241</v>
      </c>
      <c r="D9" s="308">
        <v>1</v>
      </c>
      <c r="E9" s="308">
        <v>6</v>
      </c>
      <c r="F9" s="308">
        <v>2</v>
      </c>
      <c r="G9" s="308">
        <v>11</v>
      </c>
      <c r="H9" s="308">
        <v>19</v>
      </c>
      <c r="I9" s="308">
        <v>7</v>
      </c>
      <c r="J9" s="308">
        <v>0</v>
      </c>
      <c r="K9" s="308">
        <v>0</v>
      </c>
      <c r="L9" s="309">
        <v>46</v>
      </c>
      <c r="M9" s="310">
        <v>5</v>
      </c>
      <c r="N9" s="311">
        <v>24</v>
      </c>
      <c r="O9" s="311">
        <v>45</v>
      </c>
    </row>
    <row r="10" spans="1:15" ht="19.5" thickBot="1" x14ac:dyDescent="0.25">
      <c r="A10" s="312">
        <v>11</v>
      </c>
      <c r="B10" s="313" t="s">
        <v>253</v>
      </c>
      <c r="C10" s="306" t="s">
        <v>256</v>
      </c>
      <c r="D10" s="308">
        <v>11</v>
      </c>
      <c r="E10" s="308">
        <v>12</v>
      </c>
      <c r="F10" s="308">
        <v>3</v>
      </c>
      <c r="G10" s="308">
        <v>13</v>
      </c>
      <c r="H10" s="308">
        <v>1</v>
      </c>
      <c r="I10" s="308">
        <v>7</v>
      </c>
      <c r="J10" s="308">
        <v>0</v>
      </c>
      <c r="K10" s="308">
        <v>0</v>
      </c>
      <c r="L10" s="309">
        <v>47</v>
      </c>
      <c r="M10" s="310">
        <v>6</v>
      </c>
      <c r="N10" s="311">
        <v>22</v>
      </c>
      <c r="O10" s="311">
        <v>61</v>
      </c>
    </row>
    <row r="11" spans="1:15" ht="19.5" thickBot="1" x14ac:dyDescent="0.25">
      <c r="A11" s="312">
        <v>3</v>
      </c>
      <c r="B11" s="313" t="s">
        <v>247</v>
      </c>
      <c r="C11" s="306" t="s">
        <v>252</v>
      </c>
      <c r="D11" s="308">
        <v>8</v>
      </c>
      <c r="E11" s="308">
        <v>11</v>
      </c>
      <c r="F11" s="308">
        <v>11</v>
      </c>
      <c r="G11" s="308">
        <v>10</v>
      </c>
      <c r="H11" s="308">
        <v>12</v>
      </c>
      <c r="I11" s="308">
        <v>1</v>
      </c>
      <c r="J11" s="308">
        <v>0</v>
      </c>
      <c r="K11" s="308">
        <v>0</v>
      </c>
      <c r="L11" s="309">
        <v>53</v>
      </c>
      <c r="M11" s="310">
        <v>7</v>
      </c>
      <c r="N11" s="311">
        <v>16</v>
      </c>
      <c r="O11" s="311">
        <v>52</v>
      </c>
    </row>
    <row r="12" spans="1:15" ht="19.5" thickBot="1" x14ac:dyDescent="0.25">
      <c r="A12" s="312">
        <v>18</v>
      </c>
      <c r="B12" s="313" t="s">
        <v>244</v>
      </c>
      <c r="C12" s="306" t="s">
        <v>246</v>
      </c>
      <c r="D12" s="308">
        <v>2</v>
      </c>
      <c r="E12" s="308">
        <v>8</v>
      </c>
      <c r="F12" s="308">
        <v>13</v>
      </c>
      <c r="G12" s="308">
        <v>8</v>
      </c>
      <c r="H12" s="308">
        <v>19</v>
      </c>
      <c r="I12" s="308">
        <v>5</v>
      </c>
      <c r="J12" s="308">
        <v>0</v>
      </c>
      <c r="K12" s="308">
        <v>0</v>
      </c>
      <c r="L12" s="309">
        <v>55</v>
      </c>
      <c r="M12" s="310">
        <v>8</v>
      </c>
      <c r="N12" s="311">
        <v>16</v>
      </c>
      <c r="O12" s="311">
        <v>31</v>
      </c>
    </row>
    <row r="13" spans="1:15" ht="19.5" thickBot="1" x14ac:dyDescent="0.25">
      <c r="A13" s="312">
        <v>9</v>
      </c>
      <c r="B13" s="313" t="s">
        <v>242</v>
      </c>
      <c r="C13" s="306" t="s">
        <v>258</v>
      </c>
      <c r="D13" s="308">
        <v>19</v>
      </c>
      <c r="E13" s="308">
        <v>10</v>
      </c>
      <c r="F13" s="308">
        <v>10</v>
      </c>
      <c r="G13" s="308">
        <v>1</v>
      </c>
      <c r="H13" s="308">
        <v>4</v>
      </c>
      <c r="I13" s="308">
        <v>12</v>
      </c>
      <c r="J13" s="308">
        <v>0</v>
      </c>
      <c r="K13" s="308">
        <v>0</v>
      </c>
      <c r="L13" s="309">
        <v>56</v>
      </c>
      <c r="M13" s="310">
        <v>9</v>
      </c>
      <c r="N13" s="311">
        <v>16</v>
      </c>
      <c r="O13" s="311">
        <v>46</v>
      </c>
    </row>
    <row r="14" spans="1:15" ht="19.5" thickBot="1" x14ac:dyDescent="0.25">
      <c r="A14" s="312">
        <v>7</v>
      </c>
      <c r="B14" s="313" t="s">
        <v>242</v>
      </c>
      <c r="C14" s="306" t="s">
        <v>243</v>
      </c>
      <c r="D14" s="308">
        <v>4</v>
      </c>
      <c r="E14" s="308">
        <v>4</v>
      </c>
      <c r="F14" s="308">
        <v>20</v>
      </c>
      <c r="G14" s="308">
        <v>5</v>
      </c>
      <c r="H14" s="308">
        <v>8</v>
      </c>
      <c r="I14" s="308">
        <v>18</v>
      </c>
      <c r="J14" s="308">
        <v>0</v>
      </c>
      <c r="K14" s="308">
        <v>0</v>
      </c>
      <c r="L14" s="309">
        <v>59</v>
      </c>
      <c r="M14" s="310">
        <v>10</v>
      </c>
      <c r="N14" s="311">
        <v>14</v>
      </c>
      <c r="O14" s="311">
        <v>40</v>
      </c>
    </row>
    <row r="15" spans="1:15" ht="19.5" thickBot="1" x14ac:dyDescent="0.25">
      <c r="A15" s="312">
        <v>8</v>
      </c>
      <c r="B15" s="313" t="s">
        <v>242</v>
      </c>
      <c r="C15" s="306" t="s">
        <v>257</v>
      </c>
      <c r="D15" s="308">
        <v>19</v>
      </c>
      <c r="E15" s="308">
        <v>5</v>
      </c>
      <c r="F15" s="308">
        <v>8</v>
      </c>
      <c r="G15" s="308">
        <v>12</v>
      </c>
      <c r="H15" s="308">
        <v>6</v>
      </c>
      <c r="I15" s="308">
        <v>10</v>
      </c>
      <c r="J15" s="308">
        <v>0</v>
      </c>
      <c r="K15" s="308">
        <v>0</v>
      </c>
      <c r="L15" s="309">
        <v>60</v>
      </c>
      <c r="M15" s="310">
        <v>11</v>
      </c>
      <c r="N15" s="311">
        <v>18</v>
      </c>
      <c r="O15" s="311">
        <v>40</v>
      </c>
    </row>
    <row r="16" spans="1:15" ht="19.5" thickBot="1" x14ac:dyDescent="0.25">
      <c r="A16" s="312">
        <v>5</v>
      </c>
      <c r="B16" s="313" t="s">
        <v>240</v>
      </c>
      <c r="C16" s="306" t="s">
        <v>255</v>
      </c>
      <c r="D16" s="308">
        <v>19</v>
      </c>
      <c r="E16" s="308">
        <v>1</v>
      </c>
      <c r="F16" s="308">
        <v>9</v>
      </c>
      <c r="G16" s="308">
        <v>9</v>
      </c>
      <c r="H16" s="308">
        <v>9</v>
      </c>
      <c r="I16" s="308">
        <v>18</v>
      </c>
      <c r="J16" s="308">
        <v>0</v>
      </c>
      <c r="K16" s="308">
        <v>0</v>
      </c>
      <c r="L16" s="309">
        <v>65</v>
      </c>
      <c r="M16" s="310">
        <v>12</v>
      </c>
      <c r="N16" s="311">
        <v>21</v>
      </c>
      <c r="O16" s="311">
        <v>46</v>
      </c>
    </row>
    <row r="17" spans="1:15" ht="19.5" thickBot="1" x14ac:dyDescent="0.25">
      <c r="A17" s="312">
        <v>10</v>
      </c>
      <c r="B17" s="313" t="s">
        <v>253</v>
      </c>
      <c r="C17" s="306" t="s">
        <v>254</v>
      </c>
      <c r="D17" s="308">
        <v>3</v>
      </c>
      <c r="E17" s="308">
        <v>16</v>
      </c>
      <c r="F17" s="308">
        <v>20</v>
      </c>
      <c r="G17" s="308">
        <v>15</v>
      </c>
      <c r="H17" s="308">
        <v>13</v>
      </c>
      <c r="I17" s="308">
        <v>10</v>
      </c>
      <c r="J17" s="308">
        <v>0</v>
      </c>
      <c r="K17" s="308">
        <v>0</v>
      </c>
      <c r="L17" s="309">
        <v>77</v>
      </c>
      <c r="M17" s="310">
        <v>13</v>
      </c>
      <c r="N17" s="311">
        <v>6</v>
      </c>
      <c r="O17" s="311">
        <v>40</v>
      </c>
    </row>
    <row r="18" spans="1:15" ht="19.5" thickBot="1" x14ac:dyDescent="0.25">
      <c r="A18" s="312">
        <v>21</v>
      </c>
      <c r="B18" s="313" t="s">
        <v>244</v>
      </c>
      <c r="C18" s="306" t="s">
        <v>268</v>
      </c>
      <c r="D18" s="308">
        <v>20</v>
      </c>
      <c r="E18" s="308">
        <v>20</v>
      </c>
      <c r="F18" s="308">
        <v>20</v>
      </c>
      <c r="G18" s="308">
        <v>7</v>
      </c>
      <c r="H18" s="308">
        <v>7</v>
      </c>
      <c r="I18" s="308">
        <v>6</v>
      </c>
      <c r="J18" s="308">
        <v>0</v>
      </c>
      <c r="K18" s="308">
        <v>0</v>
      </c>
      <c r="L18" s="309">
        <v>80</v>
      </c>
      <c r="M18" s="310">
        <v>14</v>
      </c>
      <c r="N18" s="311">
        <v>5</v>
      </c>
      <c r="O18" s="311">
        <v>59</v>
      </c>
    </row>
    <row r="19" spans="1:15" ht="19.5" thickBot="1" x14ac:dyDescent="0.25">
      <c r="A19" s="312">
        <v>19</v>
      </c>
      <c r="B19" s="306" t="s">
        <v>244</v>
      </c>
      <c r="C19" s="306" t="s">
        <v>251</v>
      </c>
      <c r="D19" s="308">
        <v>5</v>
      </c>
      <c r="E19" s="308">
        <v>13</v>
      </c>
      <c r="F19" s="308">
        <v>6</v>
      </c>
      <c r="G19" s="308">
        <v>20</v>
      </c>
      <c r="H19" s="308">
        <v>20</v>
      </c>
      <c r="I19" s="308">
        <v>20</v>
      </c>
      <c r="J19" s="308">
        <v>0</v>
      </c>
      <c r="K19" s="308">
        <v>0</v>
      </c>
      <c r="L19" s="309">
        <v>84</v>
      </c>
      <c r="M19" s="310">
        <v>15</v>
      </c>
      <c r="N19" s="311">
        <v>10</v>
      </c>
      <c r="O19" s="311">
        <v>36</v>
      </c>
    </row>
    <row r="20" spans="1:15" ht="19.5" thickBot="1" x14ac:dyDescent="0.25">
      <c r="A20" s="312">
        <v>14</v>
      </c>
      <c r="B20" s="313" t="s">
        <v>260</v>
      </c>
      <c r="C20" s="306" t="s">
        <v>262</v>
      </c>
      <c r="D20" s="308">
        <v>19</v>
      </c>
      <c r="E20" s="308">
        <v>19</v>
      </c>
      <c r="F20" s="308">
        <v>17</v>
      </c>
      <c r="G20" s="308">
        <v>17</v>
      </c>
      <c r="H20" s="308">
        <v>2</v>
      </c>
      <c r="I20" s="308">
        <v>18</v>
      </c>
      <c r="J20" s="308">
        <v>0</v>
      </c>
      <c r="K20" s="308">
        <v>0</v>
      </c>
      <c r="L20" s="309">
        <v>92</v>
      </c>
      <c r="M20" s="310">
        <v>16</v>
      </c>
      <c r="N20" s="311">
        <v>3</v>
      </c>
      <c r="O20" s="311">
        <v>46</v>
      </c>
    </row>
    <row r="21" spans="1:15" ht="19.5" thickBot="1" x14ac:dyDescent="0.25">
      <c r="A21" s="312">
        <v>13</v>
      </c>
      <c r="B21" s="313" t="s">
        <v>253</v>
      </c>
      <c r="C21" s="313" t="s">
        <v>259</v>
      </c>
      <c r="D21" s="308">
        <v>19</v>
      </c>
      <c r="E21" s="308">
        <v>14</v>
      </c>
      <c r="F21" s="308">
        <v>7</v>
      </c>
      <c r="G21" s="308">
        <v>17</v>
      </c>
      <c r="H21" s="308">
        <v>19</v>
      </c>
      <c r="I21" s="308">
        <v>20</v>
      </c>
      <c r="J21" s="308">
        <v>0</v>
      </c>
      <c r="K21" s="308">
        <v>0</v>
      </c>
      <c r="L21" s="309">
        <v>96</v>
      </c>
      <c r="M21" s="310">
        <v>17</v>
      </c>
      <c r="N21" s="311">
        <v>7</v>
      </c>
      <c r="O21" s="311">
        <v>31</v>
      </c>
    </row>
    <row r="22" spans="1:15" ht="19.5" thickBot="1" x14ac:dyDescent="0.25">
      <c r="A22" s="312">
        <v>17</v>
      </c>
      <c r="B22" s="313" t="s">
        <v>260</v>
      </c>
      <c r="C22" s="306" t="s">
        <v>263</v>
      </c>
      <c r="D22" s="308">
        <v>19</v>
      </c>
      <c r="E22" s="308">
        <v>19</v>
      </c>
      <c r="F22" s="308">
        <v>15</v>
      </c>
      <c r="G22" s="308">
        <v>14</v>
      </c>
      <c r="H22" s="308">
        <v>11</v>
      </c>
      <c r="I22" s="308">
        <v>18</v>
      </c>
      <c r="J22" s="308">
        <v>0</v>
      </c>
      <c r="K22" s="308">
        <v>0</v>
      </c>
      <c r="L22" s="309">
        <v>96</v>
      </c>
      <c r="M22" s="310">
        <v>17</v>
      </c>
      <c r="N22" s="311">
        <v>4</v>
      </c>
      <c r="O22" s="311">
        <v>33</v>
      </c>
    </row>
    <row r="23" spans="1:15" ht="19.5" thickBot="1" x14ac:dyDescent="0.25">
      <c r="A23" s="312">
        <v>15</v>
      </c>
      <c r="B23" s="306" t="s">
        <v>260</v>
      </c>
      <c r="C23" s="306" t="s">
        <v>261</v>
      </c>
      <c r="D23" s="308">
        <v>19</v>
      </c>
      <c r="E23" s="308">
        <v>15</v>
      </c>
      <c r="F23" s="308">
        <v>17</v>
      </c>
      <c r="G23" s="308">
        <v>20</v>
      </c>
      <c r="H23" s="308">
        <v>19</v>
      </c>
      <c r="I23" s="308">
        <v>18</v>
      </c>
      <c r="J23" s="308">
        <v>0</v>
      </c>
      <c r="K23" s="308">
        <v>0</v>
      </c>
      <c r="L23" s="309">
        <v>108</v>
      </c>
      <c r="M23" s="310">
        <v>19</v>
      </c>
      <c r="N23" s="311">
        <v>1</v>
      </c>
      <c r="O23" s="311">
        <v>22</v>
      </c>
    </row>
    <row r="24" spans="1:15" ht="19.5" thickBot="1" x14ac:dyDescent="0.25">
      <c r="A24" s="312">
        <v>12</v>
      </c>
      <c r="B24" s="306" t="s">
        <v>253</v>
      </c>
      <c r="C24" s="314" t="s">
        <v>266</v>
      </c>
      <c r="D24" s="308">
        <v>20</v>
      </c>
      <c r="E24" s="308">
        <v>20</v>
      </c>
      <c r="F24" s="308">
        <v>12</v>
      </c>
      <c r="G24" s="308">
        <v>20</v>
      </c>
      <c r="H24" s="308">
        <v>20</v>
      </c>
      <c r="I24" s="308">
        <v>20</v>
      </c>
      <c r="J24" s="308">
        <v>0</v>
      </c>
      <c r="K24" s="308">
        <v>0</v>
      </c>
      <c r="L24" s="309">
        <v>112</v>
      </c>
      <c r="M24" s="310">
        <v>20</v>
      </c>
      <c r="N24" s="311">
        <v>3</v>
      </c>
      <c r="O24" s="311">
        <v>28</v>
      </c>
    </row>
    <row r="25" spans="1:15" ht="19.5" thickBot="1" x14ac:dyDescent="0.25">
      <c r="A25" s="312">
        <v>22</v>
      </c>
      <c r="B25" s="313" t="s">
        <v>264</v>
      </c>
      <c r="C25" s="306" t="s">
        <v>265</v>
      </c>
      <c r="D25" s="308">
        <v>19</v>
      </c>
      <c r="E25" s="308">
        <v>19</v>
      </c>
      <c r="F25" s="308">
        <v>20</v>
      </c>
      <c r="G25" s="308">
        <v>20</v>
      </c>
      <c r="H25" s="308">
        <v>19</v>
      </c>
      <c r="I25" s="308">
        <v>18</v>
      </c>
      <c r="J25" s="308">
        <v>0</v>
      </c>
      <c r="K25" s="308">
        <v>0</v>
      </c>
      <c r="L25" s="309">
        <v>115</v>
      </c>
      <c r="M25" s="310">
        <v>21</v>
      </c>
      <c r="N25" s="311">
        <v>0</v>
      </c>
      <c r="O25" s="311">
        <v>0</v>
      </c>
    </row>
    <row r="26" spans="1:15" ht="18.75" x14ac:dyDescent="0.2">
      <c r="A26" s="312">
        <v>16</v>
      </c>
      <c r="B26" s="313" t="s">
        <v>260</v>
      </c>
      <c r="C26" s="306" t="s">
        <v>267</v>
      </c>
      <c r="D26" s="308">
        <v>20</v>
      </c>
      <c r="E26" s="308">
        <v>20</v>
      </c>
      <c r="F26" s="308">
        <v>20</v>
      </c>
      <c r="G26" s="308">
        <v>20</v>
      </c>
      <c r="H26" s="308">
        <v>20</v>
      </c>
      <c r="I26" s="308">
        <v>20</v>
      </c>
      <c r="J26" s="308">
        <v>0</v>
      </c>
      <c r="K26" s="308">
        <v>0</v>
      </c>
      <c r="L26" s="309">
        <v>120</v>
      </c>
      <c r="M26" s="310">
        <v>22</v>
      </c>
      <c r="N26" s="311">
        <v>0</v>
      </c>
      <c r="O26" s="311">
        <v>0</v>
      </c>
    </row>
    <row r="27" spans="1:15" ht="15" x14ac:dyDescent="0.2">
      <c r="A27" s="1514" t="s">
        <v>269</v>
      </c>
      <c r="B27" s="1515"/>
      <c r="C27" s="1515"/>
      <c r="D27" s="1515"/>
      <c r="E27" s="1515"/>
      <c r="F27" s="1515"/>
      <c r="G27" s="1515"/>
      <c r="H27" s="1515"/>
      <c r="I27" s="1515"/>
      <c r="J27" s="1515"/>
      <c r="K27" s="1515"/>
      <c r="L27" s="1515"/>
      <c r="M27" s="1516"/>
    </row>
    <row r="28" spans="1:15" ht="30" x14ac:dyDescent="0.2">
      <c r="A28" s="315" t="s">
        <v>225</v>
      </c>
      <c r="B28" s="316" t="s">
        <v>226</v>
      </c>
      <c r="C28" s="317"/>
      <c r="D28" s="302" t="s">
        <v>228</v>
      </c>
      <c r="E28" s="302" t="s">
        <v>229</v>
      </c>
      <c r="F28" s="302" t="s">
        <v>230</v>
      </c>
      <c r="G28" s="302" t="s">
        <v>231</v>
      </c>
      <c r="H28" s="302" t="s">
        <v>232</v>
      </c>
      <c r="I28" s="302" t="s">
        <v>270</v>
      </c>
      <c r="J28" s="302" t="s">
        <v>234</v>
      </c>
      <c r="K28" s="302" t="s">
        <v>271</v>
      </c>
      <c r="L28" s="302" t="s">
        <v>236</v>
      </c>
      <c r="M28" s="318" t="s">
        <v>237</v>
      </c>
      <c r="N28" s="304" t="s">
        <v>238</v>
      </c>
      <c r="O28" s="304" t="s">
        <v>239</v>
      </c>
    </row>
    <row r="29" spans="1:15" ht="18.75" x14ac:dyDescent="0.25">
      <c r="A29" s="319">
        <v>1</v>
      </c>
      <c r="B29" s="1517" t="s">
        <v>247</v>
      </c>
      <c r="C29" s="1517"/>
      <c r="D29" s="320">
        <v>23</v>
      </c>
      <c r="E29" s="320">
        <v>22</v>
      </c>
      <c r="F29" s="320">
        <v>17</v>
      </c>
      <c r="G29" s="320">
        <v>15</v>
      </c>
      <c r="H29" s="320">
        <v>41</v>
      </c>
      <c r="I29" s="320">
        <v>11</v>
      </c>
      <c r="J29" s="320">
        <f>'[14]7. Kolo'!D33</f>
        <v>0</v>
      </c>
      <c r="K29" s="320">
        <f>'[14]8. Kolo '!D33</f>
        <v>0</v>
      </c>
      <c r="L29" s="321">
        <v>129</v>
      </c>
      <c r="M29" s="322">
        <v>1</v>
      </c>
      <c r="N29">
        <v>71</v>
      </c>
      <c r="O29">
        <v>52</v>
      </c>
    </row>
    <row r="30" spans="1:15" ht="18.75" x14ac:dyDescent="0.25">
      <c r="A30" s="319">
        <v>2</v>
      </c>
      <c r="B30" s="1517" t="s">
        <v>244</v>
      </c>
      <c r="C30" s="1517"/>
      <c r="D30" s="320">
        <v>13</v>
      </c>
      <c r="E30" s="320">
        <v>24</v>
      </c>
      <c r="F30" s="320">
        <v>33</v>
      </c>
      <c r="G30" s="320">
        <v>21</v>
      </c>
      <c r="H30" s="320">
        <v>31</v>
      </c>
      <c r="I30" s="320">
        <v>15</v>
      </c>
      <c r="J30" s="320">
        <f>'[14]7. Kolo'!D30</f>
        <v>0</v>
      </c>
      <c r="K30" s="320">
        <f>'[14]8. Kolo '!D30</f>
        <v>0</v>
      </c>
      <c r="L30" s="321">
        <v>137</v>
      </c>
      <c r="M30" s="322">
        <v>2</v>
      </c>
      <c r="N30">
        <v>50</v>
      </c>
      <c r="O30">
        <v>59</v>
      </c>
    </row>
    <row r="31" spans="1:15" ht="18.75" x14ac:dyDescent="0.25">
      <c r="A31" s="319">
        <v>3</v>
      </c>
      <c r="B31" s="1517" t="s">
        <v>240</v>
      </c>
      <c r="C31" s="1517"/>
      <c r="D31" s="320">
        <v>29</v>
      </c>
      <c r="E31" s="320">
        <v>14</v>
      </c>
      <c r="F31" s="320">
        <v>15</v>
      </c>
      <c r="G31" s="320">
        <v>24</v>
      </c>
      <c r="H31" s="320">
        <v>31</v>
      </c>
      <c r="I31" s="320">
        <v>27</v>
      </c>
      <c r="J31" s="320">
        <f>'[14]7. Kolo'!D29</f>
        <v>0</v>
      </c>
      <c r="K31" s="320">
        <f>'[14]8. Kolo '!D29</f>
        <v>0</v>
      </c>
      <c r="L31" s="321">
        <v>140</v>
      </c>
      <c r="M31" s="322">
        <v>3</v>
      </c>
      <c r="N31">
        <v>70</v>
      </c>
      <c r="O31">
        <v>46</v>
      </c>
    </row>
    <row r="32" spans="1:15" ht="18.75" x14ac:dyDescent="0.25">
      <c r="A32" s="323">
        <v>4</v>
      </c>
      <c r="B32" s="1507" t="s">
        <v>242</v>
      </c>
      <c r="C32" s="1508"/>
      <c r="D32" s="320">
        <v>42</v>
      </c>
      <c r="E32" s="320">
        <v>19</v>
      </c>
      <c r="F32" s="320">
        <v>38</v>
      </c>
      <c r="G32" s="320">
        <v>18</v>
      </c>
      <c r="H32" s="320">
        <v>18</v>
      </c>
      <c r="I32" s="320">
        <v>40</v>
      </c>
      <c r="J32" s="320">
        <f>'[14]7. Kolo'!D31</f>
        <v>0</v>
      </c>
      <c r="K32" s="320">
        <f>'[14]8. Kolo '!D31</f>
        <v>0</v>
      </c>
      <c r="L32" s="321">
        <v>175</v>
      </c>
      <c r="M32" s="324">
        <v>4</v>
      </c>
      <c r="N32">
        <v>48</v>
      </c>
      <c r="O32">
        <v>46</v>
      </c>
    </row>
    <row r="33" spans="1:15" ht="18.75" x14ac:dyDescent="0.25">
      <c r="A33" s="323">
        <v>5</v>
      </c>
      <c r="B33" s="1517" t="s">
        <v>253</v>
      </c>
      <c r="C33" s="1517" t="s">
        <v>253</v>
      </c>
      <c r="D33" s="320">
        <v>33</v>
      </c>
      <c r="E33" s="320">
        <v>42</v>
      </c>
      <c r="F33" s="320">
        <v>22</v>
      </c>
      <c r="G33" s="320">
        <v>45</v>
      </c>
      <c r="H33" s="320">
        <v>33</v>
      </c>
      <c r="I33" s="320">
        <v>37</v>
      </c>
      <c r="J33" s="320">
        <f>'[14]7. Kolo'!D32</f>
        <v>0</v>
      </c>
      <c r="K33" s="320">
        <f>'[14]8. Kolo '!D32</f>
        <v>0</v>
      </c>
      <c r="L33" s="321">
        <v>212</v>
      </c>
      <c r="M33" s="324">
        <v>5</v>
      </c>
      <c r="N33">
        <v>38</v>
      </c>
      <c r="O33">
        <v>61</v>
      </c>
    </row>
    <row r="34" spans="1:15" ht="18.75" x14ac:dyDescent="0.25">
      <c r="A34" s="323">
        <v>6</v>
      </c>
      <c r="B34" s="1507" t="s">
        <v>260</v>
      </c>
      <c r="C34" s="1508"/>
      <c r="D34" s="320">
        <v>57</v>
      </c>
      <c r="E34" s="320">
        <v>53</v>
      </c>
      <c r="F34" s="320">
        <v>49</v>
      </c>
      <c r="G34" s="320">
        <v>51</v>
      </c>
      <c r="H34" s="320">
        <v>32</v>
      </c>
      <c r="I34" s="320">
        <v>54</v>
      </c>
      <c r="J34" s="320">
        <f>'[14]7. Kolo'!D34</f>
        <v>0</v>
      </c>
      <c r="K34" s="320">
        <f>'[14]8. Kolo '!D34</f>
        <v>0</v>
      </c>
      <c r="L34" s="321">
        <v>296</v>
      </c>
      <c r="M34" s="324">
        <v>6</v>
      </c>
      <c r="N34">
        <v>8</v>
      </c>
      <c r="O34">
        <v>46</v>
      </c>
    </row>
    <row r="35" spans="1:15" ht="19.5" thickBot="1" x14ac:dyDescent="0.3">
      <c r="A35" s="325">
        <v>7</v>
      </c>
      <c r="B35" s="1074"/>
      <c r="C35" s="1080"/>
      <c r="D35" s="326"/>
      <c r="E35" s="327"/>
      <c r="F35" s="326"/>
      <c r="G35" s="326"/>
      <c r="H35" s="326"/>
      <c r="I35" s="326"/>
      <c r="J35" s="326"/>
      <c r="K35" s="326"/>
      <c r="L35" s="328"/>
      <c r="M35" s="329"/>
    </row>
  </sheetData>
  <mergeCells count="9">
    <mergeCell ref="B32:C32"/>
    <mergeCell ref="B34:C34"/>
    <mergeCell ref="A2:I2"/>
    <mergeCell ref="A3:M3"/>
    <mergeCell ref="A27:M27"/>
    <mergeCell ref="B33:C33"/>
    <mergeCell ref="B29:C29"/>
    <mergeCell ref="B31:C31"/>
    <mergeCell ref="B30:C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30"/>
  <sheetViews>
    <sheetView workbookViewId="0">
      <selection activeCell="Y4" sqref="Y4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42</v>
      </c>
    </row>
    <row r="4" spans="1:22" ht="20.25" x14ac:dyDescent="0.3">
      <c r="E4" s="104" t="s">
        <v>180</v>
      </c>
    </row>
    <row r="7" spans="1:22" ht="13.5" thickBot="1" x14ac:dyDescent="0.25"/>
    <row r="8" spans="1:22" ht="13.5" thickTop="1" x14ac:dyDescent="0.2">
      <c r="A8" s="1424" t="s">
        <v>26</v>
      </c>
      <c r="B8" s="1461" t="s">
        <v>27</v>
      </c>
      <c r="C8" s="1430" t="s">
        <v>28</v>
      </c>
      <c r="D8" s="1464" t="s">
        <v>6</v>
      </c>
      <c r="E8" s="1437"/>
      <c r="F8" s="1465" t="s">
        <v>7</v>
      </c>
      <c r="G8" s="1436"/>
      <c r="H8" s="1464" t="s">
        <v>8</v>
      </c>
      <c r="I8" s="1437"/>
      <c r="J8" s="1465" t="s">
        <v>9</v>
      </c>
      <c r="K8" s="1437"/>
      <c r="L8" s="1466" t="s">
        <v>10</v>
      </c>
      <c r="M8" s="1439"/>
      <c r="N8" s="1465" t="s">
        <v>11</v>
      </c>
      <c r="O8" s="1437"/>
      <c r="P8" s="1466" t="s">
        <v>12</v>
      </c>
      <c r="Q8" s="1439"/>
      <c r="R8" s="1465" t="s">
        <v>13</v>
      </c>
      <c r="S8" s="1436"/>
      <c r="T8" s="1454" t="s">
        <v>29</v>
      </c>
      <c r="U8" s="1441"/>
      <c r="V8" s="1442"/>
    </row>
    <row r="9" spans="1:22" x14ac:dyDescent="0.2">
      <c r="A9" s="1425"/>
      <c r="B9" s="1462"/>
      <c r="C9" s="1431"/>
      <c r="D9" s="1467" t="s">
        <v>615</v>
      </c>
      <c r="E9" s="1456"/>
      <c r="F9" s="1467" t="s">
        <v>615</v>
      </c>
      <c r="G9" s="1456"/>
      <c r="H9" s="1455" t="s">
        <v>616</v>
      </c>
      <c r="I9" s="1456"/>
      <c r="J9" s="1455" t="s">
        <v>616</v>
      </c>
      <c r="K9" s="1456"/>
      <c r="L9" s="1457" t="s">
        <v>616</v>
      </c>
      <c r="M9" s="1456"/>
      <c r="N9" s="1457" t="s">
        <v>616</v>
      </c>
      <c r="O9" s="1456"/>
      <c r="P9" s="1457" t="s">
        <v>617</v>
      </c>
      <c r="Q9" s="1456"/>
      <c r="R9" s="1455" t="s">
        <v>617</v>
      </c>
      <c r="S9" s="1456"/>
      <c r="T9" s="1443"/>
      <c r="U9" s="1444"/>
      <c r="V9" s="1445"/>
    </row>
    <row r="10" spans="1:22" x14ac:dyDescent="0.2">
      <c r="A10" s="1425"/>
      <c r="B10" s="1462"/>
      <c r="C10" s="1431"/>
      <c r="D10" s="1467" t="s">
        <v>618</v>
      </c>
      <c r="E10" s="1468"/>
      <c r="F10" s="1518" t="s">
        <v>619</v>
      </c>
      <c r="G10" s="1521"/>
      <c r="H10" s="1467" t="s">
        <v>819</v>
      </c>
      <c r="I10" s="1468"/>
      <c r="J10" s="1518" t="s">
        <v>820</v>
      </c>
      <c r="K10" s="1468"/>
      <c r="L10" s="1519" t="s">
        <v>620</v>
      </c>
      <c r="M10" s="1520"/>
      <c r="N10" s="1518" t="s">
        <v>621</v>
      </c>
      <c r="O10" s="1468"/>
      <c r="P10" s="1519" t="s">
        <v>622</v>
      </c>
      <c r="Q10" s="1520"/>
      <c r="R10" s="1518" t="s">
        <v>623</v>
      </c>
      <c r="S10" s="1521"/>
      <c r="T10" s="1446"/>
      <c r="U10" s="1447"/>
      <c r="V10" s="1448"/>
    </row>
    <row r="11" spans="1:22" x14ac:dyDescent="0.2">
      <c r="A11" s="1522"/>
      <c r="B11" s="1523"/>
      <c r="C11" s="1484"/>
      <c r="D11" s="915" t="s">
        <v>30</v>
      </c>
      <c r="E11" s="916" t="s">
        <v>31</v>
      </c>
      <c r="F11" s="917" t="s">
        <v>30</v>
      </c>
      <c r="G11" s="918" t="s">
        <v>31</v>
      </c>
      <c r="H11" s="915" t="s">
        <v>30</v>
      </c>
      <c r="I11" s="916" t="s">
        <v>31</v>
      </c>
      <c r="J11" s="917" t="s">
        <v>30</v>
      </c>
      <c r="K11" s="916" t="s">
        <v>31</v>
      </c>
      <c r="L11" s="917" t="s">
        <v>30</v>
      </c>
      <c r="M11" s="916" t="s">
        <v>31</v>
      </c>
      <c r="N11" s="917" t="s">
        <v>30</v>
      </c>
      <c r="O11" s="919" t="s">
        <v>31</v>
      </c>
      <c r="P11" s="917" t="s">
        <v>30</v>
      </c>
      <c r="Q11" s="916" t="s">
        <v>31</v>
      </c>
      <c r="R11" s="917" t="s">
        <v>30</v>
      </c>
      <c r="S11" s="916" t="s">
        <v>31</v>
      </c>
      <c r="T11" s="920" t="s">
        <v>30</v>
      </c>
      <c r="U11" s="921" t="s">
        <v>31</v>
      </c>
      <c r="V11" s="922" t="s">
        <v>32</v>
      </c>
    </row>
    <row r="12" spans="1:22" ht="13.5" thickBot="1" x14ac:dyDescent="0.25">
      <c r="A12" s="845">
        <v>1</v>
      </c>
      <c r="B12" s="846">
        <v>2</v>
      </c>
      <c r="C12" s="846">
        <v>3</v>
      </c>
      <c r="D12" s="923">
        <v>4</v>
      </c>
      <c r="E12" s="924">
        <v>5</v>
      </c>
      <c r="F12" s="923">
        <v>6</v>
      </c>
      <c r="G12" s="924">
        <v>7</v>
      </c>
      <c r="H12" s="923">
        <v>8</v>
      </c>
      <c r="I12" s="924">
        <v>9</v>
      </c>
      <c r="J12" s="923">
        <v>10</v>
      </c>
      <c r="K12" s="924">
        <v>11</v>
      </c>
      <c r="L12" s="923">
        <v>12</v>
      </c>
      <c r="M12" s="924">
        <v>13</v>
      </c>
      <c r="N12" s="923">
        <v>14</v>
      </c>
      <c r="O12" s="924">
        <v>15</v>
      </c>
      <c r="P12" s="923">
        <v>16</v>
      </c>
      <c r="Q12" s="924">
        <v>17</v>
      </c>
      <c r="R12" s="923">
        <v>18</v>
      </c>
      <c r="S12" s="924">
        <v>19</v>
      </c>
      <c r="T12" s="923">
        <v>20</v>
      </c>
      <c r="U12" s="925">
        <v>21</v>
      </c>
      <c r="V12" s="924">
        <v>22</v>
      </c>
    </row>
    <row r="13" spans="1:22" ht="18.75" thickTop="1" x14ac:dyDescent="0.2">
      <c r="A13" s="926">
        <v>1</v>
      </c>
      <c r="B13" s="957" t="s">
        <v>632</v>
      </c>
      <c r="C13" s="927" t="s">
        <v>633</v>
      </c>
      <c r="D13" s="928">
        <v>4</v>
      </c>
      <c r="E13" s="929">
        <v>13</v>
      </c>
      <c r="F13" s="930">
        <v>9</v>
      </c>
      <c r="G13" s="929">
        <v>11</v>
      </c>
      <c r="H13" s="930">
        <v>2</v>
      </c>
      <c r="I13" s="929">
        <v>4</v>
      </c>
      <c r="J13" s="930">
        <v>2</v>
      </c>
      <c r="K13" s="931">
        <v>26</v>
      </c>
      <c r="L13" s="932">
        <v>1</v>
      </c>
      <c r="M13" s="929">
        <v>24</v>
      </c>
      <c r="N13" s="930">
        <v>1</v>
      </c>
      <c r="O13" s="929">
        <v>29</v>
      </c>
      <c r="P13" s="932">
        <v>1</v>
      </c>
      <c r="Q13" s="929">
        <v>50</v>
      </c>
      <c r="R13" s="930">
        <v>1</v>
      </c>
      <c r="S13" s="929">
        <v>61</v>
      </c>
      <c r="T13" s="961">
        <v>21</v>
      </c>
      <c r="U13" s="962">
        <v>218</v>
      </c>
      <c r="V13" s="959">
        <v>1</v>
      </c>
    </row>
    <row r="14" spans="1:22" ht="18" x14ac:dyDescent="0.2">
      <c r="A14" s="935">
        <v>2</v>
      </c>
      <c r="B14" s="958" t="s">
        <v>624</v>
      </c>
      <c r="C14" s="937" t="s">
        <v>625</v>
      </c>
      <c r="D14" s="938">
        <v>2</v>
      </c>
      <c r="E14" s="939">
        <v>13</v>
      </c>
      <c r="F14" s="940">
        <v>1</v>
      </c>
      <c r="G14" s="941">
        <v>21</v>
      </c>
      <c r="H14" s="942">
        <v>3</v>
      </c>
      <c r="I14" s="939">
        <v>3</v>
      </c>
      <c r="J14" s="940">
        <v>7</v>
      </c>
      <c r="K14" s="941">
        <v>5</v>
      </c>
      <c r="L14" s="942">
        <v>4</v>
      </c>
      <c r="M14" s="939">
        <v>16</v>
      </c>
      <c r="N14" s="940">
        <v>2</v>
      </c>
      <c r="O14" s="941">
        <v>24</v>
      </c>
      <c r="P14" s="942">
        <v>2</v>
      </c>
      <c r="Q14" s="939">
        <v>41</v>
      </c>
      <c r="R14" s="940">
        <v>13</v>
      </c>
      <c r="S14" s="939">
        <v>30</v>
      </c>
      <c r="T14" s="961">
        <v>34</v>
      </c>
      <c r="U14" s="962">
        <v>153</v>
      </c>
      <c r="V14" s="960">
        <v>2</v>
      </c>
    </row>
    <row r="15" spans="1:22" ht="18" x14ac:dyDescent="0.2">
      <c r="A15" s="935">
        <v>3</v>
      </c>
      <c r="B15" s="958" t="s">
        <v>626</v>
      </c>
      <c r="C15" s="937" t="s">
        <v>627</v>
      </c>
      <c r="D15" s="938">
        <v>7</v>
      </c>
      <c r="E15" s="939">
        <v>11</v>
      </c>
      <c r="F15" s="940">
        <v>3</v>
      </c>
      <c r="G15" s="941">
        <v>14</v>
      </c>
      <c r="H15" s="942">
        <v>8</v>
      </c>
      <c r="I15" s="939">
        <v>1</v>
      </c>
      <c r="J15" s="940">
        <v>3</v>
      </c>
      <c r="K15" s="941">
        <v>11</v>
      </c>
      <c r="L15" s="942">
        <v>3</v>
      </c>
      <c r="M15" s="939">
        <v>19</v>
      </c>
      <c r="N15" s="940">
        <v>4</v>
      </c>
      <c r="O15" s="941">
        <v>17</v>
      </c>
      <c r="P15" s="942">
        <v>3</v>
      </c>
      <c r="Q15" s="939">
        <v>37</v>
      </c>
      <c r="R15" s="940">
        <v>8</v>
      </c>
      <c r="S15" s="939">
        <v>52</v>
      </c>
      <c r="T15" s="961">
        <v>39</v>
      </c>
      <c r="U15" s="962">
        <v>162</v>
      </c>
      <c r="V15" s="960">
        <v>3</v>
      </c>
    </row>
    <row r="16" spans="1:22" ht="18" x14ac:dyDescent="0.2">
      <c r="A16" s="935">
        <v>4</v>
      </c>
      <c r="B16" s="958" t="s">
        <v>634</v>
      </c>
      <c r="C16" s="937" t="s">
        <v>635</v>
      </c>
      <c r="D16" s="938">
        <v>9</v>
      </c>
      <c r="E16" s="939">
        <v>5</v>
      </c>
      <c r="F16" s="940">
        <v>6</v>
      </c>
      <c r="G16" s="941">
        <v>9</v>
      </c>
      <c r="H16" s="942">
        <v>6.5</v>
      </c>
      <c r="I16" s="939">
        <v>1</v>
      </c>
      <c r="J16" s="940">
        <v>8</v>
      </c>
      <c r="K16" s="941">
        <v>4</v>
      </c>
      <c r="L16" s="942">
        <v>2</v>
      </c>
      <c r="M16" s="939">
        <v>25</v>
      </c>
      <c r="N16" s="940">
        <v>9</v>
      </c>
      <c r="O16" s="941">
        <v>12</v>
      </c>
      <c r="P16" s="942">
        <v>6</v>
      </c>
      <c r="Q16" s="939">
        <v>34</v>
      </c>
      <c r="R16" s="940">
        <v>2</v>
      </c>
      <c r="S16" s="939">
        <v>47</v>
      </c>
      <c r="T16" s="961">
        <v>48.5</v>
      </c>
      <c r="U16" s="962">
        <v>137</v>
      </c>
      <c r="V16" s="960">
        <v>4</v>
      </c>
    </row>
    <row r="17" spans="1:22" ht="18" x14ac:dyDescent="0.2">
      <c r="A17" s="935">
        <v>5</v>
      </c>
      <c r="B17" s="958" t="s">
        <v>639</v>
      </c>
      <c r="C17" s="937" t="s">
        <v>640</v>
      </c>
      <c r="D17" s="938">
        <v>3</v>
      </c>
      <c r="E17" s="939">
        <v>22</v>
      </c>
      <c r="F17" s="940">
        <v>14</v>
      </c>
      <c r="G17" s="941">
        <v>6</v>
      </c>
      <c r="H17" s="942">
        <v>1</v>
      </c>
      <c r="I17" s="939">
        <v>7</v>
      </c>
      <c r="J17" s="940">
        <v>5</v>
      </c>
      <c r="K17" s="941">
        <v>5</v>
      </c>
      <c r="L17" s="942">
        <v>7</v>
      </c>
      <c r="M17" s="939">
        <v>9</v>
      </c>
      <c r="N17" s="940">
        <v>7</v>
      </c>
      <c r="O17" s="941">
        <v>13</v>
      </c>
      <c r="P17" s="942">
        <v>11</v>
      </c>
      <c r="Q17" s="939">
        <v>25</v>
      </c>
      <c r="R17" s="940">
        <v>4</v>
      </c>
      <c r="S17" s="939">
        <v>42</v>
      </c>
      <c r="T17" s="961">
        <v>52</v>
      </c>
      <c r="U17" s="962">
        <v>129</v>
      </c>
      <c r="V17" s="960">
        <v>5</v>
      </c>
    </row>
    <row r="18" spans="1:22" ht="18" x14ac:dyDescent="0.2">
      <c r="A18" s="935">
        <v>6</v>
      </c>
      <c r="B18" s="958" t="s">
        <v>629</v>
      </c>
      <c r="C18" s="937" t="s">
        <v>627</v>
      </c>
      <c r="D18" s="938">
        <v>1</v>
      </c>
      <c r="E18" s="939">
        <v>14</v>
      </c>
      <c r="F18" s="940">
        <v>11</v>
      </c>
      <c r="G18" s="941">
        <v>6</v>
      </c>
      <c r="H18" s="942">
        <v>9.5</v>
      </c>
      <c r="I18" s="939">
        <v>1</v>
      </c>
      <c r="J18" s="940">
        <v>6</v>
      </c>
      <c r="K18" s="941">
        <v>4</v>
      </c>
      <c r="L18" s="942">
        <v>12</v>
      </c>
      <c r="M18" s="939">
        <v>9</v>
      </c>
      <c r="N18" s="940">
        <v>3</v>
      </c>
      <c r="O18" s="941">
        <v>21</v>
      </c>
      <c r="P18" s="942">
        <v>9</v>
      </c>
      <c r="Q18" s="939">
        <v>36</v>
      </c>
      <c r="R18" s="940">
        <v>3</v>
      </c>
      <c r="S18" s="939">
        <v>46</v>
      </c>
      <c r="T18" s="961">
        <v>54.5</v>
      </c>
      <c r="U18" s="962">
        <v>137</v>
      </c>
      <c r="V18" s="960">
        <v>6</v>
      </c>
    </row>
    <row r="19" spans="1:22" ht="18" x14ac:dyDescent="0.2">
      <c r="A19" s="935">
        <v>7</v>
      </c>
      <c r="B19" s="958" t="s">
        <v>638</v>
      </c>
      <c r="C19" s="937" t="s">
        <v>193</v>
      </c>
      <c r="D19" s="938">
        <v>12.5</v>
      </c>
      <c r="E19" s="939">
        <v>5</v>
      </c>
      <c r="F19" s="940">
        <v>4</v>
      </c>
      <c r="G19" s="941">
        <v>19</v>
      </c>
      <c r="H19" s="942">
        <v>12</v>
      </c>
      <c r="I19" s="939">
        <v>0</v>
      </c>
      <c r="J19" s="940">
        <v>11</v>
      </c>
      <c r="K19" s="941">
        <v>2</v>
      </c>
      <c r="L19" s="942">
        <v>5</v>
      </c>
      <c r="M19" s="939">
        <v>13</v>
      </c>
      <c r="N19" s="940">
        <v>6</v>
      </c>
      <c r="O19" s="941">
        <v>17</v>
      </c>
      <c r="P19" s="942">
        <v>4</v>
      </c>
      <c r="Q19" s="939">
        <v>47</v>
      </c>
      <c r="R19" s="940">
        <v>5</v>
      </c>
      <c r="S19" s="939">
        <v>45</v>
      </c>
      <c r="T19" s="961">
        <v>59.5</v>
      </c>
      <c r="U19" s="962">
        <v>148</v>
      </c>
      <c r="V19" s="960">
        <v>7</v>
      </c>
    </row>
    <row r="20" spans="1:22" ht="18" x14ac:dyDescent="0.2">
      <c r="A20" s="935">
        <v>8</v>
      </c>
      <c r="B20" s="958" t="s">
        <v>641</v>
      </c>
      <c r="C20" s="937" t="s">
        <v>642</v>
      </c>
      <c r="D20" s="938">
        <v>12.5</v>
      </c>
      <c r="E20" s="939">
        <v>5</v>
      </c>
      <c r="F20" s="940">
        <v>5</v>
      </c>
      <c r="G20" s="941">
        <v>12</v>
      </c>
      <c r="H20" s="942">
        <v>12</v>
      </c>
      <c r="I20" s="939">
        <v>0</v>
      </c>
      <c r="J20" s="940">
        <v>1</v>
      </c>
      <c r="K20" s="941">
        <v>13</v>
      </c>
      <c r="L20" s="942">
        <v>14</v>
      </c>
      <c r="M20" s="939">
        <v>6</v>
      </c>
      <c r="N20" s="940">
        <v>5</v>
      </c>
      <c r="O20" s="941">
        <v>17</v>
      </c>
      <c r="P20" s="942">
        <v>7</v>
      </c>
      <c r="Q20" s="939">
        <v>35</v>
      </c>
      <c r="R20" s="940">
        <v>7</v>
      </c>
      <c r="S20" s="939">
        <v>45</v>
      </c>
      <c r="T20" s="961">
        <v>63.5</v>
      </c>
      <c r="U20" s="962">
        <v>133</v>
      </c>
      <c r="V20" s="960">
        <v>8</v>
      </c>
    </row>
    <row r="21" spans="1:22" ht="18" x14ac:dyDescent="0.2">
      <c r="A21" s="935">
        <v>9</v>
      </c>
      <c r="B21" s="958" t="s">
        <v>628</v>
      </c>
      <c r="C21" s="937" t="s">
        <v>625</v>
      </c>
      <c r="D21" s="938">
        <v>8</v>
      </c>
      <c r="E21" s="939">
        <v>6</v>
      </c>
      <c r="F21" s="940">
        <v>2</v>
      </c>
      <c r="G21" s="941">
        <v>17</v>
      </c>
      <c r="H21" s="942">
        <v>5</v>
      </c>
      <c r="I21" s="939">
        <v>2</v>
      </c>
      <c r="J21" s="940">
        <v>9</v>
      </c>
      <c r="K21" s="941">
        <v>15</v>
      </c>
      <c r="L21" s="942">
        <v>9</v>
      </c>
      <c r="M21" s="939">
        <v>11</v>
      </c>
      <c r="N21" s="940">
        <v>11</v>
      </c>
      <c r="O21" s="941">
        <v>9</v>
      </c>
      <c r="P21" s="942">
        <v>12</v>
      </c>
      <c r="Q21" s="939">
        <v>24</v>
      </c>
      <c r="R21" s="940">
        <v>12</v>
      </c>
      <c r="S21" s="939">
        <v>30</v>
      </c>
      <c r="T21" s="961">
        <v>68</v>
      </c>
      <c r="U21" s="962">
        <v>114</v>
      </c>
      <c r="V21" s="960">
        <v>9</v>
      </c>
    </row>
    <row r="22" spans="1:22" ht="18" x14ac:dyDescent="0.2">
      <c r="A22" s="935">
        <v>10</v>
      </c>
      <c r="B22" s="958" t="s">
        <v>630</v>
      </c>
      <c r="C22" s="937" t="s">
        <v>631</v>
      </c>
      <c r="D22" s="938">
        <v>5</v>
      </c>
      <c r="E22" s="939">
        <v>14</v>
      </c>
      <c r="F22" s="940">
        <v>8</v>
      </c>
      <c r="G22" s="941">
        <v>11</v>
      </c>
      <c r="H22" s="942">
        <v>4</v>
      </c>
      <c r="I22" s="939">
        <v>8</v>
      </c>
      <c r="J22" s="940">
        <v>10</v>
      </c>
      <c r="K22" s="941">
        <v>2</v>
      </c>
      <c r="L22" s="942">
        <v>11</v>
      </c>
      <c r="M22" s="939">
        <v>11</v>
      </c>
      <c r="N22" s="940">
        <v>10</v>
      </c>
      <c r="O22" s="941">
        <v>10</v>
      </c>
      <c r="P22" s="942">
        <v>15</v>
      </c>
      <c r="Q22" s="939">
        <v>20</v>
      </c>
      <c r="R22" s="940">
        <v>14</v>
      </c>
      <c r="S22" s="939">
        <v>21</v>
      </c>
      <c r="T22" s="961">
        <v>77</v>
      </c>
      <c r="U22" s="962">
        <v>97</v>
      </c>
      <c r="V22" s="960">
        <v>10</v>
      </c>
    </row>
    <row r="23" spans="1:22" ht="18" x14ac:dyDescent="0.2">
      <c r="A23" s="935">
        <v>11</v>
      </c>
      <c r="B23" s="958" t="s">
        <v>636</v>
      </c>
      <c r="C23" s="927" t="s">
        <v>637</v>
      </c>
      <c r="D23" s="938">
        <v>6</v>
      </c>
      <c r="E23" s="939">
        <v>22</v>
      </c>
      <c r="F23" s="940">
        <v>10</v>
      </c>
      <c r="G23" s="941">
        <v>14</v>
      </c>
      <c r="H23" s="942">
        <v>16</v>
      </c>
      <c r="I23" s="939"/>
      <c r="J23" s="940">
        <v>16</v>
      </c>
      <c r="K23" s="941"/>
      <c r="L23" s="942">
        <v>6</v>
      </c>
      <c r="M23" s="939">
        <v>13</v>
      </c>
      <c r="N23" s="940">
        <v>14</v>
      </c>
      <c r="O23" s="941">
        <v>7</v>
      </c>
      <c r="P23" s="942">
        <v>5</v>
      </c>
      <c r="Q23" s="939">
        <v>36</v>
      </c>
      <c r="R23" s="940">
        <v>9</v>
      </c>
      <c r="S23" s="939">
        <v>47</v>
      </c>
      <c r="T23" s="961">
        <v>82</v>
      </c>
      <c r="U23" s="962">
        <v>139</v>
      </c>
      <c r="V23" s="960">
        <v>11</v>
      </c>
    </row>
    <row r="24" spans="1:22" ht="18" x14ac:dyDescent="0.2">
      <c r="A24" s="935">
        <v>12</v>
      </c>
      <c r="B24" s="958" t="s">
        <v>643</v>
      </c>
      <c r="C24" s="927" t="s">
        <v>625</v>
      </c>
      <c r="D24" s="938">
        <v>11</v>
      </c>
      <c r="E24" s="939">
        <v>8</v>
      </c>
      <c r="F24" s="940">
        <v>7</v>
      </c>
      <c r="G24" s="941">
        <v>20</v>
      </c>
      <c r="H24" s="942">
        <v>6.5</v>
      </c>
      <c r="I24" s="939">
        <v>1</v>
      </c>
      <c r="J24" s="940">
        <v>12</v>
      </c>
      <c r="K24" s="941">
        <v>2</v>
      </c>
      <c r="L24" s="942">
        <v>13</v>
      </c>
      <c r="M24" s="939">
        <v>12</v>
      </c>
      <c r="N24" s="940">
        <v>13</v>
      </c>
      <c r="O24" s="941">
        <v>9</v>
      </c>
      <c r="P24" s="942">
        <v>10</v>
      </c>
      <c r="Q24" s="939">
        <v>31</v>
      </c>
      <c r="R24" s="940">
        <v>11</v>
      </c>
      <c r="S24" s="939">
        <v>31</v>
      </c>
      <c r="T24" s="961">
        <v>83.5</v>
      </c>
      <c r="U24" s="962">
        <v>114</v>
      </c>
      <c r="V24" s="960">
        <v>12</v>
      </c>
    </row>
    <row r="25" spans="1:22" ht="18" x14ac:dyDescent="0.2">
      <c r="A25" s="935">
        <v>13</v>
      </c>
      <c r="B25" s="958" t="s">
        <v>769</v>
      </c>
      <c r="C25" s="927" t="s">
        <v>644</v>
      </c>
      <c r="D25" s="938">
        <v>10</v>
      </c>
      <c r="E25" s="939">
        <v>7</v>
      </c>
      <c r="F25" s="940">
        <v>12</v>
      </c>
      <c r="G25" s="941">
        <v>7</v>
      </c>
      <c r="H25" s="942">
        <v>12</v>
      </c>
      <c r="I25" s="939">
        <v>0</v>
      </c>
      <c r="J25" s="940">
        <v>4</v>
      </c>
      <c r="K25" s="941">
        <v>4</v>
      </c>
      <c r="L25" s="942">
        <v>10</v>
      </c>
      <c r="M25" s="939">
        <v>12</v>
      </c>
      <c r="N25" s="940">
        <v>8</v>
      </c>
      <c r="O25" s="941">
        <v>11</v>
      </c>
      <c r="P25" s="942">
        <v>13</v>
      </c>
      <c r="Q25" s="939">
        <v>23</v>
      </c>
      <c r="R25" s="940">
        <v>15</v>
      </c>
      <c r="S25" s="939">
        <v>22</v>
      </c>
      <c r="T25" s="961">
        <v>84</v>
      </c>
      <c r="U25" s="962">
        <v>86</v>
      </c>
      <c r="V25" s="960">
        <v>13</v>
      </c>
    </row>
    <row r="26" spans="1:22" ht="18" x14ac:dyDescent="0.2">
      <c r="A26" s="935">
        <v>14</v>
      </c>
      <c r="B26" s="958" t="s">
        <v>645</v>
      </c>
      <c r="C26" s="927" t="s">
        <v>503</v>
      </c>
      <c r="D26" s="938">
        <v>16</v>
      </c>
      <c r="E26" s="939"/>
      <c r="F26" s="940">
        <v>13</v>
      </c>
      <c r="G26" s="941">
        <v>19</v>
      </c>
      <c r="H26" s="942">
        <v>16</v>
      </c>
      <c r="I26" s="939"/>
      <c r="J26" s="940">
        <v>16</v>
      </c>
      <c r="K26" s="941"/>
      <c r="L26" s="942">
        <v>8</v>
      </c>
      <c r="M26" s="939">
        <v>9</v>
      </c>
      <c r="N26" s="940">
        <v>16</v>
      </c>
      <c r="O26" s="941"/>
      <c r="P26" s="942">
        <v>8</v>
      </c>
      <c r="Q26" s="939">
        <v>38</v>
      </c>
      <c r="R26" s="940">
        <v>6</v>
      </c>
      <c r="S26" s="939">
        <v>45</v>
      </c>
      <c r="T26" s="961">
        <v>99</v>
      </c>
      <c r="U26" s="962">
        <v>111</v>
      </c>
      <c r="V26" s="960">
        <v>14</v>
      </c>
    </row>
    <row r="27" spans="1:22" ht="18" x14ac:dyDescent="0.2">
      <c r="A27" s="935">
        <v>15</v>
      </c>
      <c r="B27" s="958" t="s">
        <v>646</v>
      </c>
      <c r="C27" s="944" t="s">
        <v>647</v>
      </c>
      <c r="D27" s="938">
        <v>14</v>
      </c>
      <c r="E27" s="939">
        <v>2</v>
      </c>
      <c r="F27" s="940">
        <v>15</v>
      </c>
      <c r="G27" s="941">
        <v>4</v>
      </c>
      <c r="H27" s="942">
        <v>9.5</v>
      </c>
      <c r="I27" s="939">
        <v>1</v>
      </c>
      <c r="J27" s="940">
        <v>13</v>
      </c>
      <c r="K27" s="941">
        <v>1</v>
      </c>
      <c r="L27" s="942">
        <v>15</v>
      </c>
      <c r="M27" s="939">
        <v>3</v>
      </c>
      <c r="N27" s="940">
        <v>12</v>
      </c>
      <c r="O27" s="941">
        <v>5</v>
      </c>
      <c r="P27" s="942">
        <v>14</v>
      </c>
      <c r="Q27" s="939">
        <v>20</v>
      </c>
      <c r="R27" s="940">
        <v>10</v>
      </c>
      <c r="S27" s="939">
        <v>37</v>
      </c>
      <c r="T27" s="961">
        <v>102.5</v>
      </c>
      <c r="U27" s="962">
        <v>73</v>
      </c>
      <c r="V27" s="960">
        <v>15</v>
      </c>
    </row>
    <row r="28" spans="1:22" ht="18" x14ac:dyDescent="0.2">
      <c r="A28" s="935"/>
      <c r="B28" s="936"/>
      <c r="C28" s="937"/>
      <c r="D28" s="938"/>
      <c r="E28" s="939"/>
      <c r="F28" s="940"/>
      <c r="G28" s="941"/>
      <c r="H28" s="942"/>
      <c r="I28" s="939"/>
      <c r="J28" s="940"/>
      <c r="K28" s="941"/>
      <c r="L28" s="942"/>
      <c r="M28" s="939"/>
      <c r="N28" s="940"/>
      <c r="O28" s="941"/>
      <c r="P28" s="942"/>
      <c r="Q28" s="939"/>
      <c r="R28" s="940"/>
      <c r="S28" s="939"/>
      <c r="T28" s="933" t="str">
        <f>IF(ISNUMBER(D28)=TRUE,SUM(D28,F28,H28,J28,L28,N28,P28,R28),"")</f>
        <v/>
      </c>
      <c r="U28" s="934" t="str">
        <f>IF(OR(ISNUMBER(E28)=TRUE,ISNUMBER(G28)=TRUE,ISNUMBER(I28)=TRUE,ISNUMBER(K28)=TRUE,ISNUMBER(M28)=TRUE,ISNUMBER(O28)=TRUE,ISNUMBER(Q28)=TRUE,ISNUMBER(S28)=TRUE),SUM(E28,G28,I28,K28,M28,O28,Q28,S28),"")</f>
        <v/>
      </c>
      <c r="V28" s="943" t="str">
        <f>IF(ISNUMBER(AA28)=TRUE,AA28,"")</f>
        <v/>
      </c>
    </row>
    <row r="29" spans="1:22" ht="18.75" thickBot="1" x14ac:dyDescent="0.25">
      <c r="A29" s="945"/>
      <c r="B29" s="946"/>
      <c r="C29" s="947"/>
      <c r="D29" s="948"/>
      <c r="E29" s="949"/>
      <c r="F29" s="950"/>
      <c r="G29" s="951"/>
      <c r="H29" s="952"/>
      <c r="I29" s="949"/>
      <c r="J29" s="950"/>
      <c r="K29" s="951"/>
      <c r="L29" s="952"/>
      <c r="M29" s="949"/>
      <c r="N29" s="950"/>
      <c r="O29" s="949"/>
      <c r="P29" s="952"/>
      <c r="Q29" s="949"/>
      <c r="R29" s="950"/>
      <c r="S29" s="949"/>
      <c r="T29" s="953" t="str">
        <f>IF(ISNUMBER(D29)=TRUE,SUM(D29,F29,H29,J29,L29,N29,P29,R29),"")</f>
        <v/>
      </c>
      <c r="U29" s="954" t="str">
        <f>IF(OR(ISNUMBER(E29)=TRUE,ISNUMBER(G29)=TRUE,ISNUMBER(I29)=TRUE,ISNUMBER(K29)=TRUE,ISNUMBER(M29)=TRUE,ISNUMBER(O29)=TRUE,ISNUMBER(Q29)=TRUE,ISNUMBER(S29)=TRUE),SUM(E29,G29,I29,K29,M29,O29,Q29,S29),"")</f>
        <v/>
      </c>
      <c r="V29" s="955" t="str">
        <f>IF(ISNUMBER(AA29)=TRUE,AA29,"")</f>
        <v/>
      </c>
    </row>
    <row r="30" spans="1:22" ht="18.75" thickTop="1" x14ac:dyDescent="0.2">
      <c r="A30" s="68"/>
      <c r="B30" s="69"/>
      <c r="C30" s="69"/>
      <c r="D30" s="70"/>
      <c r="E30" s="956">
        <v>147</v>
      </c>
      <c r="F30" s="956"/>
      <c r="G30" s="956">
        <v>190</v>
      </c>
      <c r="H30" s="956"/>
      <c r="I30" s="956">
        <v>29</v>
      </c>
      <c r="J30" s="956"/>
      <c r="K30" s="956">
        <v>94</v>
      </c>
      <c r="L30" s="956"/>
      <c r="M30" s="956">
        <v>192</v>
      </c>
      <c r="N30" s="956"/>
      <c r="O30" s="956">
        <v>201</v>
      </c>
      <c r="P30" s="956"/>
      <c r="Q30" s="956">
        <v>497</v>
      </c>
      <c r="R30" s="956"/>
      <c r="S30" s="956">
        <v>601</v>
      </c>
      <c r="T30" s="70"/>
      <c r="U30" s="956">
        <v>1951</v>
      </c>
      <c r="V30" s="71"/>
    </row>
  </sheetData>
  <mergeCells count="28"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</mergeCells>
  <dataValidations count="1">
    <dataValidation allowBlank="1" showInputMessage="1" showErrorMessage="1" promptTitle="POZOR!" prompt="Polje sadrži formulu!_x000a_U polja u ovom dijelu ne upisujte i ne mjenjajte ništa!" sqref="T13:V29" xr:uid="{7937857B-352E-4365-94F3-FF3ABE4ED911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30"/>
  <sheetViews>
    <sheetView topLeftCell="A4" workbookViewId="0">
      <selection activeCell="R28" sqref="R28"/>
    </sheetView>
  </sheetViews>
  <sheetFormatPr defaultRowHeight="12.75" x14ac:dyDescent="0.2"/>
  <cols>
    <col min="2" max="2" width="51.42578125" customWidth="1"/>
    <col min="3" max="3" width="25.7109375" customWidth="1"/>
    <col min="4" max="4" width="5.85546875" customWidth="1"/>
    <col min="5" max="5" width="9.42578125" customWidth="1"/>
    <col min="6" max="6" width="5.85546875" customWidth="1"/>
    <col min="7" max="7" width="9.42578125" customWidth="1"/>
    <col min="8" max="8" width="5.85546875" customWidth="1"/>
    <col min="9" max="9" width="11" customWidth="1"/>
    <col min="10" max="10" width="6.42578125" customWidth="1"/>
    <col min="11" max="11" width="9.28515625" customWidth="1"/>
    <col min="12" max="12" width="6.28515625" customWidth="1"/>
    <col min="13" max="13" width="9.42578125" customWidth="1"/>
    <col min="14" max="14" width="6.140625" customWidth="1"/>
    <col min="15" max="15" width="9.5703125" customWidth="1"/>
    <col min="16" max="16" width="6.42578125" customWidth="1"/>
    <col min="17" max="17" width="9.7109375" customWidth="1"/>
    <col min="18" max="18" width="6.28515625" customWidth="1"/>
    <col min="19" max="19" width="9.42578125" customWidth="1"/>
    <col min="20" max="20" width="8.28515625" customWidth="1"/>
    <col min="21" max="21" width="9.42578125" customWidth="1"/>
    <col min="22" max="22" width="7.710937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129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180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530" t="s">
        <v>4</v>
      </c>
      <c r="B14" s="1137"/>
      <c r="C14" s="1533" t="s">
        <v>977</v>
      </c>
      <c r="D14" s="1312" t="s">
        <v>6</v>
      </c>
      <c r="E14" s="1313"/>
      <c r="F14" s="1310" t="s">
        <v>7</v>
      </c>
      <c r="G14" s="1311"/>
      <c r="H14" s="1312" t="s">
        <v>8</v>
      </c>
      <c r="I14" s="1313"/>
      <c r="J14" s="1310" t="s">
        <v>9</v>
      </c>
      <c r="K14" s="1311"/>
      <c r="L14" s="1528" t="s">
        <v>10</v>
      </c>
      <c r="M14" s="1529"/>
      <c r="N14" s="1528" t="s">
        <v>11</v>
      </c>
      <c r="O14" s="1529"/>
      <c r="P14" s="1528" t="s">
        <v>12</v>
      </c>
      <c r="Q14" s="1529"/>
      <c r="R14" s="1528" t="s">
        <v>13</v>
      </c>
      <c r="S14" s="1529"/>
      <c r="T14" s="1370" t="s">
        <v>14</v>
      </c>
      <c r="U14" s="1371"/>
      <c r="V14" s="1372"/>
    </row>
    <row r="15" spans="1:22" ht="30.75" customHeight="1" x14ac:dyDescent="0.25">
      <c r="A15" s="1531"/>
      <c r="B15" s="1138"/>
      <c r="C15" s="1534"/>
      <c r="D15" s="1524" t="s">
        <v>1004</v>
      </c>
      <c r="E15" s="1525"/>
      <c r="F15" s="1526" t="s">
        <v>1005</v>
      </c>
      <c r="G15" s="1527"/>
      <c r="H15" s="1524" t="s">
        <v>986</v>
      </c>
      <c r="I15" s="1525"/>
      <c r="J15" s="1524" t="s">
        <v>987</v>
      </c>
      <c r="K15" s="1525"/>
      <c r="L15" s="1526" t="s">
        <v>988</v>
      </c>
      <c r="M15" s="1527"/>
      <c r="N15" s="1526" t="s">
        <v>989</v>
      </c>
      <c r="O15" s="1527"/>
      <c r="P15" s="1526" t="s">
        <v>1173</v>
      </c>
      <c r="Q15" s="1527"/>
      <c r="R15" s="1526" t="s">
        <v>1174</v>
      </c>
      <c r="S15" s="1527"/>
      <c r="T15" s="1373"/>
      <c r="U15" s="1374"/>
      <c r="V15" s="1375"/>
    </row>
    <row r="16" spans="1:22" ht="15" customHeight="1" x14ac:dyDescent="0.25">
      <c r="A16" s="1532"/>
      <c r="B16" s="1138" t="s">
        <v>978</v>
      </c>
      <c r="C16" s="1535"/>
      <c r="D16" s="200"/>
      <c r="E16" s="201"/>
      <c r="F16" s="202"/>
      <c r="G16" s="203"/>
      <c r="H16" s="204"/>
      <c r="I16" s="205"/>
      <c r="J16" s="202"/>
      <c r="K16" s="203"/>
      <c r="L16" s="204"/>
      <c r="M16" s="205"/>
      <c r="N16" s="202"/>
      <c r="O16" s="203"/>
      <c r="P16" s="204"/>
      <c r="Q16" s="205"/>
      <c r="R16" s="202"/>
      <c r="S16" s="205"/>
      <c r="T16" s="204"/>
      <c r="U16" s="206"/>
      <c r="V16" s="207"/>
    </row>
    <row r="17" spans="1:22" ht="15.75" x14ac:dyDescent="0.2">
      <c r="A17" s="1139"/>
      <c r="B17" s="1140"/>
      <c r="C17" s="209"/>
      <c r="D17" s="200" t="s">
        <v>15</v>
      </c>
      <c r="E17" s="201" t="s">
        <v>979</v>
      </c>
      <c r="F17" s="210" t="s">
        <v>15</v>
      </c>
      <c r="G17" s="211" t="s">
        <v>979</v>
      </c>
      <c r="H17" s="200" t="s">
        <v>15</v>
      </c>
      <c r="I17" s="201" t="s">
        <v>979</v>
      </c>
      <c r="J17" s="210" t="s">
        <v>15</v>
      </c>
      <c r="K17" s="211" t="s">
        <v>979</v>
      </c>
      <c r="L17" s="200" t="s">
        <v>15</v>
      </c>
      <c r="M17" s="201" t="s">
        <v>979</v>
      </c>
      <c r="N17" s="210" t="s">
        <v>15</v>
      </c>
      <c r="O17" s="211" t="s">
        <v>979</v>
      </c>
      <c r="P17" s="200" t="s">
        <v>15</v>
      </c>
      <c r="Q17" s="201" t="s">
        <v>979</v>
      </c>
      <c r="R17" s="210" t="s">
        <v>15</v>
      </c>
      <c r="S17" s="201" t="s">
        <v>979</v>
      </c>
      <c r="T17" s="200" t="s">
        <v>15</v>
      </c>
      <c r="U17" s="212" t="s">
        <v>979</v>
      </c>
      <c r="V17" s="1141" t="s">
        <v>18</v>
      </c>
    </row>
    <row r="18" spans="1:22" ht="16.5" thickBot="1" x14ac:dyDescent="0.25">
      <c r="A18" s="1142"/>
      <c r="B18" s="1143"/>
      <c r="C18" s="215"/>
      <c r="D18" s="134"/>
      <c r="E18" s="216"/>
      <c r="F18" s="134"/>
      <c r="G18" s="217"/>
      <c r="H18" s="134"/>
      <c r="I18" s="216"/>
      <c r="J18" s="134"/>
      <c r="K18" s="217"/>
      <c r="L18" s="134"/>
      <c r="M18" s="216"/>
      <c r="N18" s="134"/>
      <c r="O18" s="217"/>
      <c r="P18" s="134"/>
      <c r="Q18" s="216"/>
      <c r="R18" s="134"/>
      <c r="S18" s="216"/>
      <c r="T18" s="134"/>
      <c r="U18" s="218"/>
      <c r="V18" s="115"/>
    </row>
    <row r="19" spans="1:22" ht="17.25" thickTop="1" x14ac:dyDescent="0.2">
      <c r="A19" s="221">
        <v>1</v>
      </c>
      <c r="B19" s="1144" t="s">
        <v>996</v>
      </c>
      <c r="C19" s="1148" t="s">
        <v>980</v>
      </c>
      <c r="D19" s="75">
        <v>1</v>
      </c>
      <c r="E19" s="223">
        <v>21230</v>
      </c>
      <c r="F19" s="77">
        <v>3</v>
      </c>
      <c r="G19" s="225">
        <v>15626</v>
      </c>
      <c r="H19" s="75">
        <v>3</v>
      </c>
      <c r="I19" s="223">
        <v>10139</v>
      </c>
      <c r="J19" s="77">
        <v>7</v>
      </c>
      <c r="K19" s="225">
        <v>3792</v>
      </c>
      <c r="L19" s="75">
        <v>1</v>
      </c>
      <c r="M19" s="223">
        <v>8693</v>
      </c>
      <c r="N19" s="77">
        <v>1</v>
      </c>
      <c r="O19" s="225">
        <v>7025</v>
      </c>
      <c r="P19" s="75">
        <v>2</v>
      </c>
      <c r="Q19" s="223">
        <v>19792</v>
      </c>
      <c r="R19" s="77">
        <v>1</v>
      </c>
      <c r="S19" s="225">
        <v>25276</v>
      </c>
      <c r="T19" s="642">
        <f>IF(ISNUMBER(D19)=TRUE,SUM(D19,F19,H19,J19,L19,N19,P19,R19),"")</f>
        <v>19</v>
      </c>
      <c r="U19" s="839">
        <f>IF(ISNUMBER(E19)=TRUE,SUM(E19,G19,I19,K19,M19,O19,Q19,S19),"")</f>
        <v>111573</v>
      </c>
      <c r="V19" s="163">
        <v>1</v>
      </c>
    </row>
    <row r="20" spans="1:22" ht="16.5" x14ac:dyDescent="0.2">
      <c r="A20" s="222">
        <v>2</v>
      </c>
      <c r="B20" s="1144" t="s">
        <v>1000</v>
      </c>
      <c r="C20" s="1148" t="s">
        <v>983</v>
      </c>
      <c r="D20" s="75">
        <v>7</v>
      </c>
      <c r="E20" s="223">
        <v>9767</v>
      </c>
      <c r="F20" s="77">
        <v>1</v>
      </c>
      <c r="G20" s="225">
        <v>28976</v>
      </c>
      <c r="H20" s="75">
        <v>2</v>
      </c>
      <c r="I20" s="223">
        <v>15665</v>
      </c>
      <c r="J20" s="77">
        <v>1</v>
      </c>
      <c r="K20" s="225">
        <v>14455</v>
      </c>
      <c r="L20" s="75">
        <v>2</v>
      </c>
      <c r="M20" s="223">
        <v>6084</v>
      </c>
      <c r="N20" s="77">
        <v>4</v>
      </c>
      <c r="O20" s="225">
        <v>2116</v>
      </c>
      <c r="P20" s="75">
        <v>6</v>
      </c>
      <c r="Q20" s="223">
        <v>8073</v>
      </c>
      <c r="R20" s="77">
        <v>2</v>
      </c>
      <c r="S20" s="225">
        <v>15573</v>
      </c>
      <c r="T20" s="642">
        <f>IF(ISNUMBER(D20)=TRUE,SUM(D20,F20,H20,J20,L20,N20,P20,R20),"")</f>
        <v>25</v>
      </c>
      <c r="U20" s="839">
        <f>IF(ISNUMBER(E20)=TRUE,SUM(E20,G20,I20,K20,M20,O20,Q20,S20),"")</f>
        <v>100709</v>
      </c>
      <c r="V20" s="163">
        <v>2</v>
      </c>
    </row>
    <row r="21" spans="1:22" ht="16.5" x14ac:dyDescent="0.2">
      <c r="A21" s="222">
        <v>3</v>
      </c>
      <c r="B21" s="1145" t="s">
        <v>993</v>
      </c>
      <c r="C21" s="1147" t="s">
        <v>994</v>
      </c>
      <c r="D21" s="75">
        <v>5</v>
      </c>
      <c r="E21" s="223">
        <v>13651</v>
      </c>
      <c r="F21" s="77">
        <v>2</v>
      </c>
      <c r="G21" s="225">
        <v>25899</v>
      </c>
      <c r="H21" s="75">
        <v>1</v>
      </c>
      <c r="I21" s="223">
        <v>15689</v>
      </c>
      <c r="J21" s="77">
        <v>8</v>
      </c>
      <c r="K21" s="225">
        <v>3786</v>
      </c>
      <c r="L21" s="75">
        <v>6.5</v>
      </c>
      <c r="M21" s="223">
        <v>0</v>
      </c>
      <c r="N21" s="77">
        <v>6.5</v>
      </c>
      <c r="O21" s="225">
        <v>0</v>
      </c>
      <c r="P21" s="75">
        <v>1</v>
      </c>
      <c r="Q21" s="223">
        <v>29441</v>
      </c>
      <c r="R21" s="77">
        <v>4</v>
      </c>
      <c r="S21" s="225">
        <v>4766</v>
      </c>
      <c r="T21" s="642">
        <f>IF(ISNUMBER(D21)=TRUE,SUM(D21,F21,H21,J21,L21,N21,P21,R21),"")</f>
        <v>34</v>
      </c>
      <c r="U21" s="839">
        <f>IF(ISNUMBER(E21)=TRUE,SUM(E21,G21,I21,K21,M21,O21,Q21,S21),"")</f>
        <v>93232</v>
      </c>
      <c r="V21" s="163">
        <v>3</v>
      </c>
    </row>
    <row r="22" spans="1:22" ht="16.5" x14ac:dyDescent="0.2">
      <c r="A22" s="222">
        <v>4</v>
      </c>
      <c r="B22" s="1151" t="s">
        <v>998</v>
      </c>
      <c r="C22" s="1147" t="s">
        <v>997</v>
      </c>
      <c r="D22" s="75">
        <v>4</v>
      </c>
      <c r="E22" s="223">
        <v>15725</v>
      </c>
      <c r="F22" s="77">
        <v>8</v>
      </c>
      <c r="G22" s="225">
        <v>3809</v>
      </c>
      <c r="H22" s="75">
        <v>5</v>
      </c>
      <c r="I22" s="223">
        <v>7946</v>
      </c>
      <c r="J22" s="77">
        <v>2</v>
      </c>
      <c r="K22" s="225">
        <v>10937</v>
      </c>
      <c r="L22" s="75">
        <v>6.5</v>
      </c>
      <c r="M22" s="223">
        <v>0</v>
      </c>
      <c r="N22" s="77">
        <v>2</v>
      </c>
      <c r="O22" s="225">
        <v>6400</v>
      </c>
      <c r="P22" s="75">
        <v>8</v>
      </c>
      <c r="Q22" s="223">
        <v>4073</v>
      </c>
      <c r="R22" s="77">
        <v>3</v>
      </c>
      <c r="S22" s="225">
        <v>5481</v>
      </c>
      <c r="T22" s="642">
        <f>IF(ISNUMBER(D22)=TRUE,SUM(D22,F22,H22,J22,L22,N22,P22,R22),"")</f>
        <v>38.5</v>
      </c>
      <c r="U22" s="839">
        <f>IF(ISNUMBER(E22)=TRUE,SUM(E22,G22,I22,K22,M22,O22,Q22,S22),"")</f>
        <v>54371</v>
      </c>
      <c r="V22" s="163">
        <v>4</v>
      </c>
    </row>
    <row r="23" spans="1:22" ht="16.5" x14ac:dyDescent="0.2">
      <c r="A23" s="222">
        <v>5</v>
      </c>
      <c r="B23" s="1145" t="s">
        <v>999</v>
      </c>
      <c r="C23" s="1147" t="s">
        <v>982</v>
      </c>
      <c r="D23" s="75">
        <v>3</v>
      </c>
      <c r="E23" s="223">
        <v>16192</v>
      </c>
      <c r="F23" s="77">
        <v>5</v>
      </c>
      <c r="G23" s="225">
        <v>4914</v>
      </c>
      <c r="H23" s="75">
        <v>4</v>
      </c>
      <c r="I23" s="223">
        <v>9809</v>
      </c>
      <c r="J23" s="77">
        <v>6</v>
      </c>
      <c r="K23" s="225">
        <v>4973</v>
      </c>
      <c r="L23" s="75">
        <v>6.5</v>
      </c>
      <c r="M23" s="223">
        <v>0</v>
      </c>
      <c r="N23" s="77">
        <v>6.5</v>
      </c>
      <c r="O23" s="225">
        <v>0</v>
      </c>
      <c r="P23" s="75">
        <v>5</v>
      </c>
      <c r="Q23" s="223">
        <v>9986</v>
      </c>
      <c r="R23" s="77">
        <v>5</v>
      </c>
      <c r="S23" s="225">
        <v>3539</v>
      </c>
      <c r="T23" s="642">
        <f>IF(ISNUMBER(D23)=TRUE,SUM(D23,F23,H23,J23,L23,N23,P23,R23),"")</f>
        <v>41</v>
      </c>
      <c r="U23" s="839">
        <f>IF(ISNUMBER(E23)=TRUE,SUM(E23,G23,I23,K23,M23,O23,Q23,S23),"")</f>
        <v>49413</v>
      </c>
      <c r="V23" s="163">
        <v>5</v>
      </c>
    </row>
    <row r="24" spans="1:22" ht="16.5" x14ac:dyDescent="0.2">
      <c r="A24" s="222">
        <v>6</v>
      </c>
      <c r="B24" s="1145" t="s">
        <v>1002</v>
      </c>
      <c r="C24" s="1147" t="s">
        <v>1003</v>
      </c>
      <c r="D24" s="75">
        <v>6</v>
      </c>
      <c r="E24" s="223">
        <v>10034</v>
      </c>
      <c r="F24" s="77">
        <v>6</v>
      </c>
      <c r="G24" s="225">
        <v>4448</v>
      </c>
      <c r="H24" s="75">
        <v>6</v>
      </c>
      <c r="I24" s="223">
        <v>4241</v>
      </c>
      <c r="J24" s="77">
        <v>9</v>
      </c>
      <c r="K24" s="225">
        <v>1060</v>
      </c>
      <c r="L24" s="75">
        <v>3</v>
      </c>
      <c r="M24" s="223">
        <v>4761</v>
      </c>
      <c r="N24" s="77">
        <v>3</v>
      </c>
      <c r="O24" s="225">
        <v>2401</v>
      </c>
      <c r="P24" s="75">
        <v>4</v>
      </c>
      <c r="Q24" s="223">
        <v>10370</v>
      </c>
      <c r="R24" s="77">
        <v>6</v>
      </c>
      <c r="S24" s="225">
        <v>2947</v>
      </c>
      <c r="T24" s="642">
        <f>IF(ISNUMBER(D24)=TRUE,SUM(D24,F24,H24,J24,L24,N24,P24,R24),"")</f>
        <v>43</v>
      </c>
      <c r="U24" s="839">
        <f>IF(ISNUMBER(E24)=TRUE,SUM(E24,G24,I24,K24,M24,O24,Q24,S24),"")</f>
        <v>40262</v>
      </c>
      <c r="V24" s="163">
        <v>6</v>
      </c>
    </row>
    <row r="25" spans="1:22" ht="16.5" x14ac:dyDescent="0.2">
      <c r="A25" s="222">
        <v>7</v>
      </c>
      <c r="B25" s="1145" t="s">
        <v>990</v>
      </c>
      <c r="C25" s="1147" t="s">
        <v>991</v>
      </c>
      <c r="D25" s="75">
        <v>9</v>
      </c>
      <c r="E25" s="223">
        <v>324</v>
      </c>
      <c r="F25" s="77">
        <v>9</v>
      </c>
      <c r="G25" s="225">
        <v>761</v>
      </c>
      <c r="H25" s="75">
        <v>8</v>
      </c>
      <c r="I25" s="223">
        <v>3803</v>
      </c>
      <c r="J25" s="77">
        <v>3</v>
      </c>
      <c r="K25" s="225">
        <v>8524</v>
      </c>
      <c r="L25" s="75">
        <v>6.5</v>
      </c>
      <c r="M25" s="223">
        <v>0</v>
      </c>
      <c r="N25" s="77">
        <v>6.5</v>
      </c>
      <c r="O25" s="225">
        <v>0</v>
      </c>
      <c r="P25" s="75">
        <v>3</v>
      </c>
      <c r="Q25" s="223">
        <v>13621</v>
      </c>
      <c r="R25" s="77">
        <v>7</v>
      </c>
      <c r="S25" s="225">
        <v>1089</v>
      </c>
      <c r="T25" s="642">
        <f>IF(ISNUMBER(D25)=TRUE,SUM(D25,F25,H25,J25,L25,N25,P25,R25),"")</f>
        <v>52</v>
      </c>
      <c r="U25" s="839">
        <f>IF(ISNUMBER(E25)=TRUE,SUM(E25,G25,I25,K25,M25,O25,Q25,S25),"")</f>
        <v>28122</v>
      </c>
      <c r="V25" s="163">
        <v>7</v>
      </c>
    </row>
    <row r="26" spans="1:22" ht="16.5" x14ac:dyDescent="0.2">
      <c r="A26" s="222">
        <v>8</v>
      </c>
      <c r="B26" s="1145" t="s">
        <v>1001</v>
      </c>
      <c r="C26" s="1147" t="s">
        <v>984</v>
      </c>
      <c r="D26" s="75">
        <v>8</v>
      </c>
      <c r="E26" s="223">
        <v>1445</v>
      </c>
      <c r="F26" s="77">
        <v>4</v>
      </c>
      <c r="G26" s="225">
        <v>12979</v>
      </c>
      <c r="H26" s="75">
        <v>9</v>
      </c>
      <c r="I26" s="223">
        <v>2916</v>
      </c>
      <c r="J26" s="77">
        <v>4</v>
      </c>
      <c r="K26" s="225">
        <v>7738</v>
      </c>
      <c r="L26" s="75">
        <v>6.5</v>
      </c>
      <c r="M26" s="223">
        <v>0</v>
      </c>
      <c r="N26" s="77">
        <v>11</v>
      </c>
      <c r="O26" s="225">
        <v>0</v>
      </c>
      <c r="P26" s="75">
        <v>7</v>
      </c>
      <c r="Q26" s="223">
        <v>5776</v>
      </c>
      <c r="R26" s="77">
        <v>8</v>
      </c>
      <c r="S26" s="225">
        <v>0</v>
      </c>
      <c r="T26" s="642">
        <f>IF(ISNUMBER(D26)=TRUE,SUM(D26,F26,H26,J26,L26,N26,P26,R26),"")</f>
        <v>57.5</v>
      </c>
      <c r="U26" s="839">
        <f>IF(ISNUMBER(E26)=TRUE,SUM(E26,G26,I26,K26,M26,O26,Q26,S26),"")</f>
        <v>30854</v>
      </c>
      <c r="V26" s="163">
        <v>8</v>
      </c>
    </row>
    <row r="27" spans="1:22" ht="16.5" x14ac:dyDescent="0.2">
      <c r="A27" s="222">
        <v>9</v>
      </c>
      <c r="B27" s="1145" t="s">
        <v>995</v>
      </c>
      <c r="C27" s="1147" t="s">
        <v>981</v>
      </c>
      <c r="D27" s="75">
        <v>2</v>
      </c>
      <c r="E27" s="223">
        <v>20715</v>
      </c>
      <c r="F27" s="77">
        <v>7</v>
      </c>
      <c r="G27" s="225">
        <v>4299</v>
      </c>
      <c r="H27" s="75">
        <v>7</v>
      </c>
      <c r="I27" s="223">
        <v>3844</v>
      </c>
      <c r="J27" s="77">
        <v>5</v>
      </c>
      <c r="K27" s="225">
        <v>6084</v>
      </c>
      <c r="L27" s="75">
        <v>11</v>
      </c>
      <c r="M27" s="223">
        <v>0</v>
      </c>
      <c r="N27" s="77">
        <v>11</v>
      </c>
      <c r="O27" s="225">
        <v>0</v>
      </c>
      <c r="P27" s="75">
        <v>11</v>
      </c>
      <c r="Q27" s="223">
        <v>0</v>
      </c>
      <c r="R27" s="77">
        <v>11</v>
      </c>
      <c r="S27" s="225">
        <v>0</v>
      </c>
      <c r="T27" s="642">
        <f>IF(ISNUMBER(D27)=TRUE,SUM(D27,F27,H27,J27,L27,N27,P27,R27),"")</f>
        <v>65</v>
      </c>
      <c r="U27" s="839">
        <f>IF(ISNUMBER(E27)=TRUE,SUM(E27,G27,I27,K27,M27,O27,Q27,S27),"")</f>
        <v>34942</v>
      </c>
      <c r="V27" s="163">
        <v>9</v>
      </c>
    </row>
    <row r="28" spans="1:22" ht="16.5" x14ac:dyDescent="0.2">
      <c r="A28" s="222">
        <v>10</v>
      </c>
      <c r="B28" s="1145" t="s">
        <v>992</v>
      </c>
      <c r="C28" s="1147" t="s">
        <v>985</v>
      </c>
      <c r="D28" s="75">
        <v>10</v>
      </c>
      <c r="E28" s="223">
        <v>0</v>
      </c>
      <c r="F28" s="77">
        <v>10</v>
      </c>
      <c r="G28" s="225">
        <v>0</v>
      </c>
      <c r="H28" s="75">
        <v>10</v>
      </c>
      <c r="I28" s="223">
        <v>2809</v>
      </c>
      <c r="J28" s="77">
        <v>10</v>
      </c>
      <c r="K28" s="225">
        <v>0</v>
      </c>
      <c r="L28" s="75">
        <v>6.5</v>
      </c>
      <c r="M28" s="223">
        <v>0</v>
      </c>
      <c r="N28" s="77">
        <v>6.5</v>
      </c>
      <c r="O28" s="225">
        <v>0</v>
      </c>
      <c r="P28" s="75">
        <v>11</v>
      </c>
      <c r="Q28" s="223">
        <v>0</v>
      </c>
      <c r="R28" s="77">
        <v>11</v>
      </c>
      <c r="S28" s="225">
        <v>0</v>
      </c>
      <c r="T28" s="642">
        <f>IF(ISNUMBER(D28)=TRUE,SUM(D28,F28,H28,J28,L28,N28,P28,R28),"")</f>
        <v>75</v>
      </c>
      <c r="U28" s="839">
        <f>IF(ISNUMBER(E28)=TRUE,SUM(E28,G28,I28,K28,M28,O28,Q28,S28),"")</f>
        <v>2809</v>
      </c>
      <c r="V28" s="163">
        <v>10</v>
      </c>
    </row>
    <row r="29" spans="1:22" ht="17.25" thickBot="1" x14ac:dyDescent="0.25">
      <c r="A29" s="1146"/>
      <c r="B29" s="1150"/>
      <c r="C29" s="1149"/>
      <c r="D29" s="125"/>
      <c r="E29" s="126"/>
      <c r="F29" s="125"/>
      <c r="G29" s="126"/>
      <c r="H29" s="125"/>
      <c r="I29" s="126"/>
      <c r="J29" s="125"/>
      <c r="K29" s="126"/>
      <c r="L29" s="125"/>
      <c r="M29" s="126"/>
      <c r="N29" s="125"/>
      <c r="O29" s="126"/>
      <c r="P29" s="125"/>
      <c r="Q29" s="126"/>
      <c r="R29" s="125"/>
      <c r="S29" s="126"/>
      <c r="T29" s="165" t="str">
        <f t="shared" ref="T29:U29" si="0">IF(ISNUMBER(D29)=TRUE,SUM(D29,F29,H29,J29,L29,N29,P29,R29),"")</f>
        <v/>
      </c>
      <c r="U29" s="127" t="str">
        <f t="shared" si="0"/>
        <v/>
      </c>
      <c r="V29" s="128" t="str">
        <f t="shared" ref="V29" si="1">IF(ISNUMBER(AB29)= TRUE,AB29,"")</f>
        <v/>
      </c>
    </row>
    <row r="30" spans="1:22" ht="13.5" thickTop="1" x14ac:dyDescent="0.2"/>
  </sheetData>
  <sortState xmlns:xlrd2="http://schemas.microsoft.com/office/spreadsheetml/2017/richdata2" ref="B19:U28">
    <sortCondition ref="T19:T28"/>
    <sortCondition descending="1" ref="U19:U28"/>
  </sortState>
  <mergeCells count="19">
    <mergeCell ref="A14:A16"/>
    <mergeCell ref="C14:C16"/>
    <mergeCell ref="D14:E14"/>
    <mergeCell ref="F14:G14"/>
    <mergeCell ref="H14:I14"/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</mergeCells>
  <phoneticPr fontId="5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Q24"/>
  <sheetViews>
    <sheetView topLeftCell="A4" workbookViewId="0">
      <selection activeCell="U20" sqref="U20"/>
    </sheetView>
  </sheetViews>
  <sheetFormatPr defaultRowHeight="12.75" x14ac:dyDescent="0.2"/>
  <cols>
    <col min="1" max="1" width="4.7109375" customWidth="1"/>
    <col min="2" max="2" width="21.4257812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17" ht="20.25" x14ac:dyDescent="0.3">
      <c r="D2" s="104" t="s">
        <v>74</v>
      </c>
      <c r="E2" s="104"/>
      <c r="F2" s="104"/>
      <c r="G2" s="104"/>
      <c r="H2" s="104"/>
      <c r="I2" s="104"/>
      <c r="J2" s="104"/>
    </row>
    <row r="3" spans="1:17" ht="20.25" x14ac:dyDescent="0.3">
      <c r="D3" s="104"/>
      <c r="E3" s="104"/>
      <c r="F3" s="104"/>
      <c r="G3" s="104"/>
      <c r="H3" s="104"/>
      <c r="I3" s="104"/>
      <c r="J3" s="104"/>
    </row>
    <row r="4" spans="1:17" ht="20.25" x14ac:dyDescent="0.3">
      <c r="D4" s="104"/>
      <c r="E4" s="104" t="s">
        <v>180</v>
      </c>
      <c r="F4" s="104"/>
      <c r="G4" s="104"/>
      <c r="H4" s="104"/>
      <c r="I4" s="104"/>
      <c r="J4" s="104"/>
    </row>
    <row r="5" spans="1:17" ht="20.25" x14ac:dyDescent="0.3">
      <c r="D5" s="104"/>
      <c r="E5" s="104"/>
      <c r="F5" s="104"/>
      <c r="G5" s="104"/>
      <c r="H5" s="104"/>
      <c r="I5" s="104"/>
      <c r="J5" s="104"/>
    </row>
    <row r="6" spans="1:17" ht="13.5" thickBot="1" x14ac:dyDescent="0.25"/>
    <row r="7" spans="1:17" ht="18.75" customHeight="1" thickTop="1" x14ac:dyDescent="0.2">
      <c r="A7" s="1542" t="s">
        <v>4</v>
      </c>
      <c r="B7" s="1318" t="s">
        <v>5</v>
      </c>
      <c r="C7" s="1544" t="s">
        <v>6</v>
      </c>
      <c r="D7" s="1545"/>
      <c r="E7" s="1544" t="s">
        <v>7</v>
      </c>
      <c r="F7" s="1545"/>
      <c r="G7" s="1544" t="s">
        <v>8</v>
      </c>
      <c r="H7" s="1545"/>
      <c r="I7" s="1544" t="s">
        <v>9</v>
      </c>
      <c r="J7" s="1545"/>
      <c r="K7" s="1544" t="s">
        <v>10</v>
      </c>
      <c r="L7" s="1545"/>
      <c r="M7" s="1544" t="s">
        <v>11</v>
      </c>
      <c r="N7" s="1545"/>
      <c r="O7" s="1536" t="s">
        <v>14</v>
      </c>
      <c r="P7" s="1537"/>
      <c r="Q7" s="1538"/>
    </row>
    <row r="8" spans="1:17" ht="29.25" customHeight="1" x14ac:dyDescent="0.2">
      <c r="A8" s="1543"/>
      <c r="B8" s="1319"/>
      <c r="C8" s="1328" t="s">
        <v>552</v>
      </c>
      <c r="D8" s="1329"/>
      <c r="E8" s="1328" t="s">
        <v>557</v>
      </c>
      <c r="F8" s="1329"/>
      <c r="G8" s="1328" t="s">
        <v>553</v>
      </c>
      <c r="H8" s="1329"/>
      <c r="I8" s="1328" t="s">
        <v>556</v>
      </c>
      <c r="J8" s="1329"/>
      <c r="K8" s="1328" t="s">
        <v>554</v>
      </c>
      <c r="L8" s="1329"/>
      <c r="M8" s="1328" t="s">
        <v>555</v>
      </c>
      <c r="N8" s="1329"/>
      <c r="O8" s="1539"/>
      <c r="P8" s="1540"/>
      <c r="Q8" s="1541"/>
    </row>
    <row r="9" spans="1:17" ht="8.25" customHeight="1" x14ac:dyDescent="0.2">
      <c r="A9" s="1543"/>
      <c r="B9" s="1319"/>
      <c r="C9" s="200"/>
      <c r="D9" s="201"/>
      <c r="E9" s="202"/>
      <c r="F9" s="203"/>
      <c r="G9" s="204"/>
      <c r="H9" s="205"/>
      <c r="I9" s="202"/>
      <c r="J9" s="203"/>
      <c r="K9" s="204"/>
      <c r="L9" s="205"/>
      <c r="M9" s="202"/>
      <c r="N9" s="203"/>
      <c r="O9" s="204"/>
      <c r="P9" s="206"/>
      <c r="Q9" s="207"/>
    </row>
    <row r="10" spans="1:17" ht="16.5" customHeight="1" x14ac:dyDescent="0.2">
      <c r="A10" s="208"/>
      <c r="B10" s="209"/>
      <c r="C10" s="200" t="s">
        <v>15</v>
      </c>
      <c r="D10" s="201" t="s">
        <v>16</v>
      </c>
      <c r="E10" s="210" t="s">
        <v>15</v>
      </c>
      <c r="F10" s="211" t="s">
        <v>16</v>
      </c>
      <c r="G10" s="200" t="s">
        <v>15</v>
      </c>
      <c r="H10" s="201" t="s">
        <v>16</v>
      </c>
      <c r="I10" s="210" t="s">
        <v>15</v>
      </c>
      <c r="J10" s="211" t="s">
        <v>16</v>
      </c>
      <c r="K10" s="200" t="s">
        <v>15</v>
      </c>
      <c r="L10" s="201" t="s">
        <v>16</v>
      </c>
      <c r="M10" s="210" t="s">
        <v>15</v>
      </c>
      <c r="N10" s="211" t="s">
        <v>16</v>
      </c>
      <c r="O10" s="200" t="s">
        <v>15</v>
      </c>
      <c r="P10" s="212" t="s">
        <v>17</v>
      </c>
      <c r="Q10" s="213" t="s">
        <v>18</v>
      </c>
    </row>
    <row r="11" spans="1:17" ht="9" customHeight="1" thickBot="1" x14ac:dyDescent="0.25">
      <c r="A11" s="214"/>
      <c r="B11" s="215"/>
      <c r="C11" s="134"/>
      <c r="D11" s="216"/>
      <c r="E11" s="134"/>
      <c r="F11" s="217"/>
      <c r="G11" s="134"/>
      <c r="H11" s="216"/>
      <c r="I11" s="134"/>
      <c r="J11" s="217"/>
      <c r="K11" s="134"/>
      <c r="L11" s="216"/>
      <c r="M11" s="134"/>
      <c r="N11" s="217"/>
      <c r="O11" s="134"/>
      <c r="P11" s="218"/>
      <c r="Q11" s="115"/>
    </row>
    <row r="12" spans="1:17" ht="30" customHeight="1" thickTop="1" x14ac:dyDescent="0.2">
      <c r="A12" s="221">
        <v>1</v>
      </c>
      <c r="B12" s="836" t="s">
        <v>122</v>
      </c>
      <c r="C12" s="75">
        <v>9</v>
      </c>
      <c r="D12" s="223">
        <v>6200</v>
      </c>
      <c r="E12" s="77">
        <v>3</v>
      </c>
      <c r="F12" s="225">
        <v>8655</v>
      </c>
      <c r="G12" s="75">
        <v>3</v>
      </c>
      <c r="H12" s="223">
        <v>7835</v>
      </c>
      <c r="I12" s="77">
        <v>1</v>
      </c>
      <c r="J12" s="225">
        <v>8815</v>
      </c>
      <c r="K12" s="75">
        <v>1</v>
      </c>
      <c r="L12" s="223">
        <v>6305</v>
      </c>
      <c r="M12" s="77">
        <v>4</v>
      </c>
      <c r="N12" s="225">
        <v>2325</v>
      </c>
      <c r="O12" s="642">
        <v>16</v>
      </c>
      <c r="P12" s="839">
        <v>31505</v>
      </c>
      <c r="Q12" s="838">
        <v>1</v>
      </c>
    </row>
    <row r="13" spans="1:17" ht="30" customHeight="1" x14ac:dyDescent="0.2">
      <c r="A13" s="222">
        <v>2</v>
      </c>
      <c r="B13" s="837" t="s">
        <v>126</v>
      </c>
      <c r="C13" s="79">
        <v>2</v>
      </c>
      <c r="D13" s="224">
        <v>8835</v>
      </c>
      <c r="E13" s="81">
        <v>6</v>
      </c>
      <c r="F13" s="226">
        <v>7655</v>
      </c>
      <c r="G13" s="79">
        <v>5</v>
      </c>
      <c r="H13" s="224">
        <v>7635</v>
      </c>
      <c r="I13" s="81">
        <v>7</v>
      </c>
      <c r="J13" s="226">
        <v>6415</v>
      </c>
      <c r="K13" s="79">
        <v>5</v>
      </c>
      <c r="L13" s="224">
        <v>3395</v>
      </c>
      <c r="M13" s="81">
        <v>2</v>
      </c>
      <c r="N13" s="226">
        <v>2895</v>
      </c>
      <c r="O13" s="840">
        <v>16.5</v>
      </c>
      <c r="P13" s="841">
        <v>32270</v>
      </c>
      <c r="Q13" s="838">
        <v>2</v>
      </c>
    </row>
    <row r="14" spans="1:17" ht="30" customHeight="1" x14ac:dyDescent="0.2">
      <c r="A14" s="222">
        <v>3</v>
      </c>
      <c r="B14" s="837" t="s">
        <v>121</v>
      </c>
      <c r="C14" s="79">
        <v>7</v>
      </c>
      <c r="D14" s="224">
        <v>7830</v>
      </c>
      <c r="E14" s="81">
        <v>2</v>
      </c>
      <c r="F14" s="226">
        <v>8755</v>
      </c>
      <c r="G14" s="79">
        <v>4</v>
      </c>
      <c r="H14" s="224">
        <v>7675</v>
      </c>
      <c r="I14" s="81">
        <v>4</v>
      </c>
      <c r="J14" s="226">
        <v>7235</v>
      </c>
      <c r="K14" s="79">
        <v>10</v>
      </c>
      <c r="L14" s="224">
        <v>2045</v>
      </c>
      <c r="M14" s="81">
        <v>1</v>
      </c>
      <c r="N14" s="226">
        <v>3015</v>
      </c>
      <c r="O14" s="840">
        <v>17</v>
      </c>
      <c r="P14" s="841">
        <v>31495</v>
      </c>
      <c r="Q14" s="838">
        <v>3</v>
      </c>
    </row>
    <row r="15" spans="1:17" ht="30" customHeight="1" x14ac:dyDescent="0.2">
      <c r="A15" s="222">
        <v>4</v>
      </c>
      <c r="B15" s="837" t="s">
        <v>127</v>
      </c>
      <c r="C15" s="79">
        <v>1</v>
      </c>
      <c r="D15" s="224">
        <v>9940</v>
      </c>
      <c r="E15" s="81">
        <v>8</v>
      </c>
      <c r="F15" s="226">
        <v>6695</v>
      </c>
      <c r="G15" s="79">
        <v>1</v>
      </c>
      <c r="H15" s="224">
        <v>8875</v>
      </c>
      <c r="I15" s="81">
        <v>9</v>
      </c>
      <c r="J15" s="226">
        <v>6355</v>
      </c>
      <c r="K15" s="79">
        <v>4</v>
      </c>
      <c r="L15" s="224">
        <v>3775</v>
      </c>
      <c r="M15" s="81">
        <v>6</v>
      </c>
      <c r="N15" s="226">
        <v>1955</v>
      </c>
      <c r="O15" s="840">
        <v>19</v>
      </c>
      <c r="P15" s="841">
        <v>31865</v>
      </c>
      <c r="Q15" s="838">
        <v>4</v>
      </c>
    </row>
    <row r="16" spans="1:17" ht="30" customHeight="1" x14ac:dyDescent="0.2">
      <c r="A16" s="222">
        <v>5</v>
      </c>
      <c r="B16" s="837" t="s">
        <v>550</v>
      </c>
      <c r="C16" s="79">
        <v>8</v>
      </c>
      <c r="D16" s="224">
        <v>7525</v>
      </c>
      <c r="E16" s="81">
        <v>5</v>
      </c>
      <c r="F16" s="226">
        <v>7775</v>
      </c>
      <c r="G16" s="79">
        <v>7</v>
      </c>
      <c r="H16" s="224">
        <v>6775</v>
      </c>
      <c r="I16" s="81">
        <v>2</v>
      </c>
      <c r="J16" s="226">
        <v>7655</v>
      </c>
      <c r="K16" s="79">
        <v>3</v>
      </c>
      <c r="L16" s="224">
        <v>3805</v>
      </c>
      <c r="M16" s="81">
        <v>5</v>
      </c>
      <c r="N16" s="226">
        <v>2275</v>
      </c>
      <c r="O16" s="840">
        <v>20</v>
      </c>
      <c r="P16" s="841">
        <v>30540</v>
      </c>
      <c r="Q16" s="838">
        <v>5</v>
      </c>
    </row>
    <row r="17" spans="1:17" ht="30.75" customHeight="1" x14ac:dyDescent="0.2">
      <c r="A17" s="222">
        <v>6</v>
      </c>
      <c r="B17" s="837" t="s">
        <v>549</v>
      </c>
      <c r="C17" s="79">
        <v>3.5</v>
      </c>
      <c r="D17" s="224">
        <v>8535</v>
      </c>
      <c r="E17" s="81">
        <v>4</v>
      </c>
      <c r="F17" s="226">
        <v>8515</v>
      </c>
      <c r="G17" s="79">
        <v>8</v>
      </c>
      <c r="H17" s="224">
        <v>6665</v>
      </c>
      <c r="I17" s="81">
        <v>5</v>
      </c>
      <c r="J17" s="226">
        <v>6965</v>
      </c>
      <c r="K17" s="79">
        <v>2</v>
      </c>
      <c r="L17" s="224">
        <v>4465</v>
      </c>
      <c r="M17" s="81">
        <v>9</v>
      </c>
      <c r="N17" s="226">
        <v>1585</v>
      </c>
      <c r="O17" s="840">
        <v>20.5</v>
      </c>
      <c r="P17" s="841">
        <v>30680</v>
      </c>
      <c r="Q17" s="838">
        <v>6</v>
      </c>
    </row>
    <row r="18" spans="1:17" ht="30" customHeight="1" x14ac:dyDescent="0.2">
      <c r="A18" s="222">
        <v>7</v>
      </c>
      <c r="B18" s="837" t="s">
        <v>128</v>
      </c>
      <c r="C18" s="79">
        <v>3.5</v>
      </c>
      <c r="D18" s="224">
        <v>8535</v>
      </c>
      <c r="E18" s="81">
        <v>1</v>
      </c>
      <c r="F18" s="226">
        <v>9505</v>
      </c>
      <c r="G18" s="79">
        <v>2</v>
      </c>
      <c r="H18" s="224">
        <v>7925</v>
      </c>
      <c r="I18" s="81">
        <v>10</v>
      </c>
      <c r="J18" s="226">
        <v>6305</v>
      </c>
      <c r="K18" s="79">
        <v>7</v>
      </c>
      <c r="L18" s="224">
        <v>2995</v>
      </c>
      <c r="M18" s="81">
        <v>10</v>
      </c>
      <c r="N18" s="226">
        <v>1285</v>
      </c>
      <c r="O18" s="840">
        <v>22</v>
      </c>
      <c r="P18" s="841">
        <v>29730</v>
      </c>
      <c r="Q18" s="838">
        <v>7</v>
      </c>
    </row>
    <row r="19" spans="1:17" ht="30.75" customHeight="1" x14ac:dyDescent="0.2">
      <c r="A19" s="222">
        <v>8</v>
      </c>
      <c r="B19" s="837" t="s">
        <v>123</v>
      </c>
      <c r="C19" s="79">
        <v>6</v>
      </c>
      <c r="D19" s="224">
        <v>8090</v>
      </c>
      <c r="E19" s="81">
        <v>10</v>
      </c>
      <c r="F19" s="226">
        <v>5835</v>
      </c>
      <c r="G19" s="79">
        <v>6</v>
      </c>
      <c r="H19" s="224">
        <v>7135</v>
      </c>
      <c r="I19" s="81">
        <v>3</v>
      </c>
      <c r="J19" s="226">
        <v>7505</v>
      </c>
      <c r="K19" s="79">
        <v>8</v>
      </c>
      <c r="L19" s="224">
        <v>2975</v>
      </c>
      <c r="M19" s="81">
        <v>7</v>
      </c>
      <c r="N19" s="226">
        <v>1825</v>
      </c>
      <c r="O19" s="840">
        <v>25</v>
      </c>
      <c r="P19" s="841">
        <v>28565</v>
      </c>
      <c r="Q19" s="838">
        <v>8</v>
      </c>
    </row>
    <row r="20" spans="1:17" ht="30.75" customHeight="1" x14ac:dyDescent="0.2">
      <c r="A20" s="222">
        <v>9</v>
      </c>
      <c r="B20" s="837" t="s">
        <v>125</v>
      </c>
      <c r="C20" s="79">
        <v>5</v>
      </c>
      <c r="D20" s="224">
        <v>8375</v>
      </c>
      <c r="E20" s="81">
        <v>9</v>
      </c>
      <c r="F20" s="226">
        <v>6495</v>
      </c>
      <c r="G20" s="79">
        <v>9</v>
      </c>
      <c r="H20" s="224">
        <v>6405</v>
      </c>
      <c r="I20" s="81">
        <v>6</v>
      </c>
      <c r="J20" s="226">
        <v>6665</v>
      </c>
      <c r="K20" s="79">
        <v>6</v>
      </c>
      <c r="L20" s="224">
        <v>3365</v>
      </c>
      <c r="M20" s="81">
        <v>11</v>
      </c>
      <c r="N20" s="226">
        <v>715</v>
      </c>
      <c r="O20" s="840">
        <v>29</v>
      </c>
      <c r="P20" s="841">
        <v>27940</v>
      </c>
      <c r="Q20" s="838">
        <v>9</v>
      </c>
    </row>
    <row r="21" spans="1:17" ht="30" customHeight="1" x14ac:dyDescent="0.2">
      <c r="A21" s="222">
        <v>10</v>
      </c>
      <c r="B21" s="837" t="s">
        <v>124</v>
      </c>
      <c r="C21" s="79">
        <v>4</v>
      </c>
      <c r="D21" s="224">
        <v>8400</v>
      </c>
      <c r="E21" s="81">
        <v>7</v>
      </c>
      <c r="F21" s="226">
        <v>7435</v>
      </c>
      <c r="G21" s="79">
        <v>11</v>
      </c>
      <c r="H21" s="224">
        <v>5615</v>
      </c>
      <c r="I21" s="81">
        <v>8</v>
      </c>
      <c r="J21" s="226">
        <v>6385</v>
      </c>
      <c r="K21" s="79">
        <v>11</v>
      </c>
      <c r="L21" s="224">
        <v>1715</v>
      </c>
      <c r="M21" s="81">
        <v>8</v>
      </c>
      <c r="N21" s="226">
        <v>1635</v>
      </c>
      <c r="O21" s="840">
        <v>30</v>
      </c>
      <c r="P21" s="841">
        <v>27835</v>
      </c>
      <c r="Q21" s="838">
        <v>10</v>
      </c>
    </row>
    <row r="22" spans="1:17" ht="30.75" customHeight="1" x14ac:dyDescent="0.2">
      <c r="A22" s="222">
        <v>11</v>
      </c>
      <c r="B22" s="837" t="s">
        <v>551</v>
      </c>
      <c r="C22" s="79">
        <v>10</v>
      </c>
      <c r="D22" s="224">
        <v>4545</v>
      </c>
      <c r="E22" s="81">
        <v>11</v>
      </c>
      <c r="F22" s="226">
        <v>4385</v>
      </c>
      <c r="G22" s="79">
        <v>10</v>
      </c>
      <c r="H22" s="224">
        <v>6285</v>
      </c>
      <c r="I22" s="81">
        <v>11</v>
      </c>
      <c r="J22" s="226">
        <v>3575</v>
      </c>
      <c r="K22" s="79">
        <v>9</v>
      </c>
      <c r="L22" s="224">
        <v>2775</v>
      </c>
      <c r="M22" s="81">
        <v>3</v>
      </c>
      <c r="N22" s="226">
        <v>2815</v>
      </c>
      <c r="O22" s="840">
        <v>42</v>
      </c>
      <c r="P22" s="841">
        <v>18790</v>
      </c>
      <c r="Q22" s="838">
        <v>11</v>
      </c>
    </row>
    <row r="23" spans="1:17" ht="17.25" thickBot="1" x14ac:dyDescent="0.25">
      <c r="A23" s="219"/>
      <c r="B23" s="220"/>
      <c r="C23" s="125"/>
      <c r="D23" s="126"/>
      <c r="E23" s="125"/>
      <c r="F23" s="126"/>
      <c r="G23" s="125"/>
      <c r="H23" s="126"/>
      <c r="I23" s="125"/>
      <c r="J23" s="126"/>
      <c r="K23" s="125"/>
      <c r="L23" s="126"/>
      <c r="M23" s="125"/>
      <c r="N23" s="126"/>
      <c r="O23" s="165" t="str">
        <f>IF(ISNUMBER(C23)=TRUE,SUM(C23,E23,G23,I23,K23,M23,#REF!,#REF!),"")</f>
        <v/>
      </c>
      <c r="P23" s="127" t="str">
        <f>IF(ISNUMBER(D23)=TRUE,SUM(D23,F23,H23,J23,L23,N23,#REF!,#REF!),"")</f>
        <v/>
      </c>
      <c r="Q23" s="128" t="str">
        <f>IF(ISNUMBER(W23)= TRUE,W23,"")</f>
        <v/>
      </c>
    </row>
    <row r="24" spans="1:17" ht="13.5" thickTop="1" x14ac:dyDescent="0.2"/>
  </sheetData>
  <mergeCells count="15">
    <mergeCell ref="O7:Q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O73"/>
  <sheetViews>
    <sheetView topLeftCell="A40" workbookViewId="0">
      <selection activeCell="T67" sqref="T67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15" ht="15.75" x14ac:dyDescent="0.25">
      <c r="B4" s="168" t="s">
        <v>57</v>
      </c>
      <c r="C4" s="168" t="s">
        <v>181</v>
      </c>
      <c r="D4" s="168"/>
      <c r="E4" s="168"/>
    </row>
    <row r="5" spans="2:15" ht="15.75" x14ac:dyDescent="0.25">
      <c r="B5" s="168"/>
      <c r="D5" s="168"/>
    </row>
    <row r="9" spans="2:15" ht="15.75" x14ac:dyDescent="0.25">
      <c r="B9" s="168" t="s">
        <v>57</v>
      </c>
      <c r="C9" s="168" t="s">
        <v>778</v>
      </c>
      <c r="D9" s="168"/>
      <c r="E9" s="168"/>
    </row>
    <row r="10" spans="2:15" ht="15.75" x14ac:dyDescent="0.25">
      <c r="B10" s="168" t="s">
        <v>779</v>
      </c>
      <c r="D10" s="168"/>
    </row>
    <row r="11" spans="2:15" ht="13.5" thickBot="1" x14ac:dyDescent="0.25">
      <c r="B11" t="s">
        <v>21</v>
      </c>
    </row>
    <row r="12" spans="2:15" x14ac:dyDescent="0.2">
      <c r="B12" s="1034"/>
      <c r="C12" s="1035"/>
      <c r="D12" s="1036" t="s">
        <v>780</v>
      </c>
      <c r="E12" s="1037"/>
      <c r="F12" s="1038" t="s">
        <v>781</v>
      </c>
      <c r="G12" s="1039"/>
      <c r="H12" s="1036" t="s">
        <v>782</v>
      </c>
      <c r="I12" s="1037"/>
      <c r="J12" s="1036" t="s">
        <v>780</v>
      </c>
      <c r="K12" s="1039"/>
      <c r="L12" s="1040" t="s">
        <v>783</v>
      </c>
      <c r="M12" s="1041"/>
      <c r="N12" s="1034"/>
      <c r="O12" s="1042"/>
    </row>
    <row r="13" spans="2:15" x14ac:dyDescent="0.2">
      <c r="B13" s="1043" t="s">
        <v>784</v>
      </c>
      <c r="C13" s="1044" t="s">
        <v>5</v>
      </c>
      <c r="D13" s="1045">
        <v>45438</v>
      </c>
      <c r="E13" s="1046"/>
      <c r="F13" s="1045">
        <v>45459</v>
      </c>
      <c r="G13" s="1047"/>
      <c r="H13" s="1045">
        <v>45473</v>
      </c>
      <c r="I13" s="1046"/>
      <c r="J13" s="1045">
        <v>45515</v>
      </c>
      <c r="K13" s="1048"/>
      <c r="L13" s="1045">
        <v>45529</v>
      </c>
      <c r="M13" s="1049"/>
      <c r="N13" s="1050" t="s">
        <v>14</v>
      </c>
      <c r="O13" s="1051" t="s">
        <v>785</v>
      </c>
    </row>
    <row r="14" spans="2:15" ht="13.5" thickBot="1" x14ac:dyDescent="0.25">
      <c r="B14" s="1043"/>
      <c r="C14" s="1044"/>
      <c r="D14" s="1052" t="s">
        <v>786</v>
      </c>
      <c r="E14" s="1053" t="s">
        <v>787</v>
      </c>
      <c r="F14" s="1054" t="s">
        <v>786</v>
      </c>
      <c r="G14" s="1055" t="s">
        <v>788</v>
      </c>
      <c r="H14" s="1052" t="s">
        <v>786</v>
      </c>
      <c r="I14" s="1053" t="s">
        <v>787</v>
      </c>
      <c r="J14" s="1054" t="s">
        <v>789</v>
      </c>
      <c r="K14" s="1055" t="s">
        <v>787</v>
      </c>
      <c r="L14" s="1152" t="s">
        <v>786</v>
      </c>
      <c r="M14" s="1152" t="s">
        <v>787</v>
      </c>
      <c r="N14" s="1050" t="s">
        <v>790</v>
      </c>
      <c r="O14" s="1153" t="s">
        <v>32</v>
      </c>
    </row>
    <row r="15" spans="2:15" x14ac:dyDescent="0.2">
      <c r="B15" s="1063" t="s">
        <v>791</v>
      </c>
      <c r="C15" s="1162" t="s">
        <v>631</v>
      </c>
      <c r="D15" s="1163">
        <v>279.01</v>
      </c>
      <c r="E15" s="1164">
        <v>1</v>
      </c>
      <c r="F15" s="1165">
        <v>327.39999999999998</v>
      </c>
      <c r="G15" s="1164">
        <v>1</v>
      </c>
      <c r="H15" s="1163">
        <v>311.77999999999997</v>
      </c>
      <c r="I15" s="1164">
        <v>1</v>
      </c>
      <c r="J15" s="1163">
        <v>358.28</v>
      </c>
      <c r="K15" s="1164">
        <v>1</v>
      </c>
      <c r="L15" s="1164">
        <v>345.01</v>
      </c>
      <c r="M15" s="1550">
        <v>1</v>
      </c>
      <c r="N15" s="1163">
        <v>1276.4699999999998</v>
      </c>
      <c r="O15" s="1554">
        <v>1</v>
      </c>
    </row>
    <row r="16" spans="2:15" x14ac:dyDescent="0.2">
      <c r="B16" s="1166" t="s">
        <v>792</v>
      </c>
      <c r="C16" s="1088" t="s">
        <v>782</v>
      </c>
      <c r="D16" s="1155">
        <v>215.94</v>
      </c>
      <c r="E16" s="1156">
        <v>2</v>
      </c>
      <c r="F16" s="1155">
        <v>231.1</v>
      </c>
      <c r="G16" s="1156">
        <v>2</v>
      </c>
      <c r="H16" s="1155">
        <v>247.64</v>
      </c>
      <c r="I16" s="1156">
        <v>2</v>
      </c>
      <c r="J16" s="1155">
        <v>255.31</v>
      </c>
      <c r="K16" s="1156">
        <v>2</v>
      </c>
      <c r="L16" s="1156">
        <v>266.31</v>
      </c>
      <c r="M16" s="1156">
        <v>2</v>
      </c>
      <c r="N16" s="1155">
        <v>949.99</v>
      </c>
      <c r="O16" s="1555">
        <v>2</v>
      </c>
    </row>
    <row r="17" spans="2:15" ht="13.5" thickBot="1" x14ac:dyDescent="0.25">
      <c r="B17" s="1056"/>
      <c r="C17" s="1067"/>
      <c r="D17" s="1068"/>
      <c r="E17" s="1069"/>
      <c r="F17" s="1068"/>
      <c r="G17" s="1069"/>
      <c r="H17" s="1068"/>
      <c r="I17" s="1167"/>
      <c r="J17" s="1068"/>
      <c r="K17" s="1069"/>
      <c r="L17" s="1069"/>
      <c r="M17" s="1069"/>
      <c r="N17" s="1168"/>
      <c r="O17" s="1072"/>
    </row>
    <row r="18" spans="2:15" x14ac:dyDescent="0.2">
      <c r="B18" s="1057"/>
      <c r="C18" s="1057"/>
      <c r="D18" s="1058"/>
      <c r="E18" s="1059"/>
      <c r="F18" s="1057"/>
      <c r="G18" s="1059"/>
      <c r="H18" s="1058"/>
      <c r="I18" s="1059"/>
      <c r="J18" s="1058"/>
      <c r="K18" s="1059"/>
      <c r="L18" s="1060"/>
      <c r="M18" s="1059"/>
      <c r="N18" s="1059"/>
      <c r="O18" s="1059"/>
    </row>
    <row r="20" spans="2:15" ht="15.75" x14ac:dyDescent="0.25">
      <c r="B20" s="168" t="s">
        <v>57</v>
      </c>
      <c r="C20" s="168" t="s">
        <v>778</v>
      </c>
      <c r="D20" s="1061"/>
      <c r="E20" s="1061"/>
    </row>
    <row r="21" spans="2:15" ht="15.75" x14ac:dyDescent="0.25">
      <c r="B21" s="168" t="s">
        <v>793</v>
      </c>
      <c r="D21" s="168"/>
    </row>
    <row r="22" spans="2:15" ht="13.5" thickBot="1" x14ac:dyDescent="0.25"/>
    <row r="23" spans="2:15" x14ac:dyDescent="0.2">
      <c r="B23" s="1034"/>
      <c r="C23" s="1035"/>
      <c r="D23" s="1036" t="s">
        <v>780</v>
      </c>
      <c r="E23" s="1037"/>
      <c r="F23" s="1038" t="s">
        <v>781</v>
      </c>
      <c r="G23" s="1039"/>
      <c r="H23" s="1036" t="s">
        <v>782</v>
      </c>
      <c r="I23" s="1037"/>
      <c r="J23" s="1036" t="s">
        <v>780</v>
      </c>
      <c r="K23" s="1039"/>
      <c r="L23" s="1040" t="s">
        <v>783</v>
      </c>
      <c r="M23" s="1041"/>
      <c r="N23" s="1034"/>
      <c r="O23" s="1042"/>
    </row>
    <row r="24" spans="2:15" x14ac:dyDescent="0.2">
      <c r="B24" s="1043" t="s">
        <v>794</v>
      </c>
      <c r="C24" s="1044" t="s">
        <v>795</v>
      </c>
      <c r="D24" s="1045">
        <v>45438</v>
      </c>
      <c r="E24" s="1046"/>
      <c r="F24" s="1045">
        <v>45459</v>
      </c>
      <c r="G24" s="1047"/>
      <c r="H24" s="1045">
        <v>45473</v>
      </c>
      <c r="I24" s="1046"/>
      <c r="J24" s="1045">
        <v>45515</v>
      </c>
      <c r="K24" s="1048"/>
      <c r="L24" s="1045">
        <v>45529</v>
      </c>
      <c r="M24" s="1049"/>
      <c r="N24" s="1050" t="s">
        <v>14</v>
      </c>
      <c r="O24" s="1051" t="s">
        <v>785</v>
      </c>
    </row>
    <row r="25" spans="2:15" ht="13.5" thickBot="1" x14ac:dyDescent="0.25">
      <c r="B25" s="1043"/>
      <c r="C25" s="1044"/>
      <c r="D25" s="1052" t="s">
        <v>786</v>
      </c>
      <c r="E25" s="1053" t="s">
        <v>787</v>
      </c>
      <c r="F25" s="1054" t="s">
        <v>786</v>
      </c>
      <c r="G25" s="1055" t="s">
        <v>788</v>
      </c>
      <c r="H25" s="1052" t="s">
        <v>786</v>
      </c>
      <c r="I25" s="1053" t="s">
        <v>787</v>
      </c>
      <c r="J25" s="1054" t="s">
        <v>789</v>
      </c>
      <c r="K25" s="1055" t="s">
        <v>787</v>
      </c>
      <c r="L25" s="1152" t="s">
        <v>786</v>
      </c>
      <c r="M25" s="1152" t="s">
        <v>787</v>
      </c>
      <c r="N25" s="1050" t="s">
        <v>790</v>
      </c>
      <c r="O25" s="1153" t="s">
        <v>32</v>
      </c>
    </row>
    <row r="26" spans="2:15" x14ac:dyDescent="0.2">
      <c r="B26" s="1062" t="s">
        <v>796</v>
      </c>
      <c r="C26" s="1162" t="s">
        <v>797</v>
      </c>
      <c r="D26" s="1163">
        <v>364.11</v>
      </c>
      <c r="E26" s="1164">
        <v>1</v>
      </c>
      <c r="F26" s="1165">
        <v>355.8</v>
      </c>
      <c r="G26" s="1164">
        <v>1</v>
      </c>
      <c r="H26" s="1169">
        <v>372.08</v>
      </c>
      <c r="I26" s="1170">
        <v>1</v>
      </c>
      <c r="J26" s="1169">
        <v>373.92</v>
      </c>
      <c r="K26" s="1170">
        <v>1</v>
      </c>
      <c r="L26" s="1170">
        <v>358.42</v>
      </c>
      <c r="M26" s="1550">
        <v>1</v>
      </c>
      <c r="N26" s="1163">
        <v>1465.91</v>
      </c>
      <c r="O26" s="1554">
        <v>1</v>
      </c>
    </row>
    <row r="27" spans="2:15" x14ac:dyDescent="0.2">
      <c r="B27" s="1064" t="s">
        <v>799</v>
      </c>
      <c r="C27" s="1088" t="s">
        <v>631</v>
      </c>
      <c r="D27" s="1154">
        <v>293.13</v>
      </c>
      <c r="E27" s="1156">
        <v>2</v>
      </c>
      <c r="F27" s="1155">
        <v>262.25</v>
      </c>
      <c r="G27" s="1156">
        <v>2</v>
      </c>
      <c r="H27" s="1158">
        <v>260.72000000000003</v>
      </c>
      <c r="I27" s="1159">
        <v>3</v>
      </c>
      <c r="J27" s="1158">
        <v>0</v>
      </c>
      <c r="K27" s="1159"/>
      <c r="L27" s="1159">
        <v>0</v>
      </c>
      <c r="M27" s="1551">
        <v>3</v>
      </c>
      <c r="N27" s="1155">
        <v>816.1</v>
      </c>
      <c r="O27" s="1555">
        <v>2</v>
      </c>
    </row>
    <row r="28" spans="2:15" ht="13.5" thickBot="1" x14ac:dyDescent="0.25">
      <c r="B28" s="1066" t="s">
        <v>798</v>
      </c>
      <c r="C28" s="1078" t="s">
        <v>631</v>
      </c>
      <c r="D28" s="1067">
        <v>282.67</v>
      </c>
      <c r="E28" s="1069">
        <v>3</v>
      </c>
      <c r="F28" s="1068">
        <v>227.8</v>
      </c>
      <c r="G28" s="1069">
        <v>3</v>
      </c>
      <c r="H28" s="1070">
        <v>275.69</v>
      </c>
      <c r="I28" s="1071">
        <v>2</v>
      </c>
      <c r="J28" s="1070">
        <v>0</v>
      </c>
      <c r="K28" s="1071"/>
      <c r="L28" s="1071">
        <v>240.95</v>
      </c>
      <c r="M28" s="1552">
        <v>2</v>
      </c>
      <c r="N28" s="1068">
        <v>786.16000000000008</v>
      </c>
      <c r="O28" s="1553">
        <v>3</v>
      </c>
    </row>
    <row r="31" spans="2:15" ht="15.75" x14ac:dyDescent="0.25">
      <c r="B31" s="168" t="s">
        <v>57</v>
      </c>
      <c r="C31" s="168" t="s">
        <v>778</v>
      </c>
      <c r="D31" s="1061"/>
      <c r="E31" s="1061"/>
    </row>
    <row r="32" spans="2:15" ht="15.75" x14ac:dyDescent="0.25">
      <c r="B32" s="168" t="s">
        <v>800</v>
      </c>
      <c r="D32" s="168"/>
    </row>
    <row r="33" spans="2:15" ht="13.5" thickBot="1" x14ac:dyDescent="0.25"/>
    <row r="34" spans="2:15" x14ac:dyDescent="0.2">
      <c r="B34" s="1034"/>
      <c r="C34" s="1042"/>
      <c r="D34" s="1036" t="s">
        <v>780</v>
      </c>
      <c r="E34" s="1037"/>
      <c r="F34" s="1038" t="s">
        <v>781</v>
      </c>
      <c r="G34" s="1039"/>
      <c r="H34" s="1036" t="s">
        <v>782</v>
      </c>
      <c r="I34" s="1037"/>
      <c r="J34" s="1036" t="s">
        <v>780</v>
      </c>
      <c r="K34" s="1039"/>
      <c r="L34" s="1040" t="s">
        <v>783</v>
      </c>
      <c r="M34" s="1041"/>
      <c r="N34" s="1034"/>
      <c r="O34" s="1042"/>
    </row>
    <row r="35" spans="2:15" x14ac:dyDescent="0.2">
      <c r="B35" s="1043" t="s">
        <v>801</v>
      </c>
      <c r="C35" s="1073" t="s">
        <v>795</v>
      </c>
      <c r="D35" s="1045">
        <v>45438</v>
      </c>
      <c r="E35" s="1046"/>
      <c r="F35" s="1045">
        <v>45459</v>
      </c>
      <c r="G35" s="1047"/>
      <c r="H35" s="1045">
        <v>45473</v>
      </c>
      <c r="I35" s="1046"/>
      <c r="J35" s="1045">
        <v>45515</v>
      </c>
      <c r="K35" s="1048"/>
      <c r="L35" s="1045">
        <v>45522</v>
      </c>
      <c r="M35" s="1049"/>
      <c r="N35" s="1050" t="s">
        <v>14</v>
      </c>
      <c r="O35" s="1051" t="s">
        <v>785</v>
      </c>
    </row>
    <row r="36" spans="2:15" ht="13.5" thickBot="1" x14ac:dyDescent="0.25">
      <c r="B36" s="1043"/>
      <c r="C36" s="1073"/>
      <c r="D36" s="1052" t="s">
        <v>786</v>
      </c>
      <c r="E36" s="1053" t="s">
        <v>787</v>
      </c>
      <c r="F36" s="1054" t="s">
        <v>786</v>
      </c>
      <c r="G36" s="1055" t="s">
        <v>788</v>
      </c>
      <c r="H36" s="1052" t="s">
        <v>786</v>
      </c>
      <c r="I36" s="1053" t="s">
        <v>787</v>
      </c>
      <c r="J36" s="1054" t="s">
        <v>789</v>
      </c>
      <c r="K36" s="1055" t="s">
        <v>787</v>
      </c>
      <c r="L36" s="1152" t="s">
        <v>786</v>
      </c>
      <c r="M36" s="1152" t="s">
        <v>787</v>
      </c>
      <c r="N36" s="1050" t="s">
        <v>790</v>
      </c>
      <c r="O36" s="1153" t="s">
        <v>32</v>
      </c>
    </row>
    <row r="37" spans="2:15" x14ac:dyDescent="0.2">
      <c r="B37" s="1062" t="s">
        <v>807</v>
      </c>
      <c r="C37" s="1162" t="s">
        <v>797</v>
      </c>
      <c r="D37" s="1163">
        <v>466.05</v>
      </c>
      <c r="E37" s="1164">
        <v>3</v>
      </c>
      <c r="F37" s="1163">
        <v>452.48</v>
      </c>
      <c r="G37" s="1164">
        <v>1</v>
      </c>
      <c r="H37" s="1163">
        <v>420.29</v>
      </c>
      <c r="I37" s="1164">
        <v>3</v>
      </c>
      <c r="J37" s="1169">
        <v>439.02</v>
      </c>
      <c r="K37" s="1170">
        <v>3</v>
      </c>
      <c r="L37" s="1171">
        <v>430.62</v>
      </c>
      <c r="M37" s="1550">
        <v>3</v>
      </c>
      <c r="N37" s="1163">
        <v>1777.84</v>
      </c>
      <c r="O37" s="1554">
        <v>1</v>
      </c>
    </row>
    <row r="38" spans="2:15" x14ac:dyDescent="0.2">
      <c r="B38" s="1064" t="s">
        <v>805</v>
      </c>
      <c r="C38" s="1088" t="s">
        <v>806</v>
      </c>
      <c r="D38" s="1155">
        <v>393.17</v>
      </c>
      <c r="E38" s="1156">
        <v>5</v>
      </c>
      <c r="F38" s="1155">
        <v>383.15</v>
      </c>
      <c r="G38" s="1156">
        <v>2</v>
      </c>
      <c r="H38" s="1155">
        <v>389.19</v>
      </c>
      <c r="I38" s="1156">
        <v>4</v>
      </c>
      <c r="J38" s="1155">
        <v>408.49</v>
      </c>
      <c r="K38" s="1159">
        <v>4</v>
      </c>
      <c r="L38" s="1161">
        <v>280.94</v>
      </c>
      <c r="M38" s="1551">
        <v>5</v>
      </c>
      <c r="N38" s="1155">
        <v>1574</v>
      </c>
      <c r="O38" s="1555">
        <v>2</v>
      </c>
    </row>
    <row r="39" spans="2:15" x14ac:dyDescent="0.2">
      <c r="B39" s="1064" t="s">
        <v>803</v>
      </c>
      <c r="C39" s="1088" t="s">
        <v>797</v>
      </c>
      <c r="D39" s="1155">
        <v>503.77</v>
      </c>
      <c r="E39" s="1156">
        <v>1</v>
      </c>
      <c r="F39" s="1155">
        <v>0</v>
      </c>
      <c r="G39" s="1156">
        <v>6</v>
      </c>
      <c r="H39" s="1155">
        <v>499.46</v>
      </c>
      <c r="I39" s="1156">
        <v>1</v>
      </c>
      <c r="J39" s="1158">
        <v>469.78</v>
      </c>
      <c r="K39" s="1159">
        <v>2</v>
      </c>
      <c r="L39" s="1161">
        <v>484.94</v>
      </c>
      <c r="M39" s="1551">
        <v>1</v>
      </c>
      <c r="N39" s="1155">
        <v>1473.01</v>
      </c>
      <c r="O39" s="1555">
        <v>3</v>
      </c>
    </row>
    <row r="40" spans="2:15" x14ac:dyDescent="0.2">
      <c r="B40" s="1064" t="s">
        <v>802</v>
      </c>
      <c r="C40" s="1088" t="s">
        <v>797</v>
      </c>
      <c r="D40" s="1155">
        <v>484.79</v>
      </c>
      <c r="E40" s="1156">
        <v>2</v>
      </c>
      <c r="F40" s="1155">
        <v>0</v>
      </c>
      <c r="G40" s="1156">
        <v>6</v>
      </c>
      <c r="H40" s="1155">
        <v>443.04</v>
      </c>
      <c r="I40" s="1156">
        <v>2</v>
      </c>
      <c r="J40" s="1155">
        <v>471.27</v>
      </c>
      <c r="K40" s="1156">
        <v>1</v>
      </c>
      <c r="L40" s="1160">
        <v>462.22</v>
      </c>
      <c r="M40" s="1551">
        <v>2</v>
      </c>
      <c r="N40" s="1155">
        <v>1399.1</v>
      </c>
      <c r="O40" s="1555">
        <v>4</v>
      </c>
    </row>
    <row r="41" spans="2:15" x14ac:dyDescent="0.2">
      <c r="B41" s="1064" t="s">
        <v>804</v>
      </c>
      <c r="C41" s="1088" t="s">
        <v>797</v>
      </c>
      <c r="D41" s="1155">
        <v>420.47</v>
      </c>
      <c r="E41" s="1156">
        <v>4</v>
      </c>
      <c r="F41" s="1155">
        <v>0</v>
      </c>
      <c r="G41" s="1156">
        <v>6</v>
      </c>
      <c r="H41" s="1155">
        <v>330.28</v>
      </c>
      <c r="I41" s="1156">
        <v>5</v>
      </c>
      <c r="J41" s="1158">
        <v>0</v>
      </c>
      <c r="K41" s="1159"/>
      <c r="L41" s="1161">
        <v>415.65</v>
      </c>
      <c r="M41" s="1551">
        <v>4</v>
      </c>
      <c r="N41" s="1155">
        <v>750.75</v>
      </c>
      <c r="O41" s="1555">
        <v>5</v>
      </c>
    </row>
    <row r="42" spans="2:15" x14ac:dyDescent="0.2">
      <c r="B42" s="1064" t="s">
        <v>808</v>
      </c>
      <c r="C42" s="1088" t="s">
        <v>806</v>
      </c>
      <c r="D42" s="1155">
        <v>0</v>
      </c>
      <c r="E42" s="1156">
        <v>6</v>
      </c>
      <c r="F42" s="1155">
        <v>276.25</v>
      </c>
      <c r="G42" s="1156">
        <v>3</v>
      </c>
      <c r="H42" s="1155">
        <v>300.20999999999998</v>
      </c>
      <c r="I42" s="1156">
        <v>6</v>
      </c>
      <c r="J42" s="1155">
        <v>0</v>
      </c>
      <c r="K42" s="1156"/>
      <c r="L42" s="1161">
        <v>262.3</v>
      </c>
      <c r="M42" s="1551">
        <v>6</v>
      </c>
      <c r="N42" s="1155">
        <v>576.46</v>
      </c>
      <c r="O42" s="1555">
        <v>6</v>
      </c>
    </row>
    <row r="43" spans="2:15" x14ac:dyDescent="0.2">
      <c r="B43" s="1064"/>
      <c r="C43" s="1088"/>
      <c r="D43" s="1155"/>
      <c r="E43" s="1156"/>
      <c r="F43" s="1155"/>
      <c r="G43" s="1156"/>
      <c r="H43" s="1155"/>
      <c r="I43" s="1156"/>
      <c r="J43" s="1158"/>
      <c r="K43" s="1159"/>
      <c r="L43" s="1159"/>
      <c r="M43" s="1157"/>
      <c r="N43" s="1155"/>
      <c r="O43" s="1065"/>
    </row>
    <row r="44" spans="2:15" ht="13.5" thickBot="1" x14ac:dyDescent="0.25">
      <c r="B44" s="1066"/>
      <c r="C44" s="1078"/>
      <c r="D44" s="1068"/>
      <c r="E44" s="1069"/>
      <c r="F44" s="1068"/>
      <c r="G44" s="1069"/>
      <c r="H44" s="1068"/>
      <c r="I44" s="1069"/>
      <c r="J44" s="1070"/>
      <c r="K44" s="1071"/>
      <c r="L44" s="1071"/>
      <c r="M44" s="1071"/>
      <c r="N44" s="1068"/>
      <c r="O44" s="1072"/>
    </row>
    <row r="47" spans="2:15" ht="15.75" x14ac:dyDescent="0.25">
      <c r="B47" s="168" t="s">
        <v>57</v>
      </c>
      <c r="C47" s="168" t="s">
        <v>778</v>
      </c>
      <c r="D47" s="1061"/>
      <c r="E47" s="1061"/>
    </row>
    <row r="48" spans="2:15" ht="15.75" x14ac:dyDescent="0.25">
      <c r="B48" s="168" t="s">
        <v>809</v>
      </c>
      <c r="D48" s="168"/>
    </row>
    <row r="49" spans="2:15" ht="13.5" thickBot="1" x14ac:dyDescent="0.25"/>
    <row r="50" spans="2:15" x14ac:dyDescent="0.2">
      <c r="B50" s="1040"/>
      <c r="C50" s="1075"/>
      <c r="D50" s="1036" t="s">
        <v>780</v>
      </c>
      <c r="E50" s="1037"/>
      <c r="F50" s="1038" t="s">
        <v>781</v>
      </c>
      <c r="G50" s="1039"/>
      <c r="H50" s="1036" t="s">
        <v>782</v>
      </c>
      <c r="I50" s="1037"/>
      <c r="J50" s="1036" t="s">
        <v>780</v>
      </c>
      <c r="K50" s="1039"/>
      <c r="L50" s="1040" t="s">
        <v>783</v>
      </c>
      <c r="M50" s="1041"/>
      <c r="N50" s="1034"/>
      <c r="O50" s="1042"/>
    </row>
    <row r="51" spans="2:15" x14ac:dyDescent="0.2">
      <c r="B51" s="1076" t="s">
        <v>810</v>
      </c>
      <c r="C51" s="1077" t="s">
        <v>5</v>
      </c>
      <c r="D51" s="1045">
        <v>45438</v>
      </c>
      <c r="E51" s="1046"/>
      <c r="F51" s="1045">
        <v>45459</v>
      </c>
      <c r="G51" s="1047"/>
      <c r="H51" s="1045">
        <v>45473</v>
      </c>
      <c r="I51" s="1046"/>
      <c r="J51" s="1045">
        <v>45515</v>
      </c>
      <c r="K51" s="1048"/>
      <c r="L51" s="1045">
        <v>45529</v>
      </c>
      <c r="M51" s="1049"/>
      <c r="N51" s="1050" t="s">
        <v>14</v>
      </c>
      <c r="O51" s="1051" t="s">
        <v>785</v>
      </c>
    </row>
    <row r="52" spans="2:15" x14ac:dyDescent="0.2">
      <c r="B52" s="1076"/>
      <c r="C52" s="1077"/>
      <c r="D52" s="1052" t="s">
        <v>786</v>
      </c>
      <c r="E52" s="1053" t="s">
        <v>787</v>
      </c>
      <c r="F52" s="1054" t="s">
        <v>786</v>
      </c>
      <c r="G52" s="1055" t="s">
        <v>788</v>
      </c>
      <c r="H52" s="1052" t="s">
        <v>786</v>
      </c>
      <c r="I52" s="1053" t="s">
        <v>787</v>
      </c>
      <c r="J52" s="1054" t="s">
        <v>789</v>
      </c>
      <c r="K52" s="1055" t="s">
        <v>787</v>
      </c>
      <c r="L52" s="1152" t="s">
        <v>786</v>
      </c>
      <c r="M52" s="1152" t="s">
        <v>787</v>
      </c>
      <c r="N52" s="1050" t="s">
        <v>790</v>
      </c>
      <c r="O52" s="1153" t="s">
        <v>32</v>
      </c>
    </row>
    <row r="53" spans="2:15" ht="13.5" thickBot="1" x14ac:dyDescent="0.25">
      <c r="B53" s="1066" t="s">
        <v>669</v>
      </c>
      <c r="C53" s="1078" t="s">
        <v>811</v>
      </c>
      <c r="D53" s="1070">
        <v>0</v>
      </c>
      <c r="E53" s="1071"/>
      <c r="F53" s="1070">
        <v>0</v>
      </c>
      <c r="G53" s="1078"/>
      <c r="H53" s="1070">
        <v>0</v>
      </c>
      <c r="I53" s="1078"/>
      <c r="J53" s="1079">
        <v>132.61000000000001</v>
      </c>
      <c r="K53" s="1078">
        <v>1</v>
      </c>
      <c r="L53" s="1078">
        <v>119.55</v>
      </c>
      <c r="M53" s="1078">
        <v>1</v>
      </c>
      <c r="N53" s="1070">
        <v>132.61000000000001</v>
      </c>
      <c r="O53" s="1553">
        <v>1</v>
      </c>
    </row>
    <row r="55" spans="2:15" x14ac:dyDescent="0.2">
      <c r="D55" s="1081"/>
      <c r="E55" s="1082"/>
      <c r="F55" s="1081"/>
      <c r="H55" s="1081"/>
      <c r="J55" s="1083"/>
    </row>
    <row r="56" spans="2:15" ht="15.75" x14ac:dyDescent="0.25">
      <c r="B56" s="168" t="s">
        <v>57</v>
      </c>
      <c r="C56" s="168" t="s">
        <v>778</v>
      </c>
      <c r="D56" s="1061"/>
      <c r="E56" s="1061"/>
      <c r="H56" s="1081"/>
      <c r="J56" s="1083"/>
    </row>
    <row r="57" spans="2:15" ht="15.75" x14ac:dyDescent="0.25">
      <c r="B57" s="168" t="s">
        <v>812</v>
      </c>
      <c r="D57" s="168"/>
      <c r="H57" s="1081"/>
      <c r="J57" s="1083"/>
    </row>
    <row r="58" spans="2:15" ht="13.5" thickBot="1" x14ac:dyDescent="0.25">
      <c r="D58" s="1081"/>
      <c r="E58" s="1082"/>
      <c r="F58" s="1081"/>
      <c r="H58" s="1081"/>
      <c r="J58" s="1083"/>
    </row>
    <row r="59" spans="2:15" x14ac:dyDescent="0.2">
      <c r="B59" s="1040"/>
      <c r="C59" s="1075"/>
      <c r="D59" s="1036" t="s">
        <v>780</v>
      </c>
      <c r="E59" s="1037"/>
      <c r="F59" s="1038" t="s">
        <v>781</v>
      </c>
      <c r="G59" s="1039"/>
      <c r="H59" s="1036" t="s">
        <v>782</v>
      </c>
      <c r="I59" s="1037"/>
      <c r="J59" s="1036" t="s">
        <v>780</v>
      </c>
      <c r="K59" s="1039"/>
      <c r="L59" s="1040" t="s">
        <v>783</v>
      </c>
      <c r="M59" s="1041"/>
      <c r="N59" s="1034"/>
      <c r="O59" s="1042"/>
    </row>
    <row r="60" spans="2:15" x14ac:dyDescent="0.2">
      <c r="B60" s="1076" t="s">
        <v>813</v>
      </c>
      <c r="C60" s="1077" t="s">
        <v>5</v>
      </c>
      <c r="D60" s="1045">
        <v>45438</v>
      </c>
      <c r="E60" s="1046"/>
      <c r="F60" s="1045">
        <v>45459</v>
      </c>
      <c r="G60" s="1047"/>
      <c r="H60" s="1045">
        <v>45473</v>
      </c>
      <c r="I60" s="1046"/>
      <c r="J60" s="1045">
        <v>45515</v>
      </c>
      <c r="K60" s="1048"/>
      <c r="L60" s="1045">
        <v>45529</v>
      </c>
      <c r="M60" s="1049"/>
      <c r="N60" s="1050" t="s">
        <v>14</v>
      </c>
      <c r="O60" s="1051" t="s">
        <v>785</v>
      </c>
    </row>
    <row r="61" spans="2:15" ht="13.5" thickBot="1" x14ac:dyDescent="0.25">
      <c r="B61" s="1076"/>
      <c r="C61" s="1077"/>
      <c r="D61" s="1052" t="s">
        <v>786</v>
      </c>
      <c r="E61" s="1053" t="s">
        <v>787</v>
      </c>
      <c r="F61" s="1054" t="s">
        <v>786</v>
      </c>
      <c r="G61" s="1055" t="s">
        <v>788</v>
      </c>
      <c r="H61" s="1052" t="s">
        <v>786</v>
      </c>
      <c r="I61" s="1053" t="s">
        <v>787</v>
      </c>
      <c r="J61" s="1054" t="s">
        <v>789</v>
      </c>
      <c r="K61" s="1055" t="s">
        <v>787</v>
      </c>
      <c r="L61" s="1152" t="s">
        <v>786</v>
      </c>
      <c r="M61" s="1152" t="s">
        <v>787</v>
      </c>
      <c r="N61" s="1050" t="s">
        <v>790</v>
      </c>
      <c r="O61" s="1153" t="s">
        <v>32</v>
      </c>
    </row>
    <row r="62" spans="2:15" ht="13.5" thickBot="1" x14ac:dyDescent="0.25">
      <c r="B62" s="1556" t="s">
        <v>814</v>
      </c>
      <c r="C62" s="1557" t="s">
        <v>631</v>
      </c>
      <c r="D62" s="1558">
        <v>127.86</v>
      </c>
      <c r="E62" s="1559">
        <v>1</v>
      </c>
      <c r="F62" s="1558">
        <v>142.65</v>
      </c>
      <c r="G62" s="1559">
        <v>1</v>
      </c>
      <c r="H62" s="1558">
        <v>169.73</v>
      </c>
      <c r="I62" s="1559">
        <v>1</v>
      </c>
      <c r="J62" s="1560">
        <v>0</v>
      </c>
      <c r="K62" s="1561"/>
      <c r="L62" s="1559">
        <v>166.71</v>
      </c>
      <c r="M62" s="1562">
        <v>1</v>
      </c>
      <c r="N62" s="1560">
        <v>440.24</v>
      </c>
      <c r="O62" s="1563">
        <v>1</v>
      </c>
    </row>
    <row r="63" spans="2:15" x14ac:dyDescent="0.2">
      <c r="D63" s="1081"/>
      <c r="E63" s="1082"/>
      <c r="F63" s="1081"/>
      <c r="G63" s="1082"/>
      <c r="H63" s="1081"/>
      <c r="J63" s="1084"/>
      <c r="L63" s="1082"/>
      <c r="M63" s="1085"/>
      <c r="N63" s="1081"/>
      <c r="O63" s="1086"/>
    </row>
    <row r="64" spans="2:15" x14ac:dyDescent="0.2">
      <c r="D64" s="1081"/>
      <c r="E64" s="1082"/>
      <c r="F64" s="1081"/>
      <c r="G64" s="1082"/>
      <c r="H64" s="1081"/>
      <c r="I64" s="1082"/>
      <c r="J64" s="1058"/>
      <c r="K64" s="1059"/>
      <c r="N64" s="1081"/>
      <c r="O64" s="1086"/>
    </row>
    <row r="65" spans="2:15" ht="15.75" x14ac:dyDescent="0.25">
      <c r="B65" s="168" t="s">
        <v>57</v>
      </c>
      <c r="C65" s="168" t="s">
        <v>778</v>
      </c>
      <c r="D65" s="1061"/>
      <c r="E65" s="1061"/>
      <c r="G65" s="1082"/>
      <c r="H65" s="1081"/>
      <c r="I65" s="1082"/>
      <c r="J65" s="1058"/>
      <c r="K65" s="1059"/>
      <c r="N65" s="1081"/>
      <c r="O65" s="1086"/>
    </row>
    <row r="66" spans="2:15" ht="15.75" x14ac:dyDescent="0.25">
      <c r="B66" s="168" t="s">
        <v>815</v>
      </c>
      <c r="D66" s="168"/>
      <c r="H66" s="1081"/>
      <c r="N66" s="1081"/>
      <c r="O66" s="1086"/>
    </row>
    <row r="67" spans="2:15" ht="13.5" thickBot="1" x14ac:dyDescent="0.25">
      <c r="D67" s="1058"/>
      <c r="E67" s="1059"/>
      <c r="F67" s="1081"/>
      <c r="H67" s="1081"/>
      <c r="N67" s="1081"/>
      <c r="O67" s="1086"/>
    </row>
    <row r="68" spans="2:15" x14ac:dyDescent="0.2">
      <c r="B68" s="1040"/>
      <c r="C68" s="1075"/>
      <c r="D68" s="1036" t="s">
        <v>780</v>
      </c>
      <c r="E68" s="1037"/>
      <c r="F68" s="1038" t="s">
        <v>781</v>
      </c>
      <c r="G68" s="1039"/>
      <c r="H68" s="1036" t="s">
        <v>782</v>
      </c>
      <c r="I68" s="1037"/>
      <c r="J68" s="1036" t="s">
        <v>780</v>
      </c>
      <c r="K68" s="1039"/>
      <c r="L68" s="1040" t="s">
        <v>783</v>
      </c>
      <c r="M68" s="1041"/>
      <c r="N68" s="1087"/>
      <c r="O68" s="1042"/>
    </row>
    <row r="69" spans="2:15" x14ac:dyDescent="0.2">
      <c r="B69" s="1076" t="s">
        <v>816</v>
      </c>
      <c r="C69" s="1077" t="s">
        <v>5</v>
      </c>
      <c r="D69" s="1045">
        <v>45438</v>
      </c>
      <c r="E69" s="1046"/>
      <c r="F69" s="1045">
        <v>45459</v>
      </c>
      <c r="G69" s="1047"/>
      <c r="H69" s="1045">
        <v>45473</v>
      </c>
      <c r="I69" s="1046"/>
      <c r="J69" s="1045">
        <v>45515</v>
      </c>
      <c r="K69" s="1048"/>
      <c r="L69" s="1045">
        <v>45529</v>
      </c>
      <c r="M69" s="1049"/>
      <c r="N69" s="1050" t="s">
        <v>14</v>
      </c>
      <c r="O69" s="1051" t="s">
        <v>785</v>
      </c>
    </row>
    <row r="70" spans="2:15" ht="13.5" thickBot="1" x14ac:dyDescent="0.25">
      <c r="B70" s="1076"/>
      <c r="C70" s="1077"/>
      <c r="D70" s="1052" t="s">
        <v>786</v>
      </c>
      <c r="E70" s="1053" t="s">
        <v>787</v>
      </c>
      <c r="F70" s="1054" t="s">
        <v>786</v>
      </c>
      <c r="G70" s="1055" t="s">
        <v>788</v>
      </c>
      <c r="H70" s="1052" t="s">
        <v>786</v>
      </c>
      <c r="I70" s="1053" t="s">
        <v>787</v>
      </c>
      <c r="J70" s="1054" t="s">
        <v>789</v>
      </c>
      <c r="K70" s="1055" t="s">
        <v>787</v>
      </c>
      <c r="L70" s="1152" t="s">
        <v>786</v>
      </c>
      <c r="M70" s="1152" t="s">
        <v>787</v>
      </c>
      <c r="N70" s="1050" t="s">
        <v>790</v>
      </c>
      <c r="O70" s="1153" t="s">
        <v>32</v>
      </c>
    </row>
    <row r="71" spans="2:15" x14ac:dyDescent="0.2">
      <c r="B71" s="1062" t="s">
        <v>817</v>
      </c>
      <c r="C71" s="1162" t="s">
        <v>631</v>
      </c>
      <c r="D71" s="1169">
        <v>130.44</v>
      </c>
      <c r="E71" s="1170">
        <v>1</v>
      </c>
      <c r="F71" s="1169">
        <v>133.5</v>
      </c>
      <c r="G71" s="1170">
        <v>1</v>
      </c>
      <c r="H71" s="1169">
        <v>119.89</v>
      </c>
      <c r="I71" s="1170">
        <v>1</v>
      </c>
      <c r="J71" s="1163">
        <v>0</v>
      </c>
      <c r="K71" s="1165"/>
      <c r="L71" s="1170">
        <v>132.5</v>
      </c>
      <c r="M71" s="1550">
        <v>1</v>
      </c>
      <c r="N71" s="1163">
        <v>383.83</v>
      </c>
      <c r="O71" s="1554">
        <v>1</v>
      </c>
    </row>
    <row r="72" spans="2:15" x14ac:dyDescent="0.2">
      <c r="B72" s="1166" t="s">
        <v>1175</v>
      </c>
      <c r="C72" s="1088" t="s">
        <v>797</v>
      </c>
      <c r="D72" s="1158">
        <v>0</v>
      </c>
      <c r="E72" s="1159"/>
      <c r="F72" s="1158">
        <v>0</v>
      </c>
      <c r="G72" s="1159"/>
      <c r="H72" s="1158">
        <v>0</v>
      </c>
      <c r="I72" s="1159"/>
      <c r="J72" s="1155">
        <v>68.3</v>
      </c>
      <c r="K72" s="1154">
        <v>1</v>
      </c>
      <c r="L72" s="1159">
        <v>0</v>
      </c>
      <c r="M72" s="1157"/>
      <c r="N72" s="1155">
        <v>68.3</v>
      </c>
      <c r="O72" s="1555">
        <v>2</v>
      </c>
    </row>
    <row r="73" spans="2:15" ht="13.5" thickBot="1" x14ac:dyDescent="0.25">
      <c r="B73" s="1066" t="s">
        <v>818</v>
      </c>
      <c r="C73" s="1078" t="s">
        <v>811</v>
      </c>
      <c r="D73" s="1070">
        <v>0</v>
      </c>
      <c r="E73" s="1071"/>
      <c r="F73" s="1070">
        <v>0</v>
      </c>
      <c r="G73" s="1071"/>
      <c r="H73" s="1070">
        <v>0</v>
      </c>
      <c r="I73" s="1071"/>
      <c r="J73" s="1068">
        <v>38.549999999999997</v>
      </c>
      <c r="K73" s="1067">
        <v>2</v>
      </c>
      <c r="L73" s="1071">
        <v>49.95</v>
      </c>
      <c r="M73" s="1552">
        <v>2</v>
      </c>
      <c r="N73" s="1068">
        <v>38.549999999999997</v>
      </c>
      <c r="O73" s="1553">
        <v>3</v>
      </c>
    </row>
  </sheetData>
  <sortState xmlns:xlrd2="http://schemas.microsoft.com/office/spreadsheetml/2017/richdata2" ref="B37:N42">
    <sortCondition descending="1" ref="N37:N42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3"/>
  <sheetViews>
    <sheetView topLeftCell="A85" workbookViewId="0">
      <selection activeCell="S50" sqref="S50"/>
    </sheetView>
  </sheetViews>
  <sheetFormatPr defaultColWidth="9.140625" defaultRowHeight="12.75" x14ac:dyDescent="0.2"/>
  <cols>
    <col min="1" max="16384" width="9.140625" style="38"/>
  </cols>
  <sheetData>
    <row r="3" spans="1:14" ht="18.75" x14ac:dyDescent="0.3">
      <c r="B3" s="36" t="s">
        <v>33</v>
      </c>
      <c r="C3" s="37"/>
      <c r="D3" s="37"/>
      <c r="E3" s="37"/>
      <c r="F3" s="37"/>
      <c r="G3" s="37"/>
      <c r="H3" s="37"/>
      <c r="I3" s="37"/>
      <c r="J3" s="37"/>
    </row>
    <row r="4" spans="1:14" ht="15.75" x14ac:dyDescent="0.25">
      <c r="B4" s="39"/>
    </row>
    <row r="5" spans="1:14" ht="15.75" x14ac:dyDescent="0.25">
      <c r="B5" s="40"/>
    </row>
    <row r="6" spans="1:14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4" ht="15.75" x14ac:dyDescent="0.2">
      <c r="A7" s="41"/>
      <c r="B7" s="1205" t="s">
        <v>1094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</row>
    <row r="8" spans="1:14" ht="15.75" x14ac:dyDescent="0.25">
      <c r="A8" s="41"/>
      <c r="B8" s="191" t="s">
        <v>1096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</row>
    <row r="9" spans="1:14" ht="15.75" x14ac:dyDescent="0.25">
      <c r="A9" s="41"/>
      <c r="B9" s="191" t="s">
        <v>1097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</row>
    <row r="10" spans="1:14" x14ac:dyDescent="0.2">
      <c r="A10" s="41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</row>
    <row r="11" spans="1:14" ht="15.75" x14ac:dyDescent="0.2">
      <c r="A11" s="41"/>
      <c r="B11" s="120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190"/>
    </row>
    <row r="12" spans="1:14" ht="15.75" x14ac:dyDescent="0.2">
      <c r="A12" s="41"/>
      <c r="B12" s="1205" t="s">
        <v>1099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190"/>
    </row>
    <row r="13" spans="1:14" ht="15.75" x14ac:dyDescent="0.2">
      <c r="A13" s="41"/>
      <c r="B13" s="1205" t="s">
        <v>1100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190"/>
    </row>
    <row r="14" spans="1:14" ht="15.75" x14ac:dyDescent="0.2">
      <c r="A14" s="41"/>
      <c r="B14" s="1205" t="s">
        <v>1101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190"/>
    </row>
    <row r="15" spans="1:14" ht="15.75" x14ac:dyDescent="0.2">
      <c r="A15" s="41"/>
      <c r="B15" s="1205" t="s">
        <v>1102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190"/>
    </row>
    <row r="16" spans="1:14" ht="15.75" x14ac:dyDescent="0.2">
      <c r="A16" s="41"/>
      <c r="B16" s="1205" t="s">
        <v>1103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190"/>
    </row>
    <row r="17" spans="1:13" ht="15.75" x14ac:dyDescent="0.2">
      <c r="A17" s="41"/>
      <c r="B17" s="1205" t="s">
        <v>1104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190"/>
    </row>
    <row r="18" spans="1:13" ht="15.75" x14ac:dyDescent="0.2">
      <c r="A18" s="41"/>
      <c r="B18" s="120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190"/>
    </row>
    <row r="19" spans="1:13" ht="15.75" x14ac:dyDescent="0.2">
      <c r="A19" s="41"/>
      <c r="B19" s="1205" t="s">
        <v>1105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190"/>
    </row>
    <row r="20" spans="1:13" ht="15.75" x14ac:dyDescent="0.2">
      <c r="A20" s="41"/>
      <c r="B20" s="1205" t="s">
        <v>1082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190"/>
    </row>
    <row r="21" spans="1:13" ht="15.75" x14ac:dyDescent="0.2">
      <c r="A21" s="41"/>
      <c r="B21" s="1205" t="s">
        <v>1106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190"/>
    </row>
    <row r="22" spans="1:13" ht="15.75" x14ac:dyDescent="0.2">
      <c r="A22" s="41"/>
      <c r="B22" s="1205" t="s">
        <v>1107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190"/>
    </row>
    <row r="23" spans="1:13" ht="15.75" x14ac:dyDescent="0.2">
      <c r="A23" s="41"/>
      <c r="B23" s="1205" t="s">
        <v>1108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190"/>
    </row>
    <row r="24" spans="1:13" ht="15.75" x14ac:dyDescent="0.2">
      <c r="A24" s="41"/>
      <c r="B24" s="1205" t="s">
        <v>1109</v>
      </c>
      <c r="C24" s="190"/>
      <c r="D24" s="190"/>
      <c r="E24" s="190"/>
      <c r="F24" s="190"/>
      <c r="G24" s="190"/>
      <c r="H24" s="190"/>
      <c r="I24" s="190"/>
      <c r="J24" s="190"/>
      <c r="K24" s="190"/>
      <c r="L24" s="41"/>
      <c r="M24" s="190"/>
    </row>
    <row r="25" spans="1:13" ht="15.75" x14ac:dyDescent="0.2">
      <c r="A25" s="41"/>
      <c r="B25" s="1205"/>
      <c r="C25" s="190"/>
      <c r="D25" s="190"/>
      <c r="E25" s="190"/>
      <c r="F25" s="190"/>
      <c r="G25" s="190"/>
      <c r="H25" s="190"/>
      <c r="I25" s="190"/>
      <c r="J25" s="190"/>
      <c r="K25" s="190"/>
      <c r="L25" s="41"/>
      <c r="M25" s="190"/>
    </row>
    <row r="26" spans="1:13" ht="15.75" x14ac:dyDescent="0.2">
      <c r="A26" s="41"/>
      <c r="B26" s="1205" t="s">
        <v>1110</v>
      </c>
      <c r="C26" s="190"/>
      <c r="D26" s="190"/>
      <c r="E26" s="190"/>
      <c r="F26" s="190"/>
      <c r="G26" s="190"/>
      <c r="H26" s="190"/>
      <c r="I26" s="190"/>
      <c r="J26" s="190"/>
      <c r="K26" s="190"/>
      <c r="L26" s="41"/>
      <c r="M26" s="190"/>
    </row>
    <row r="27" spans="1:13" ht="15.75" x14ac:dyDescent="0.2">
      <c r="A27" s="41"/>
      <c r="B27" s="1205" t="s">
        <v>1111</v>
      </c>
      <c r="C27" s="190"/>
      <c r="D27" s="190"/>
      <c r="E27" s="190"/>
      <c r="F27" s="190"/>
      <c r="G27" s="190"/>
      <c r="H27" s="190"/>
      <c r="I27" s="190"/>
      <c r="J27" s="190"/>
      <c r="K27" s="190"/>
      <c r="L27" s="41"/>
      <c r="M27" s="190"/>
    </row>
    <row r="28" spans="1:13" ht="15.75" x14ac:dyDescent="0.2">
      <c r="A28" s="41"/>
      <c r="B28" s="1205" t="s">
        <v>1112</v>
      </c>
      <c r="C28" s="190"/>
      <c r="D28" s="190"/>
      <c r="E28" s="190"/>
      <c r="F28" s="190"/>
      <c r="G28" s="190"/>
      <c r="H28" s="190"/>
      <c r="I28" s="190"/>
      <c r="J28" s="190"/>
      <c r="K28" s="190"/>
      <c r="L28" s="41"/>
      <c r="M28" s="190"/>
    </row>
    <row r="29" spans="1:13" ht="15.75" x14ac:dyDescent="0.2">
      <c r="A29" s="41"/>
      <c r="B29" s="1205" t="s">
        <v>1113</v>
      </c>
      <c r="C29" s="190"/>
      <c r="D29" s="190"/>
      <c r="E29" s="190"/>
      <c r="F29" s="190"/>
      <c r="G29" s="190"/>
      <c r="H29" s="190"/>
      <c r="I29" s="190"/>
      <c r="J29" s="190"/>
      <c r="K29" s="190"/>
      <c r="L29" s="41"/>
      <c r="M29" s="190"/>
    </row>
    <row r="30" spans="1:13" ht="15.75" x14ac:dyDescent="0.2">
      <c r="A30" s="41"/>
      <c r="B30" s="1205" t="s">
        <v>1114</v>
      </c>
      <c r="C30" s="190"/>
      <c r="D30" s="190"/>
      <c r="E30" s="190"/>
      <c r="F30" s="190"/>
      <c r="G30" s="190"/>
      <c r="H30" s="190"/>
      <c r="I30" s="190"/>
      <c r="J30" s="190"/>
      <c r="K30" s="190"/>
      <c r="L30" s="41"/>
      <c r="M30" s="190"/>
    </row>
    <row r="31" spans="1:13" ht="15.75" x14ac:dyDescent="0.2">
      <c r="A31" s="41"/>
      <c r="B31" s="1205"/>
      <c r="C31" s="190"/>
      <c r="D31" s="190"/>
      <c r="E31" s="190"/>
      <c r="F31" s="190"/>
      <c r="G31" s="190"/>
      <c r="H31" s="190"/>
      <c r="I31" s="190"/>
      <c r="J31" s="190"/>
      <c r="K31" s="190"/>
      <c r="L31" s="41"/>
      <c r="M31" s="190"/>
    </row>
    <row r="32" spans="1:13" ht="15.75" x14ac:dyDescent="0.2">
      <c r="A32" s="190"/>
      <c r="B32" s="1205" t="s">
        <v>1115</v>
      </c>
      <c r="C32" s="190"/>
      <c r="D32" s="190"/>
      <c r="E32" s="190"/>
      <c r="F32" s="190"/>
      <c r="G32" s="190"/>
      <c r="H32" s="190"/>
      <c r="I32" s="190"/>
      <c r="J32" s="190"/>
      <c r="K32" s="190"/>
      <c r="L32" s="41"/>
      <c r="M32" s="190"/>
    </row>
    <row r="33" spans="1:13" ht="15.75" x14ac:dyDescent="0.2">
      <c r="A33" s="190"/>
      <c r="B33" s="1205" t="s">
        <v>1116</v>
      </c>
      <c r="C33" s="190"/>
      <c r="D33" s="190"/>
      <c r="E33" s="190"/>
      <c r="F33" s="190"/>
      <c r="G33" s="190"/>
      <c r="H33" s="190"/>
      <c r="I33" s="190"/>
      <c r="J33" s="41"/>
      <c r="K33" s="190"/>
      <c r="L33" s="41"/>
      <c r="M33" s="190"/>
    </row>
    <row r="34" spans="1:13" ht="15.75" x14ac:dyDescent="0.2">
      <c r="A34" s="190"/>
      <c r="B34" s="1205" t="s">
        <v>1117</v>
      </c>
      <c r="C34" s="190"/>
      <c r="D34" s="190"/>
      <c r="E34" s="190"/>
      <c r="F34" s="190"/>
      <c r="G34" s="190"/>
      <c r="H34" s="190"/>
      <c r="I34" s="190"/>
      <c r="J34" s="41"/>
      <c r="K34" s="190"/>
      <c r="L34" s="41"/>
      <c r="M34" s="190"/>
    </row>
    <row r="35" spans="1:13" ht="15.75" x14ac:dyDescent="0.2">
      <c r="A35" s="190"/>
      <c r="B35" s="1205" t="s">
        <v>1119</v>
      </c>
      <c r="C35" s="190"/>
      <c r="D35" s="190"/>
      <c r="E35" s="190"/>
      <c r="F35" s="190"/>
      <c r="G35" s="190"/>
      <c r="H35" s="190"/>
      <c r="I35" s="190"/>
      <c r="J35" s="41"/>
      <c r="K35" s="190"/>
      <c r="L35" s="41"/>
      <c r="M35" s="190"/>
    </row>
    <row r="36" spans="1:13" ht="15.75" x14ac:dyDescent="0.2">
      <c r="A36" s="190"/>
      <c r="B36" s="1205" t="s">
        <v>1118</v>
      </c>
      <c r="C36" s="190"/>
      <c r="D36" s="190"/>
      <c r="E36" s="190"/>
      <c r="F36" s="190"/>
      <c r="G36" s="190"/>
      <c r="H36" s="190"/>
      <c r="I36" s="190"/>
      <c r="J36" s="41"/>
      <c r="K36" s="190"/>
      <c r="L36" s="41"/>
      <c r="M36" s="190"/>
    </row>
    <row r="37" spans="1:13" ht="15.75" x14ac:dyDescent="0.2">
      <c r="A37" s="41"/>
      <c r="B37" s="1205" t="s">
        <v>1095</v>
      </c>
      <c r="C37" s="190"/>
      <c r="D37" s="190"/>
      <c r="E37" s="190"/>
      <c r="F37" s="190"/>
      <c r="G37" s="190"/>
      <c r="H37" s="190"/>
      <c r="I37" s="190"/>
      <c r="J37" s="190"/>
      <c r="K37" s="190"/>
      <c r="L37" s="41"/>
      <c r="M37" s="190"/>
    </row>
    <row r="38" spans="1:13" ht="15.75" x14ac:dyDescent="0.2">
      <c r="A38" s="41"/>
      <c r="B38" s="1206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190"/>
    </row>
    <row r="39" spans="1:13" ht="15.75" x14ac:dyDescent="0.2">
      <c r="A39" s="41"/>
      <c r="B39" s="1205" t="s">
        <v>1120</v>
      </c>
      <c r="C39" s="190"/>
      <c r="D39" s="190"/>
      <c r="E39" s="190"/>
      <c r="F39" s="190"/>
      <c r="G39" s="190"/>
      <c r="H39" s="190"/>
      <c r="I39" s="190"/>
      <c r="J39" s="190"/>
      <c r="K39" s="190"/>
      <c r="L39" s="41"/>
      <c r="M39" s="190"/>
    </row>
    <row r="40" spans="1:13" ht="15.75" x14ac:dyDescent="0.2">
      <c r="A40" s="41"/>
      <c r="B40" s="1205" t="s">
        <v>1121</v>
      </c>
      <c r="C40" s="190"/>
      <c r="D40" s="190"/>
      <c r="E40" s="190"/>
      <c r="F40" s="190"/>
      <c r="G40" s="190"/>
      <c r="H40" s="190"/>
      <c r="I40" s="190"/>
      <c r="J40" s="190"/>
      <c r="K40" s="190"/>
      <c r="L40" s="41"/>
      <c r="M40" s="190"/>
    </row>
    <row r="41" spans="1:13" ht="15.75" x14ac:dyDescent="0.2">
      <c r="A41" s="41"/>
      <c r="B41" s="1205" t="s">
        <v>1122</v>
      </c>
      <c r="C41" s="190"/>
      <c r="D41" s="190"/>
      <c r="E41" s="190"/>
      <c r="F41" s="190"/>
      <c r="G41" s="190"/>
      <c r="H41" s="190"/>
      <c r="I41" s="190"/>
      <c r="J41" s="190"/>
      <c r="K41" s="190"/>
      <c r="L41" s="41"/>
      <c r="M41" s="190"/>
    </row>
    <row r="42" spans="1:13" ht="15.75" x14ac:dyDescent="0.2">
      <c r="A42" s="41"/>
      <c r="B42" s="1205" t="s">
        <v>1123</v>
      </c>
      <c r="C42" s="190"/>
      <c r="D42" s="190"/>
      <c r="E42" s="190"/>
      <c r="F42" s="190"/>
      <c r="G42" s="190"/>
      <c r="H42" s="190"/>
      <c r="I42" s="190"/>
      <c r="J42" s="190"/>
      <c r="K42" s="190"/>
      <c r="L42" s="41"/>
      <c r="M42" s="190"/>
    </row>
    <row r="43" spans="1:13" ht="15.75" x14ac:dyDescent="0.2">
      <c r="A43" s="41"/>
      <c r="B43" s="1205" t="s">
        <v>1124</v>
      </c>
      <c r="C43" s="190"/>
      <c r="D43" s="190"/>
      <c r="E43" s="190"/>
      <c r="F43" s="190"/>
      <c r="G43" s="190"/>
      <c r="H43" s="190"/>
      <c r="I43" s="190"/>
      <c r="J43" s="190"/>
      <c r="K43" s="190"/>
      <c r="L43" s="41"/>
      <c r="M43" s="190"/>
    </row>
    <row r="44" spans="1:13" ht="15.75" x14ac:dyDescent="0.2">
      <c r="A44" s="41"/>
      <c r="B44" s="1206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190"/>
    </row>
    <row r="45" spans="1:13" ht="15.75" x14ac:dyDescent="0.2">
      <c r="A45" s="41"/>
      <c r="B45" s="1205" t="s">
        <v>1125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190"/>
    </row>
    <row r="46" spans="1:13" ht="15.75" x14ac:dyDescent="0.2">
      <c r="A46" s="41"/>
      <c r="B46" s="1205" t="s">
        <v>1170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190"/>
    </row>
    <row r="47" spans="1:13" ht="15.75" x14ac:dyDescent="0.2">
      <c r="A47" s="41"/>
      <c r="B47" s="1205" t="s">
        <v>1129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190"/>
    </row>
    <row r="48" spans="1:13" ht="15.75" x14ac:dyDescent="0.2">
      <c r="A48" s="41"/>
      <c r="B48" s="1205" t="s">
        <v>740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190"/>
    </row>
    <row r="49" spans="1:13" ht="15.75" x14ac:dyDescent="0.2">
      <c r="A49" s="41"/>
      <c r="B49" s="1205" t="s">
        <v>1127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190"/>
    </row>
    <row r="50" spans="1:13" ht="15.75" x14ac:dyDescent="0.2">
      <c r="A50" s="41"/>
      <c r="B50" s="1205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190"/>
    </row>
    <row r="51" spans="1:13" ht="15.75" x14ac:dyDescent="0.2">
      <c r="A51" s="41"/>
      <c r="B51" s="1205" t="s">
        <v>1126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190"/>
    </row>
    <row r="52" spans="1:13" ht="15.75" x14ac:dyDescent="0.2">
      <c r="A52" s="41"/>
      <c r="B52" s="1205" t="s">
        <v>1171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190"/>
    </row>
    <row r="53" spans="1:13" ht="15.75" x14ac:dyDescent="0.2">
      <c r="A53" s="41"/>
      <c r="B53" s="1205" t="s">
        <v>1128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190"/>
    </row>
    <row r="54" spans="1:13" ht="15.75" x14ac:dyDescent="0.2">
      <c r="A54" s="41"/>
      <c r="B54" s="1205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190"/>
    </row>
    <row r="55" spans="1:13" ht="15.75" x14ac:dyDescent="0.2">
      <c r="A55" s="41"/>
      <c r="B55" s="1205" t="s">
        <v>1130</v>
      </c>
      <c r="C55" s="190"/>
      <c r="D55" s="190"/>
      <c r="E55" s="190"/>
      <c r="F55" s="190"/>
      <c r="G55" s="190"/>
      <c r="H55" s="190"/>
      <c r="I55" s="41"/>
      <c r="J55" s="41"/>
      <c r="K55" s="41"/>
      <c r="L55" s="41"/>
      <c r="M55" s="190"/>
    </row>
    <row r="56" spans="1:13" ht="15.75" x14ac:dyDescent="0.2">
      <c r="A56" s="41"/>
      <c r="B56" s="1205" t="s">
        <v>1131</v>
      </c>
      <c r="C56" s="190"/>
      <c r="D56" s="190"/>
      <c r="E56" s="190"/>
      <c r="F56" s="190"/>
      <c r="G56" s="190"/>
      <c r="H56" s="190"/>
      <c r="I56" s="41"/>
      <c r="J56" s="41"/>
      <c r="K56" s="41"/>
      <c r="L56" s="41"/>
      <c r="M56" s="190"/>
    </row>
    <row r="57" spans="1:13" ht="15.75" x14ac:dyDescent="0.2">
      <c r="A57" s="41"/>
      <c r="B57" s="1205" t="s">
        <v>1132</v>
      </c>
      <c r="C57" s="190"/>
      <c r="D57" s="190"/>
      <c r="E57" s="190"/>
      <c r="F57" s="190"/>
      <c r="G57" s="190"/>
      <c r="H57" s="190"/>
      <c r="I57" s="41"/>
      <c r="J57" s="41"/>
      <c r="K57" s="41"/>
      <c r="L57" s="41"/>
      <c r="M57" s="190"/>
    </row>
    <row r="58" spans="1:13" ht="15.75" x14ac:dyDescent="0.2">
      <c r="A58" s="41"/>
      <c r="B58" s="1205" t="s">
        <v>1133</v>
      </c>
      <c r="C58" s="190"/>
      <c r="D58" s="190"/>
      <c r="E58" s="190"/>
      <c r="F58" s="190"/>
      <c r="G58" s="190"/>
      <c r="H58" s="190"/>
      <c r="I58" s="41"/>
      <c r="J58" s="41"/>
      <c r="K58" s="41"/>
      <c r="L58" s="41"/>
      <c r="M58" s="190"/>
    </row>
    <row r="59" spans="1:13" ht="15.75" x14ac:dyDescent="0.2">
      <c r="A59" s="41"/>
      <c r="B59" s="1205" t="s">
        <v>1134</v>
      </c>
      <c r="C59" s="190"/>
      <c r="D59" s="190"/>
      <c r="E59" s="190"/>
      <c r="F59" s="190"/>
      <c r="G59" s="190"/>
      <c r="H59" s="190"/>
      <c r="I59" s="41"/>
      <c r="J59" s="41"/>
      <c r="K59" s="41"/>
      <c r="L59" s="41"/>
      <c r="M59" s="190"/>
    </row>
    <row r="60" spans="1:13" ht="15.75" x14ac:dyDescent="0.2">
      <c r="A60" s="41"/>
      <c r="B60" s="1206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190"/>
    </row>
    <row r="61" spans="1:13" ht="15.75" x14ac:dyDescent="0.2">
      <c r="A61" s="41"/>
      <c r="B61" s="1205" t="s">
        <v>1135</v>
      </c>
      <c r="C61" s="190"/>
      <c r="D61" s="190"/>
      <c r="E61" s="190"/>
      <c r="F61" s="190"/>
      <c r="G61" s="190"/>
      <c r="H61" s="190"/>
      <c r="I61" s="190"/>
      <c r="J61" s="190"/>
      <c r="K61" s="190"/>
      <c r="L61" s="41"/>
      <c r="M61" s="190"/>
    </row>
    <row r="62" spans="1:13" ht="15.75" x14ac:dyDescent="0.2">
      <c r="A62" s="41"/>
      <c r="B62" s="1205" t="s">
        <v>1136</v>
      </c>
      <c r="C62" s="190"/>
      <c r="D62" s="190"/>
      <c r="E62" s="190"/>
      <c r="F62" s="190"/>
      <c r="G62" s="190"/>
      <c r="H62" s="190"/>
      <c r="I62" s="190"/>
      <c r="J62" s="190"/>
      <c r="K62" s="190"/>
      <c r="L62" s="41"/>
      <c r="M62" s="190"/>
    </row>
    <row r="63" spans="1:13" ht="15.75" x14ac:dyDescent="0.2">
      <c r="A63" s="41"/>
      <c r="B63" s="1205" t="s">
        <v>1137</v>
      </c>
      <c r="C63" s="190"/>
      <c r="D63" s="190"/>
      <c r="E63" s="190"/>
      <c r="F63" s="190"/>
      <c r="G63" s="190"/>
      <c r="H63" s="190"/>
      <c r="I63" s="190"/>
      <c r="J63" s="190"/>
      <c r="K63" s="190"/>
      <c r="L63" s="41"/>
      <c r="M63" s="190"/>
    </row>
    <row r="64" spans="1:13" ht="15.75" x14ac:dyDescent="0.2">
      <c r="A64" s="41"/>
      <c r="B64" s="1205" t="s">
        <v>1138</v>
      </c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</row>
    <row r="65" spans="1:13" ht="15.75" x14ac:dyDescent="0.2">
      <c r="A65" s="41"/>
      <c r="B65" s="1205" t="s">
        <v>1139</v>
      </c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</row>
    <row r="66" spans="1:13" ht="15.75" x14ac:dyDescent="0.2">
      <c r="A66" s="41"/>
      <c r="B66" s="1206"/>
      <c r="C66" s="41"/>
      <c r="D66" s="41"/>
      <c r="E66" s="41"/>
      <c r="F66" s="41"/>
      <c r="G66" s="41"/>
      <c r="H66" s="41"/>
      <c r="I66" s="41"/>
      <c r="J66" s="41"/>
      <c r="K66" s="41"/>
      <c r="L66" s="190"/>
      <c r="M66" s="190"/>
    </row>
    <row r="67" spans="1:13" ht="15.75" x14ac:dyDescent="0.2">
      <c r="A67" s="41"/>
      <c r="B67" s="1205" t="s">
        <v>1140</v>
      </c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</row>
    <row r="68" spans="1:13" ht="15.75" x14ac:dyDescent="0.2">
      <c r="A68" s="41"/>
      <c r="B68" s="1205" t="s">
        <v>1141</v>
      </c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</row>
    <row r="69" spans="1:13" ht="15.75" x14ac:dyDescent="0.2">
      <c r="A69" s="41"/>
      <c r="B69" s="1205" t="s">
        <v>1142</v>
      </c>
      <c r="C69" s="190"/>
      <c r="D69" s="190"/>
      <c r="E69" s="190"/>
      <c r="F69" s="190"/>
      <c r="G69" s="190"/>
      <c r="H69" s="190"/>
      <c r="I69" s="190"/>
      <c r="J69" s="190"/>
      <c r="K69" s="190"/>
      <c r="L69" s="41"/>
      <c r="M69" s="190"/>
    </row>
    <row r="70" spans="1:13" ht="15.75" x14ac:dyDescent="0.2">
      <c r="A70" s="41"/>
      <c r="B70" s="1205" t="s">
        <v>1143</v>
      </c>
      <c r="C70" s="190"/>
      <c r="D70" s="190"/>
      <c r="E70" s="190"/>
      <c r="F70" s="190"/>
      <c r="G70" s="190"/>
      <c r="H70" s="190"/>
      <c r="I70" s="190"/>
      <c r="J70" s="190"/>
      <c r="K70" s="190"/>
      <c r="L70" s="41"/>
      <c r="M70" s="190"/>
    </row>
    <row r="71" spans="1:13" ht="15.75" x14ac:dyDescent="0.2">
      <c r="A71" s="41"/>
      <c r="B71" s="1205" t="s">
        <v>1144</v>
      </c>
      <c r="C71" s="190"/>
      <c r="D71" s="190"/>
      <c r="E71" s="190"/>
      <c r="F71" s="190"/>
      <c r="G71" s="190"/>
      <c r="H71" s="190"/>
      <c r="I71" s="190"/>
      <c r="J71" s="190"/>
      <c r="K71" s="190"/>
      <c r="L71" s="41"/>
      <c r="M71" s="190"/>
    </row>
    <row r="72" spans="1:13" ht="15.75" x14ac:dyDescent="0.2">
      <c r="A72" s="41"/>
      <c r="B72" s="1206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190"/>
    </row>
    <row r="73" spans="1:13" ht="15.75" x14ac:dyDescent="0.2">
      <c r="A73" s="41"/>
      <c r="B73" s="1205" t="s">
        <v>1156</v>
      </c>
      <c r="C73" s="190"/>
      <c r="D73" s="190"/>
      <c r="E73" s="190"/>
      <c r="F73" s="190"/>
      <c r="G73" s="190"/>
      <c r="H73" s="190"/>
      <c r="I73" s="190"/>
      <c r="J73" s="190"/>
      <c r="K73" s="190"/>
      <c r="L73" s="41"/>
      <c r="M73" s="190"/>
    </row>
    <row r="74" spans="1:13" ht="15.75" x14ac:dyDescent="0.2">
      <c r="A74" s="41"/>
      <c r="B74" s="1205" t="s">
        <v>1083</v>
      </c>
      <c r="C74" s="190"/>
      <c r="D74" s="190"/>
      <c r="E74" s="190"/>
      <c r="F74" s="190"/>
      <c r="G74" s="190"/>
      <c r="H74" s="190"/>
      <c r="I74" s="190"/>
      <c r="J74" s="190"/>
      <c r="K74" s="190"/>
      <c r="L74" s="41"/>
      <c r="M74" s="190"/>
    </row>
    <row r="75" spans="1:13" ht="15.75" x14ac:dyDescent="0.2">
      <c r="A75" s="41"/>
      <c r="B75" s="1205" t="s">
        <v>1084</v>
      </c>
      <c r="C75" s="190"/>
      <c r="D75" s="190"/>
      <c r="E75" s="190"/>
      <c r="F75" s="190"/>
      <c r="G75" s="190"/>
      <c r="H75" s="190"/>
      <c r="I75" s="190"/>
      <c r="J75" s="190"/>
      <c r="K75" s="190"/>
      <c r="L75" s="41"/>
      <c r="M75" s="190"/>
    </row>
    <row r="76" spans="1:13" ht="15.75" x14ac:dyDescent="0.2">
      <c r="A76" s="41"/>
      <c r="B76" s="1205" t="s">
        <v>1085</v>
      </c>
      <c r="C76" s="190"/>
      <c r="D76" s="190"/>
      <c r="E76" s="190"/>
      <c r="F76" s="190"/>
      <c r="G76" s="190"/>
      <c r="H76" s="190"/>
      <c r="I76" s="190"/>
      <c r="J76" s="190"/>
      <c r="K76" s="190"/>
      <c r="L76" s="41"/>
      <c r="M76" s="190"/>
    </row>
    <row r="77" spans="1:13" ht="15.75" x14ac:dyDescent="0.2">
      <c r="A77" s="41"/>
      <c r="B77" s="1205" t="s">
        <v>1157</v>
      </c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</row>
    <row r="78" spans="1:13" ht="15.75" x14ac:dyDescent="0.2">
      <c r="A78" s="41"/>
      <c r="B78" s="1205" t="s">
        <v>1158</v>
      </c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</row>
    <row r="79" spans="1:13" ht="15.75" x14ac:dyDescent="0.25">
      <c r="A79" s="41"/>
      <c r="B79" s="43"/>
      <c r="C79" s="41"/>
      <c r="D79" s="41"/>
      <c r="E79" s="41"/>
      <c r="F79" s="41"/>
      <c r="G79" s="41"/>
      <c r="H79" s="41"/>
      <c r="I79" s="41"/>
      <c r="J79" s="41"/>
      <c r="K79" s="41"/>
      <c r="L79" s="190"/>
      <c r="M79" s="190"/>
    </row>
    <row r="80" spans="1:13" ht="15.75" x14ac:dyDescent="0.25">
      <c r="A80" s="41"/>
      <c r="B80" s="191" t="s">
        <v>1145</v>
      </c>
      <c r="C80" s="191"/>
      <c r="D80" s="191"/>
      <c r="E80" s="191"/>
      <c r="F80" s="191"/>
      <c r="G80" s="191"/>
      <c r="H80" s="191"/>
      <c r="I80" s="191"/>
      <c r="J80" s="1207"/>
      <c r="K80" s="190"/>
      <c r="L80" s="190"/>
      <c r="M80" s="190"/>
    </row>
    <row r="81" spans="1:16" ht="15.75" x14ac:dyDescent="0.25">
      <c r="A81" s="41"/>
      <c r="B81" s="191" t="s">
        <v>1146</v>
      </c>
      <c r="C81" s="191"/>
      <c r="D81" s="191"/>
      <c r="E81" s="191"/>
      <c r="F81" s="191"/>
      <c r="G81" s="191"/>
      <c r="H81" s="191"/>
      <c r="I81" s="191"/>
      <c r="J81" s="1207"/>
      <c r="K81" s="190"/>
      <c r="L81" s="190"/>
      <c r="M81" s="190"/>
    </row>
    <row r="82" spans="1:16" ht="15.75" x14ac:dyDescent="0.25">
      <c r="A82" s="41"/>
      <c r="B82" s="191" t="s">
        <v>1147</v>
      </c>
      <c r="C82" s="191"/>
      <c r="D82" s="191"/>
      <c r="E82" s="191"/>
      <c r="F82" s="191"/>
      <c r="G82" s="191"/>
      <c r="H82" s="191"/>
      <c r="I82" s="191"/>
      <c r="J82" s="1207"/>
      <c r="K82" s="190"/>
      <c r="L82" s="41"/>
      <c r="M82" s="190"/>
    </row>
    <row r="83" spans="1:16" ht="15.75" x14ac:dyDescent="0.25">
      <c r="A83" s="41"/>
      <c r="B83" s="191" t="s">
        <v>1148</v>
      </c>
      <c r="C83" s="191"/>
      <c r="D83" s="191"/>
      <c r="E83" s="191"/>
      <c r="F83" s="191"/>
      <c r="G83" s="191"/>
      <c r="H83" s="191"/>
      <c r="I83" s="191"/>
      <c r="J83" s="1207"/>
      <c r="K83" s="190"/>
      <c r="L83" s="41"/>
      <c r="M83" s="190"/>
    </row>
    <row r="84" spans="1:16" ht="15.75" x14ac:dyDescent="0.25">
      <c r="A84" s="41"/>
      <c r="B84" s="191" t="s">
        <v>1086</v>
      </c>
      <c r="C84" s="191"/>
      <c r="D84" s="191"/>
      <c r="E84" s="191"/>
      <c r="F84" s="191"/>
      <c r="G84" s="191"/>
      <c r="H84" s="191"/>
      <c r="I84" s="191"/>
      <c r="J84" s="1207"/>
      <c r="K84" s="190"/>
      <c r="L84" s="190"/>
      <c r="M84" s="191"/>
      <c r="N84" s="191"/>
      <c r="O84" s="191"/>
      <c r="P84" s="191"/>
    </row>
    <row r="85" spans="1:16" ht="15.75" x14ac:dyDescent="0.25">
      <c r="A85" s="41"/>
      <c r="B85" s="1209" t="s">
        <v>1149</v>
      </c>
      <c r="C85" s="1208"/>
      <c r="D85" s="1208"/>
      <c r="E85" s="1208"/>
      <c r="F85" s="1208"/>
      <c r="G85" s="1208"/>
      <c r="H85" s="1208"/>
      <c r="I85" s="1208"/>
      <c r="J85" s="1208"/>
      <c r="K85" s="190"/>
      <c r="L85" s="190"/>
      <c r="M85" s="191"/>
      <c r="N85" s="191"/>
      <c r="O85" s="191"/>
      <c r="P85" s="191"/>
    </row>
    <row r="86" spans="1:16" ht="15.75" x14ac:dyDescent="0.25">
      <c r="A86" s="43"/>
      <c r="B86" s="41"/>
      <c r="C86" s="41"/>
      <c r="D86" s="41"/>
      <c r="E86" s="41"/>
      <c r="F86" s="41"/>
      <c r="G86" s="41"/>
      <c r="H86" s="41"/>
      <c r="I86" s="41"/>
      <c r="J86" s="41"/>
      <c r="K86" s="190"/>
      <c r="L86" s="191"/>
      <c r="M86" s="191"/>
      <c r="N86" s="191"/>
      <c r="O86" s="191"/>
      <c r="P86" s="191"/>
    </row>
    <row r="87" spans="1:16" ht="15.75" x14ac:dyDescent="0.25">
      <c r="A87" s="43"/>
      <c r="B87" s="191" t="s">
        <v>1150</v>
      </c>
      <c r="C87" s="190"/>
      <c r="D87" s="190"/>
      <c r="E87" s="190"/>
      <c r="F87" s="190"/>
      <c r="G87" s="190"/>
      <c r="H87" s="190"/>
      <c r="I87" s="190"/>
      <c r="J87" s="190"/>
      <c r="K87" s="190"/>
      <c r="L87" s="191"/>
      <c r="M87" s="191"/>
      <c r="N87" s="191"/>
      <c r="O87" s="191"/>
      <c r="P87" s="191"/>
    </row>
    <row r="88" spans="1:16" ht="15.75" x14ac:dyDescent="0.25">
      <c r="A88" s="43"/>
      <c r="B88" s="191" t="s">
        <v>1151</v>
      </c>
      <c r="C88" s="190"/>
      <c r="D88" s="190"/>
      <c r="E88" s="190"/>
      <c r="F88" s="190"/>
      <c r="G88" s="190"/>
      <c r="H88" s="190"/>
      <c r="I88" s="190"/>
      <c r="J88" s="190"/>
      <c r="K88" s="190"/>
      <c r="L88" s="191"/>
      <c r="M88" s="191"/>
      <c r="N88" s="191"/>
      <c r="O88" s="191"/>
      <c r="P88" s="191"/>
    </row>
    <row r="89" spans="1:16" ht="15.75" x14ac:dyDescent="0.25">
      <c r="A89" s="43"/>
      <c r="B89" s="191" t="s">
        <v>1152</v>
      </c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</row>
    <row r="90" spans="1:16" ht="15.75" x14ac:dyDescent="0.25">
      <c r="A90" s="43"/>
      <c r="B90" s="191" t="s">
        <v>1154</v>
      </c>
      <c r="C90" s="191"/>
      <c r="D90" s="191"/>
      <c r="E90" s="191"/>
      <c r="F90" s="191"/>
      <c r="G90" s="191"/>
      <c r="H90" s="191"/>
      <c r="I90" s="191"/>
      <c r="J90" s="191"/>
      <c r="K90" s="191"/>
      <c r="L90" s="43"/>
      <c r="M90" s="191"/>
      <c r="N90" s="191"/>
      <c r="O90" s="191"/>
      <c r="P90" s="191"/>
    </row>
    <row r="91" spans="1:16" ht="15.75" x14ac:dyDescent="0.25">
      <c r="A91" s="43"/>
      <c r="B91" s="191" t="s">
        <v>1153</v>
      </c>
      <c r="C91" s="191"/>
      <c r="D91" s="191"/>
      <c r="E91" s="191"/>
      <c r="F91" s="191"/>
      <c r="G91" s="191"/>
      <c r="H91" s="191"/>
      <c r="I91" s="191"/>
      <c r="J91" s="191"/>
      <c r="K91" s="191"/>
      <c r="L91" s="43"/>
      <c r="M91" s="191"/>
      <c r="N91" s="191"/>
      <c r="O91" s="191"/>
      <c r="P91" s="191"/>
    </row>
    <row r="92" spans="1:16" ht="15.75" x14ac:dyDescent="0.25">
      <c r="A92" s="43"/>
      <c r="B92" s="191" t="s">
        <v>1087</v>
      </c>
      <c r="C92" s="191"/>
      <c r="D92" s="191"/>
      <c r="E92" s="191"/>
      <c r="F92" s="191"/>
      <c r="G92" s="191"/>
      <c r="H92" s="191"/>
      <c r="I92" s="191"/>
      <c r="J92" s="191"/>
      <c r="K92" s="191"/>
      <c r="L92" s="43"/>
      <c r="M92" s="191"/>
      <c r="N92" s="191"/>
      <c r="O92" s="191"/>
      <c r="P92" s="191"/>
    </row>
    <row r="93" spans="1:16" ht="15.75" x14ac:dyDescent="0.25">
      <c r="A93" s="43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43"/>
      <c r="M93" s="191"/>
      <c r="N93" s="191"/>
      <c r="O93" s="191"/>
      <c r="P93" s="191"/>
    </row>
    <row r="94" spans="1:16" ht="15.75" x14ac:dyDescent="0.25">
      <c r="A94" s="43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43"/>
      <c r="M94" s="191"/>
      <c r="N94" s="191"/>
      <c r="O94" s="191"/>
      <c r="P94" s="191"/>
    </row>
    <row r="95" spans="1:16" ht="15.75" x14ac:dyDescent="0.25">
      <c r="A95" s="43"/>
      <c r="B95" s="191" t="s">
        <v>1155</v>
      </c>
      <c r="C95" s="191"/>
      <c r="D95" s="191"/>
      <c r="E95" s="191"/>
      <c r="F95" s="191"/>
      <c r="G95" s="191"/>
      <c r="H95" s="191"/>
      <c r="I95" s="191"/>
      <c r="J95" s="191"/>
      <c r="K95" s="191"/>
      <c r="L95" s="43"/>
      <c r="M95" s="191"/>
      <c r="N95" s="191"/>
      <c r="O95" s="191"/>
      <c r="P95" s="191"/>
    </row>
    <row r="96" spans="1:16" ht="15.75" x14ac:dyDescent="0.25">
      <c r="A96" s="43"/>
      <c r="B96" s="191" t="s">
        <v>1088</v>
      </c>
      <c r="C96" s="191"/>
      <c r="D96" s="191"/>
      <c r="E96" s="191"/>
      <c r="F96" s="191"/>
      <c r="G96" s="191"/>
      <c r="H96" s="191"/>
      <c r="I96" s="191"/>
      <c r="J96" s="191"/>
      <c r="K96" s="191"/>
      <c r="L96" s="43"/>
      <c r="M96" s="191"/>
      <c r="N96" s="191"/>
      <c r="O96" s="191"/>
      <c r="P96" s="191"/>
    </row>
    <row r="97" spans="1:16" ht="15.75" x14ac:dyDescent="0.25">
      <c r="A97" s="43"/>
      <c r="B97" s="191" t="s">
        <v>1089</v>
      </c>
      <c r="C97" s="191"/>
      <c r="D97" s="191"/>
      <c r="E97" s="191"/>
      <c r="F97" s="191"/>
      <c r="G97" s="191"/>
      <c r="H97" s="191"/>
      <c r="I97" s="191"/>
      <c r="J97" s="191"/>
      <c r="K97" s="191"/>
      <c r="L97" s="43"/>
      <c r="M97" s="191"/>
      <c r="N97" s="191"/>
      <c r="O97" s="191"/>
      <c r="P97" s="191"/>
    </row>
    <row r="98" spans="1:16" ht="15.75" x14ac:dyDescent="0.25">
      <c r="A98" s="43"/>
      <c r="B98" s="191" t="s">
        <v>1090</v>
      </c>
      <c r="C98" s="191"/>
      <c r="D98" s="191"/>
      <c r="E98" s="191"/>
      <c r="F98" s="191"/>
      <c r="G98" s="191"/>
      <c r="H98" s="191"/>
      <c r="I98" s="191"/>
      <c r="J98" s="191"/>
      <c r="K98" s="191"/>
      <c r="L98" s="43"/>
      <c r="M98" s="191"/>
      <c r="N98" s="191"/>
      <c r="O98" s="191"/>
      <c r="P98" s="191"/>
    </row>
    <row r="99" spans="1:16" ht="15.75" x14ac:dyDescent="0.25">
      <c r="A99" s="43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43"/>
      <c r="M99" s="191"/>
      <c r="N99" s="191"/>
      <c r="O99" s="191"/>
      <c r="P99" s="191"/>
    </row>
    <row r="100" spans="1:16" ht="15.75" x14ac:dyDescent="0.25">
      <c r="A100" s="43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43"/>
      <c r="M100" s="191"/>
      <c r="N100" s="191"/>
      <c r="O100" s="191"/>
      <c r="P100" s="191"/>
    </row>
    <row r="101" spans="1:16" ht="15.75" x14ac:dyDescent="0.25">
      <c r="A101" s="43"/>
      <c r="B101" s="191" t="s">
        <v>1098</v>
      </c>
      <c r="C101" s="191"/>
      <c r="D101" s="191"/>
      <c r="E101" s="191"/>
      <c r="F101" s="191"/>
      <c r="G101" s="191"/>
      <c r="H101" s="191"/>
      <c r="I101" s="191"/>
      <c r="J101" s="191"/>
      <c r="K101" s="191"/>
      <c r="L101" s="43"/>
      <c r="N101" s="191"/>
      <c r="O101" s="191"/>
      <c r="P101" s="191"/>
    </row>
    <row r="102" spans="1:16" ht="15.75" x14ac:dyDescent="0.25">
      <c r="A102" s="43"/>
      <c r="B102" s="191" t="s">
        <v>1091</v>
      </c>
      <c r="C102" s="191"/>
      <c r="D102" s="191"/>
      <c r="E102" s="191"/>
      <c r="F102" s="191"/>
      <c r="G102" s="191"/>
      <c r="H102" s="191"/>
      <c r="I102" s="191"/>
      <c r="J102" s="191"/>
      <c r="K102" s="191"/>
      <c r="L102" s="43"/>
      <c r="N102" s="191"/>
      <c r="O102" s="191"/>
      <c r="P102" s="191"/>
    </row>
    <row r="103" spans="1:16" ht="15.75" x14ac:dyDescent="0.25">
      <c r="A103" s="43"/>
      <c r="B103" s="191" t="s">
        <v>1163</v>
      </c>
      <c r="C103" s="191"/>
      <c r="D103" s="191"/>
      <c r="E103" s="191"/>
      <c r="F103" s="191"/>
      <c r="G103" s="191"/>
      <c r="H103" s="191"/>
      <c r="I103" s="191"/>
      <c r="J103" s="191"/>
      <c r="K103" s="191"/>
      <c r="L103" s="41"/>
      <c r="M103" s="191"/>
      <c r="N103" s="191"/>
      <c r="O103" s="191"/>
      <c r="P103" s="191"/>
    </row>
    <row r="104" spans="1:16" ht="15.75" x14ac:dyDescent="0.25">
      <c r="A104" s="43"/>
      <c r="B104" s="191" t="s">
        <v>1092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41"/>
      <c r="M104" s="191"/>
      <c r="N104" s="191"/>
      <c r="O104" s="191"/>
      <c r="P104" s="191"/>
    </row>
    <row r="105" spans="1:16" ht="15.75" x14ac:dyDescent="0.25">
      <c r="A105" s="43"/>
      <c r="B105" s="191" t="s">
        <v>1093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43"/>
      <c r="M105" s="191"/>
      <c r="N105" s="191"/>
      <c r="O105" s="191"/>
      <c r="P105" s="191"/>
    </row>
    <row r="106" spans="1:16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3"/>
      <c r="M106" s="191"/>
      <c r="N106" s="191"/>
      <c r="O106" s="191"/>
      <c r="P106" s="191"/>
    </row>
    <row r="107" spans="1:16" ht="15.75" x14ac:dyDescent="0.25">
      <c r="A107" s="43"/>
      <c r="B107" s="1210" t="s">
        <v>1161</v>
      </c>
      <c r="C107" s="41"/>
      <c r="D107" s="41"/>
      <c r="E107" s="41"/>
      <c r="F107" s="41"/>
      <c r="G107" s="41"/>
      <c r="H107" s="41"/>
      <c r="I107" s="41"/>
      <c r="J107" s="41"/>
      <c r="K107" s="41"/>
      <c r="L107" s="43"/>
      <c r="M107" s="191"/>
      <c r="N107" s="191"/>
      <c r="O107" s="191"/>
      <c r="P107" s="191"/>
    </row>
    <row r="108" spans="1:16" ht="15.75" x14ac:dyDescent="0.25">
      <c r="A108" s="43"/>
      <c r="B108" s="191" t="s">
        <v>1159</v>
      </c>
      <c r="C108" s="191"/>
      <c r="D108" s="191"/>
      <c r="E108" s="191"/>
      <c r="F108" s="191"/>
      <c r="G108" s="191"/>
      <c r="H108" s="191"/>
      <c r="I108" s="191"/>
      <c r="J108" s="191"/>
      <c r="K108" s="191"/>
      <c r="L108" s="43"/>
      <c r="M108" s="191"/>
      <c r="N108" s="191"/>
      <c r="O108" s="191"/>
      <c r="P108" s="191"/>
    </row>
    <row r="109" spans="1:16" ht="15.75" x14ac:dyDescent="0.25">
      <c r="A109" s="43"/>
      <c r="B109" s="191" t="s">
        <v>1160</v>
      </c>
      <c r="C109" s="191"/>
      <c r="D109" s="191"/>
      <c r="E109" s="191"/>
      <c r="F109" s="191"/>
      <c r="G109" s="191"/>
      <c r="H109" s="191"/>
      <c r="I109" s="191"/>
      <c r="J109" s="191"/>
      <c r="K109" s="191"/>
      <c r="L109" s="43"/>
      <c r="M109" s="191"/>
      <c r="N109" s="191"/>
      <c r="O109" s="191"/>
      <c r="P109" s="191"/>
    </row>
    <row r="110" spans="1:16" ht="15.75" x14ac:dyDescent="0.25">
      <c r="A110" s="43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43"/>
      <c r="M110" s="191"/>
      <c r="N110" s="191"/>
      <c r="O110" s="191"/>
      <c r="P110" s="191"/>
    </row>
    <row r="111" spans="1:16" ht="15.75" x14ac:dyDescent="0.25">
      <c r="A111" s="43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43"/>
      <c r="M111" s="191"/>
      <c r="N111" s="191"/>
      <c r="O111" s="191"/>
      <c r="P111" s="191"/>
    </row>
    <row r="112" spans="1:16" ht="15.75" x14ac:dyDescent="0.25">
      <c r="A112" s="43"/>
      <c r="B112" s="191" t="s">
        <v>1162</v>
      </c>
      <c r="C112" s="191"/>
      <c r="D112" s="191"/>
      <c r="E112" s="191"/>
      <c r="F112" s="191"/>
      <c r="G112" s="191"/>
      <c r="H112" s="191"/>
      <c r="I112" s="191"/>
      <c r="J112" s="191"/>
      <c r="K112" s="191"/>
      <c r="L112" s="43"/>
      <c r="M112" s="191"/>
      <c r="N112" s="191"/>
      <c r="O112" s="191"/>
      <c r="P112" s="191"/>
    </row>
    <row r="113" spans="1:16" ht="15.75" x14ac:dyDescent="0.25">
      <c r="A113" s="43"/>
      <c r="B113" s="191" t="s">
        <v>1159</v>
      </c>
      <c r="C113" s="191"/>
      <c r="D113" s="191"/>
      <c r="E113" s="191"/>
      <c r="F113" s="191"/>
      <c r="G113" s="191"/>
      <c r="H113" s="191"/>
      <c r="I113" s="191"/>
      <c r="J113" s="191"/>
      <c r="K113" s="191"/>
      <c r="L113" s="43"/>
      <c r="M113" s="191"/>
      <c r="N113" s="191"/>
      <c r="O113" s="191"/>
      <c r="P113" s="191"/>
    </row>
    <row r="114" spans="1:16" ht="15.75" x14ac:dyDescent="0.25">
      <c r="A114" s="43"/>
      <c r="B114" s="191" t="s">
        <v>1160</v>
      </c>
      <c r="C114" s="191"/>
      <c r="D114" s="191"/>
      <c r="E114" s="191"/>
      <c r="F114" s="191"/>
      <c r="G114" s="191"/>
      <c r="H114" s="191"/>
      <c r="I114" s="191"/>
      <c r="J114" s="191"/>
      <c r="K114" s="191"/>
      <c r="L114" s="43"/>
      <c r="M114" s="191"/>
      <c r="N114" s="191"/>
      <c r="O114" s="191"/>
      <c r="P114" s="191"/>
    </row>
    <row r="115" spans="1:16" ht="15.75" x14ac:dyDescent="0.25">
      <c r="A115" s="43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43"/>
      <c r="M115" s="191"/>
      <c r="N115" s="191"/>
      <c r="O115" s="191"/>
      <c r="P115" s="191"/>
    </row>
    <row r="116" spans="1:16" ht="15.75" x14ac:dyDescent="0.25">
      <c r="A116" s="43"/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43"/>
      <c r="M116" s="191"/>
      <c r="N116" s="191"/>
      <c r="O116" s="191"/>
      <c r="P116" s="191"/>
    </row>
    <row r="117" spans="1:16" ht="15.75" x14ac:dyDescent="0.25">
      <c r="A117" s="43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43"/>
      <c r="M117" s="191"/>
      <c r="N117" s="191"/>
      <c r="O117" s="191"/>
      <c r="P117" s="191"/>
    </row>
    <row r="118" spans="1:16" ht="15.75" x14ac:dyDescent="0.25">
      <c r="A118" s="43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43"/>
      <c r="M118" s="191"/>
      <c r="N118" s="191"/>
      <c r="O118" s="191"/>
      <c r="P118" s="191"/>
    </row>
    <row r="119" spans="1:16" ht="15.75" x14ac:dyDescent="0.25">
      <c r="A119" s="43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43"/>
      <c r="M119" s="191"/>
      <c r="N119" s="191"/>
      <c r="O119" s="191"/>
      <c r="P119" s="191"/>
    </row>
    <row r="120" spans="1:16" ht="15.75" x14ac:dyDescent="0.25">
      <c r="A120" s="43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43"/>
      <c r="M120" s="191"/>
      <c r="N120" s="191"/>
      <c r="O120" s="191"/>
      <c r="P120" s="191"/>
    </row>
    <row r="121" spans="1:16" ht="15.75" x14ac:dyDescent="0.25">
      <c r="A121" s="43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43"/>
      <c r="M121" s="191"/>
      <c r="N121" s="191"/>
      <c r="O121" s="191"/>
      <c r="P121" s="191"/>
    </row>
    <row r="122" spans="1:16" ht="15.75" x14ac:dyDescent="0.25">
      <c r="A122" s="43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43"/>
      <c r="M122" s="191"/>
      <c r="N122" s="191"/>
      <c r="O122" s="191"/>
      <c r="P122" s="191"/>
    </row>
    <row r="123" spans="1:16" ht="15.75" x14ac:dyDescent="0.25">
      <c r="A123" s="43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43"/>
      <c r="M123" s="191"/>
      <c r="N123" s="191"/>
      <c r="O123" s="191"/>
      <c r="P123" s="191"/>
    </row>
    <row r="124" spans="1:16" ht="15.75" x14ac:dyDescent="0.25">
      <c r="A124" s="43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43"/>
      <c r="M124" s="191"/>
      <c r="N124" s="191"/>
      <c r="O124" s="191"/>
      <c r="P124" s="191"/>
    </row>
    <row r="125" spans="1:16" ht="15.75" x14ac:dyDescent="0.25">
      <c r="A125" s="43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43"/>
      <c r="M125" s="191"/>
      <c r="N125" s="191"/>
      <c r="O125" s="191"/>
      <c r="P125" s="191"/>
    </row>
    <row r="126" spans="1:16" ht="15.75" x14ac:dyDescent="0.25">
      <c r="A126" s="43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43"/>
      <c r="M126" s="191"/>
      <c r="N126" s="191"/>
      <c r="O126" s="191"/>
      <c r="P126" s="191"/>
    </row>
    <row r="127" spans="1:16" ht="15.75" x14ac:dyDescent="0.25">
      <c r="A127" s="43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43"/>
      <c r="M127" s="191"/>
      <c r="N127" s="191"/>
      <c r="O127" s="191"/>
      <c r="P127" s="191"/>
    </row>
    <row r="128" spans="1:16" ht="15.75" x14ac:dyDescent="0.25">
      <c r="A128" s="43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43"/>
      <c r="M128" s="191"/>
      <c r="N128" s="191"/>
      <c r="O128" s="191"/>
      <c r="P128" s="191"/>
    </row>
    <row r="129" spans="1:16" ht="15.75" x14ac:dyDescent="0.25">
      <c r="A129" s="43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43"/>
      <c r="M129" s="191"/>
      <c r="N129" s="191"/>
      <c r="O129" s="191"/>
      <c r="P129" s="191"/>
    </row>
    <row r="130" spans="1:16" ht="15.75" x14ac:dyDescent="0.25">
      <c r="A130" s="43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43"/>
      <c r="M130" s="191"/>
      <c r="N130" s="191"/>
      <c r="O130" s="191"/>
      <c r="P130" s="191"/>
    </row>
    <row r="131" spans="1:16" ht="15.75" x14ac:dyDescent="0.25">
      <c r="A131" s="43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43"/>
      <c r="M131" s="191"/>
      <c r="N131" s="191"/>
      <c r="O131" s="191"/>
      <c r="P131" s="191"/>
    </row>
    <row r="132" spans="1:16" ht="15.75" x14ac:dyDescent="0.25">
      <c r="A132" s="43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43"/>
      <c r="M132" s="191"/>
      <c r="N132" s="191"/>
      <c r="O132" s="191"/>
      <c r="P132" s="191"/>
    </row>
    <row r="133" spans="1:16" ht="15.75" x14ac:dyDescent="0.25">
      <c r="A133" s="43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43"/>
      <c r="M133" s="191"/>
      <c r="N133" s="191"/>
      <c r="O133" s="191"/>
      <c r="P133" s="191"/>
    </row>
    <row r="134" spans="1:16" ht="15.75" x14ac:dyDescent="0.25">
      <c r="A134" s="43"/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43"/>
      <c r="M134" s="191"/>
      <c r="N134" s="191"/>
      <c r="O134" s="191"/>
      <c r="P134" s="191"/>
    </row>
    <row r="135" spans="1:16" ht="15.75" x14ac:dyDescent="0.25">
      <c r="A135" s="43"/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43"/>
      <c r="M135" s="191"/>
      <c r="N135" s="191"/>
      <c r="O135" s="191"/>
      <c r="P135" s="191"/>
    </row>
    <row r="136" spans="1:16" ht="15.75" x14ac:dyDescent="0.25">
      <c r="A136" s="43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43"/>
      <c r="M136" s="191"/>
      <c r="N136" s="191"/>
      <c r="O136" s="191"/>
      <c r="P136" s="191"/>
    </row>
    <row r="137" spans="1:16" ht="15.75" x14ac:dyDescent="0.25">
      <c r="A137" s="43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43"/>
      <c r="M137" s="191"/>
      <c r="N137" s="191"/>
      <c r="O137" s="191"/>
      <c r="P137" s="191"/>
    </row>
    <row r="138" spans="1:16" ht="15.75" x14ac:dyDescent="0.25">
      <c r="A138" s="43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43"/>
      <c r="M138" s="191"/>
      <c r="N138" s="191"/>
      <c r="O138" s="191"/>
      <c r="P138" s="191"/>
    </row>
    <row r="139" spans="1:16" ht="15.75" x14ac:dyDescent="0.25">
      <c r="A139" s="43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43"/>
      <c r="M139" s="191"/>
      <c r="N139" s="191"/>
      <c r="O139" s="191"/>
      <c r="P139" s="191"/>
    </row>
    <row r="140" spans="1:16" ht="15.75" x14ac:dyDescent="0.25">
      <c r="A140" s="43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43"/>
      <c r="M140" s="191"/>
      <c r="N140" s="191"/>
      <c r="O140" s="191"/>
      <c r="P140" s="191"/>
    </row>
    <row r="141" spans="1:16" ht="15.75" x14ac:dyDescent="0.25">
      <c r="A141" s="43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43"/>
      <c r="M141" s="191"/>
      <c r="N141" s="191"/>
      <c r="O141" s="191"/>
      <c r="P141" s="191"/>
    </row>
    <row r="142" spans="1:16" ht="15.75" x14ac:dyDescent="0.25">
      <c r="A142" s="43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43"/>
      <c r="M142" s="191"/>
      <c r="N142" s="191"/>
      <c r="O142" s="191"/>
      <c r="P142" s="191"/>
    </row>
    <row r="143" spans="1:16" ht="15.75" x14ac:dyDescent="0.25">
      <c r="A143" s="43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43"/>
      <c r="M143" s="191"/>
      <c r="N143" s="191"/>
      <c r="O143" s="191"/>
      <c r="P143" s="191"/>
    </row>
    <row r="144" spans="1:16" ht="15.75" x14ac:dyDescent="0.25">
      <c r="A144" s="43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43"/>
      <c r="M144" s="191"/>
      <c r="N144" s="191"/>
      <c r="O144" s="191"/>
      <c r="P144" s="191"/>
    </row>
    <row r="145" spans="1:16" ht="15.75" x14ac:dyDescent="0.25">
      <c r="A145" s="43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43"/>
      <c r="M145" s="191"/>
      <c r="N145" s="191"/>
      <c r="O145" s="191"/>
      <c r="P145" s="191"/>
    </row>
    <row r="146" spans="1:16" ht="15.75" x14ac:dyDescent="0.25">
      <c r="A146" s="43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43"/>
      <c r="M146" s="191"/>
      <c r="N146" s="191"/>
      <c r="O146" s="191"/>
      <c r="P146" s="191"/>
    </row>
    <row r="147" spans="1:16" ht="15.75" x14ac:dyDescent="0.25">
      <c r="A147" s="43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43"/>
      <c r="M147" s="191"/>
      <c r="N147" s="191"/>
      <c r="O147" s="191"/>
      <c r="P147" s="191"/>
    </row>
    <row r="148" spans="1:16" ht="15.75" x14ac:dyDescent="0.25">
      <c r="A148" s="43"/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43"/>
      <c r="M148" s="191"/>
      <c r="N148" s="191"/>
      <c r="O148" s="191"/>
      <c r="P148" s="191"/>
    </row>
    <row r="149" spans="1:16" ht="15.75" x14ac:dyDescent="0.25">
      <c r="A149" s="43"/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43"/>
      <c r="M149" s="191"/>
      <c r="N149" s="191"/>
      <c r="O149" s="191"/>
      <c r="P149" s="191"/>
    </row>
    <row r="150" spans="1:16" ht="15.75" x14ac:dyDescent="0.25">
      <c r="A150" s="43"/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43"/>
      <c r="M150" s="191"/>
      <c r="N150" s="191"/>
      <c r="O150" s="191"/>
      <c r="P150" s="191"/>
    </row>
    <row r="151" spans="1:16" ht="15.75" x14ac:dyDescent="0.25">
      <c r="A151" s="43"/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43"/>
      <c r="M151" s="191"/>
      <c r="N151" s="191"/>
      <c r="O151" s="191"/>
      <c r="P151" s="191"/>
    </row>
    <row r="152" spans="1:16" ht="15.75" x14ac:dyDescent="0.25">
      <c r="A152" s="43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43"/>
      <c r="M152" s="191"/>
      <c r="N152" s="191"/>
      <c r="O152" s="191"/>
      <c r="P152" s="191"/>
    </row>
    <row r="153" spans="1:16" ht="15.75" x14ac:dyDescent="0.25">
      <c r="A153" s="43"/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43"/>
      <c r="M153" s="191"/>
      <c r="N153" s="191"/>
      <c r="O153" s="191"/>
      <c r="P153" s="191"/>
    </row>
    <row r="154" spans="1:16" ht="15.75" x14ac:dyDescent="0.25">
      <c r="A154" s="43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43"/>
      <c r="M154" s="191"/>
      <c r="N154" s="191"/>
      <c r="O154" s="191"/>
      <c r="P154" s="191"/>
    </row>
    <row r="155" spans="1:16" ht="15.75" x14ac:dyDescent="0.25">
      <c r="A155" s="43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43"/>
      <c r="M155" s="191"/>
      <c r="N155" s="191"/>
      <c r="O155" s="191"/>
      <c r="P155" s="191"/>
    </row>
    <row r="156" spans="1:16" ht="15.75" x14ac:dyDescent="0.25">
      <c r="A156" s="43"/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43"/>
      <c r="M156" s="191"/>
      <c r="N156" s="191"/>
      <c r="O156" s="191"/>
      <c r="P156" s="191"/>
    </row>
    <row r="157" spans="1:16" ht="15.75" x14ac:dyDescent="0.25">
      <c r="A157" s="43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43"/>
      <c r="M157" s="191"/>
      <c r="N157" s="191"/>
      <c r="O157" s="191"/>
      <c r="P157" s="191"/>
    </row>
    <row r="158" spans="1:16" ht="15.75" x14ac:dyDescent="0.25">
      <c r="A158" s="43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43"/>
      <c r="M158" s="191"/>
      <c r="N158" s="191"/>
      <c r="O158" s="191"/>
      <c r="P158" s="191"/>
    </row>
    <row r="159" spans="1:16" ht="15.75" x14ac:dyDescent="0.25">
      <c r="A159" s="43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43"/>
      <c r="M159" s="191"/>
      <c r="N159" s="191"/>
      <c r="O159" s="191"/>
      <c r="P159" s="191"/>
    </row>
    <row r="160" spans="1:16" ht="15.75" x14ac:dyDescent="0.25">
      <c r="A160" s="43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43"/>
      <c r="M160" s="191"/>
      <c r="N160" s="191"/>
      <c r="O160" s="191"/>
      <c r="P160" s="191"/>
    </row>
    <row r="161" spans="1:16" ht="15.75" x14ac:dyDescent="0.25">
      <c r="A161" s="43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43"/>
      <c r="M161" s="191"/>
      <c r="N161" s="191"/>
      <c r="O161" s="191"/>
      <c r="P161" s="191"/>
    </row>
    <row r="162" spans="1:16" ht="15.75" x14ac:dyDescent="0.25">
      <c r="A162" s="43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43"/>
      <c r="M162" s="191"/>
      <c r="N162" s="191"/>
      <c r="O162" s="191"/>
      <c r="P162" s="191"/>
    </row>
    <row r="163" spans="1:16" ht="15.75" x14ac:dyDescent="0.25">
      <c r="A163" s="43"/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43"/>
      <c r="M163" s="191"/>
      <c r="N163" s="191"/>
      <c r="O163" s="191"/>
      <c r="P163" s="191"/>
    </row>
    <row r="164" spans="1:16" ht="15.75" x14ac:dyDescent="0.25">
      <c r="A164" s="43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43"/>
      <c r="M164" s="191"/>
      <c r="N164" s="191"/>
      <c r="O164" s="191"/>
      <c r="P164" s="191"/>
    </row>
    <row r="165" spans="1:16" ht="15.75" x14ac:dyDescent="0.25">
      <c r="A165" s="43"/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43"/>
      <c r="M165" s="191"/>
      <c r="N165" s="191"/>
      <c r="O165" s="191"/>
      <c r="P165" s="191"/>
    </row>
    <row r="166" spans="1:16" ht="15.75" x14ac:dyDescent="0.25">
      <c r="A166" s="43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43"/>
      <c r="M166" s="191"/>
      <c r="N166" s="191"/>
      <c r="O166" s="191"/>
      <c r="P166" s="191"/>
    </row>
    <row r="167" spans="1:16" ht="15.75" x14ac:dyDescent="0.25">
      <c r="A167" s="43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43"/>
      <c r="M167" s="191"/>
      <c r="N167" s="191"/>
      <c r="O167" s="191"/>
      <c r="P167" s="191"/>
    </row>
    <row r="168" spans="1:16" ht="15.75" x14ac:dyDescent="0.25">
      <c r="A168" s="43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43"/>
      <c r="M168" s="191"/>
      <c r="N168" s="191"/>
      <c r="O168" s="191"/>
      <c r="P168" s="191"/>
    </row>
    <row r="169" spans="1:16" ht="15.75" x14ac:dyDescent="0.25">
      <c r="A169" s="43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43"/>
      <c r="M169" s="191"/>
      <c r="N169" s="191"/>
      <c r="O169" s="191"/>
      <c r="P169" s="191"/>
    </row>
    <row r="170" spans="1:16" ht="15.75" x14ac:dyDescent="0.25">
      <c r="A170" s="43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43"/>
      <c r="M170" s="191"/>
      <c r="N170" s="191"/>
      <c r="O170" s="191"/>
      <c r="P170" s="191"/>
    </row>
    <row r="171" spans="1:16" ht="15.75" x14ac:dyDescent="0.25">
      <c r="A171" s="43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43"/>
      <c r="M171" s="191"/>
      <c r="N171" s="191"/>
      <c r="O171" s="191"/>
      <c r="P171" s="191"/>
    </row>
    <row r="172" spans="1:16" ht="15.75" x14ac:dyDescent="0.25">
      <c r="A172" s="43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43"/>
      <c r="M172" s="191"/>
      <c r="N172" s="191"/>
      <c r="O172" s="191"/>
      <c r="P172" s="191"/>
    </row>
    <row r="173" spans="1:16" ht="15.75" x14ac:dyDescent="0.25">
      <c r="A173" s="43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43"/>
      <c r="M173" s="191"/>
      <c r="N173" s="191"/>
      <c r="O173" s="191"/>
      <c r="P173" s="191"/>
    </row>
    <row r="174" spans="1:16" ht="15.75" x14ac:dyDescent="0.25">
      <c r="A174" s="43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43"/>
      <c r="M174" s="191"/>
      <c r="N174" s="191"/>
      <c r="O174" s="191"/>
      <c r="P174" s="191"/>
    </row>
    <row r="175" spans="1:16" ht="15.75" x14ac:dyDescent="0.25">
      <c r="A175" s="43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43"/>
      <c r="M175" s="191"/>
      <c r="N175" s="191"/>
      <c r="O175" s="191"/>
      <c r="P175" s="191"/>
    </row>
    <row r="176" spans="1:16" ht="15.75" x14ac:dyDescent="0.25">
      <c r="A176" s="43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43"/>
      <c r="M176" s="191"/>
      <c r="N176" s="191"/>
      <c r="O176" s="191"/>
      <c r="P176" s="191"/>
    </row>
    <row r="177" spans="1:16" ht="15.75" x14ac:dyDescent="0.25">
      <c r="A177" s="43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43"/>
      <c r="M177" s="191"/>
      <c r="N177" s="191"/>
      <c r="O177" s="191"/>
      <c r="P177" s="191"/>
    </row>
    <row r="178" spans="1:16" ht="15.75" x14ac:dyDescent="0.25">
      <c r="A178" s="43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43"/>
      <c r="M178" s="191"/>
      <c r="N178" s="191"/>
      <c r="O178" s="191"/>
      <c r="P178" s="191"/>
    </row>
    <row r="179" spans="1:16" ht="15.75" x14ac:dyDescent="0.25">
      <c r="A179" s="43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43"/>
      <c r="M179" s="191"/>
      <c r="N179" s="191"/>
      <c r="O179" s="191"/>
      <c r="P179" s="191"/>
    </row>
    <row r="180" spans="1:16" ht="15.75" x14ac:dyDescent="0.25">
      <c r="A180" s="43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43"/>
      <c r="M180" s="191"/>
      <c r="N180" s="191"/>
      <c r="O180" s="191"/>
      <c r="P180" s="191"/>
    </row>
    <row r="181" spans="1:16" ht="15.75" x14ac:dyDescent="0.25">
      <c r="A181" s="43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43"/>
      <c r="M181" s="191"/>
      <c r="N181" s="191"/>
      <c r="O181" s="191"/>
      <c r="P181" s="191"/>
    </row>
    <row r="182" spans="1:16" ht="15.75" x14ac:dyDescent="0.25">
      <c r="A182" s="43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43"/>
      <c r="M182" s="191"/>
      <c r="N182" s="191"/>
      <c r="O182" s="191"/>
      <c r="P182" s="191"/>
    </row>
    <row r="183" spans="1:16" ht="15.75" x14ac:dyDescent="0.25">
      <c r="A183" s="43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43"/>
      <c r="M183" s="191"/>
      <c r="N183" s="191"/>
      <c r="O183" s="191"/>
      <c r="P183" s="191"/>
    </row>
    <row r="184" spans="1:16" ht="15.75" x14ac:dyDescent="0.25">
      <c r="A184" s="43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43"/>
      <c r="M184" s="191"/>
      <c r="N184" s="191"/>
      <c r="O184" s="191"/>
      <c r="P184" s="191"/>
    </row>
    <row r="185" spans="1:16" ht="15.75" x14ac:dyDescent="0.25">
      <c r="A185" s="43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43"/>
      <c r="M185" s="191"/>
      <c r="N185" s="191"/>
      <c r="O185" s="191"/>
      <c r="P185" s="191"/>
    </row>
    <row r="186" spans="1:16" ht="15.75" x14ac:dyDescent="0.25">
      <c r="A186" s="43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43"/>
      <c r="M186" s="191"/>
      <c r="N186" s="191"/>
      <c r="O186" s="191"/>
      <c r="P186" s="191"/>
    </row>
    <row r="187" spans="1:16" ht="15.75" x14ac:dyDescent="0.25">
      <c r="A187" s="43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43"/>
      <c r="M187" s="191"/>
      <c r="N187" s="191"/>
      <c r="O187" s="191"/>
      <c r="P187" s="191"/>
    </row>
    <row r="188" spans="1:16" ht="15.75" x14ac:dyDescent="0.25">
      <c r="A188" s="43"/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43"/>
      <c r="M188" s="191"/>
      <c r="N188" s="191"/>
      <c r="O188" s="191"/>
      <c r="P188" s="191"/>
    </row>
    <row r="189" spans="1:16" ht="15.75" x14ac:dyDescent="0.25">
      <c r="A189" s="43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43"/>
      <c r="M189" s="191"/>
      <c r="N189" s="191"/>
      <c r="O189" s="191"/>
      <c r="P189" s="191"/>
    </row>
    <row r="190" spans="1:16" ht="15.75" x14ac:dyDescent="0.25">
      <c r="A190" s="43"/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43"/>
      <c r="M190" s="191"/>
      <c r="N190" s="191"/>
      <c r="O190" s="191"/>
      <c r="P190" s="191"/>
    </row>
    <row r="191" spans="1:16" ht="15.75" x14ac:dyDescent="0.25">
      <c r="A191" s="43"/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43"/>
      <c r="M191" s="191"/>
      <c r="N191" s="191"/>
      <c r="O191" s="191"/>
      <c r="P191" s="191"/>
    </row>
    <row r="192" spans="1:16" ht="15.75" x14ac:dyDescent="0.25">
      <c r="A192" s="43"/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43"/>
      <c r="M192" s="191"/>
      <c r="N192" s="191"/>
      <c r="O192" s="191"/>
      <c r="P192" s="191"/>
    </row>
    <row r="193" spans="1:16" ht="15.75" x14ac:dyDescent="0.25">
      <c r="A193" s="43"/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43"/>
      <c r="M193" s="191"/>
      <c r="N193" s="191"/>
      <c r="O193" s="191"/>
      <c r="P193" s="191"/>
    </row>
    <row r="194" spans="1:16" ht="15.75" x14ac:dyDescent="0.25">
      <c r="A194" s="43"/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43"/>
      <c r="M194" s="191"/>
      <c r="N194" s="191"/>
      <c r="O194" s="191"/>
      <c r="P194" s="191"/>
    </row>
    <row r="195" spans="1:16" ht="15.75" x14ac:dyDescent="0.25">
      <c r="A195" s="43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43"/>
      <c r="M195" s="191"/>
      <c r="N195" s="191"/>
      <c r="O195" s="191"/>
      <c r="P195" s="191"/>
    </row>
    <row r="196" spans="1:16" ht="15.75" x14ac:dyDescent="0.25">
      <c r="A196" s="43"/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43"/>
      <c r="M196" s="191"/>
      <c r="N196" s="191"/>
      <c r="O196" s="191"/>
      <c r="P196" s="191"/>
    </row>
    <row r="197" spans="1:16" ht="15.75" x14ac:dyDescent="0.25">
      <c r="A197" s="43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43"/>
      <c r="M197" s="191"/>
      <c r="N197" s="191"/>
      <c r="O197" s="191"/>
      <c r="P197" s="191"/>
    </row>
    <row r="198" spans="1:16" ht="15.75" x14ac:dyDescent="0.25">
      <c r="A198" s="43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43"/>
      <c r="M198" s="191"/>
      <c r="N198" s="191"/>
      <c r="O198" s="191"/>
      <c r="P198" s="191"/>
    </row>
    <row r="199" spans="1:16" ht="15.75" x14ac:dyDescent="0.25">
      <c r="A199" s="43"/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43"/>
      <c r="M199" s="191"/>
      <c r="N199" s="191"/>
      <c r="O199" s="191"/>
      <c r="P199" s="191"/>
    </row>
    <row r="200" spans="1:16" ht="15.75" x14ac:dyDescent="0.25">
      <c r="A200" s="43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43"/>
      <c r="M200" s="191"/>
      <c r="N200" s="191"/>
      <c r="O200" s="191"/>
      <c r="P200" s="191"/>
    </row>
    <row r="201" spans="1:16" ht="15.75" x14ac:dyDescent="0.25">
      <c r="A201" s="43"/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43"/>
      <c r="M201" s="191"/>
      <c r="N201" s="191"/>
      <c r="O201" s="191"/>
      <c r="P201" s="191"/>
    </row>
    <row r="202" spans="1:16" ht="15.75" x14ac:dyDescent="0.25">
      <c r="A202" s="43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43"/>
      <c r="M202" s="191"/>
      <c r="N202" s="191"/>
      <c r="O202" s="191"/>
      <c r="P202" s="191"/>
    </row>
    <row r="203" spans="1:16" ht="15.75" x14ac:dyDescent="0.25">
      <c r="A203" s="43"/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43"/>
      <c r="M203" s="191"/>
      <c r="N203" s="191"/>
      <c r="O203" s="191"/>
      <c r="P203" s="191"/>
    </row>
    <row r="204" spans="1:16" ht="15.75" x14ac:dyDescent="0.25">
      <c r="A204" s="43"/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43"/>
      <c r="M204" s="191"/>
      <c r="N204" s="191"/>
      <c r="O204" s="191"/>
      <c r="P204" s="191"/>
    </row>
    <row r="205" spans="1:16" ht="15.75" x14ac:dyDescent="0.25">
      <c r="A205" s="43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43"/>
      <c r="M205" s="191"/>
      <c r="N205" s="191"/>
      <c r="O205" s="191"/>
      <c r="P205" s="191"/>
    </row>
    <row r="206" spans="1:16" ht="15.75" x14ac:dyDescent="0.25">
      <c r="A206" s="43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43"/>
      <c r="M206" s="191"/>
      <c r="N206" s="191"/>
      <c r="O206" s="191"/>
      <c r="P206" s="191"/>
    </row>
    <row r="207" spans="1:16" ht="15.75" x14ac:dyDescent="0.25">
      <c r="A207" s="43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43"/>
      <c r="M207" s="191"/>
      <c r="N207" s="191"/>
      <c r="O207" s="191"/>
      <c r="P207" s="191"/>
    </row>
    <row r="208" spans="1:16" ht="15.75" x14ac:dyDescent="0.25">
      <c r="A208" s="43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43"/>
      <c r="M208" s="191"/>
      <c r="N208" s="191"/>
      <c r="O208" s="191"/>
      <c r="P208" s="191"/>
    </row>
    <row r="209" spans="1:16" ht="15.75" x14ac:dyDescent="0.25">
      <c r="A209" s="43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43"/>
      <c r="M209" s="191"/>
      <c r="N209" s="191"/>
      <c r="O209" s="191"/>
      <c r="P209" s="191"/>
    </row>
    <row r="210" spans="1:16" ht="15.75" x14ac:dyDescent="0.25">
      <c r="A210" s="43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43"/>
      <c r="M210" s="191"/>
      <c r="N210" s="191"/>
      <c r="O210" s="191"/>
      <c r="P210" s="191"/>
    </row>
    <row r="211" spans="1:16" ht="15.75" x14ac:dyDescent="0.25">
      <c r="A211" s="43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43"/>
      <c r="M211" s="191"/>
      <c r="N211" s="191"/>
      <c r="O211" s="191"/>
      <c r="P211" s="191"/>
    </row>
    <row r="212" spans="1:16" ht="15.75" x14ac:dyDescent="0.25">
      <c r="A212" s="43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43"/>
      <c r="M212" s="191"/>
      <c r="N212" s="191"/>
      <c r="O212" s="191"/>
      <c r="P212" s="191"/>
    </row>
    <row r="213" spans="1:16" ht="15.75" x14ac:dyDescent="0.25">
      <c r="A213" s="43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43"/>
      <c r="M213" s="191"/>
      <c r="N213" s="191"/>
      <c r="O213" s="191"/>
      <c r="P213" s="191"/>
    </row>
    <row r="214" spans="1:16" ht="15.75" x14ac:dyDescent="0.25">
      <c r="A214" s="43"/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43"/>
      <c r="M214" s="191"/>
      <c r="N214" s="191"/>
      <c r="O214" s="191"/>
      <c r="P214" s="191"/>
    </row>
    <row r="215" spans="1:16" ht="15.75" x14ac:dyDescent="0.25">
      <c r="A215" s="43"/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43"/>
      <c r="M215" s="191"/>
      <c r="N215" s="191"/>
      <c r="O215" s="191"/>
      <c r="P215" s="191"/>
    </row>
    <row r="216" spans="1:16" ht="15.75" x14ac:dyDescent="0.25">
      <c r="A216" s="43"/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43"/>
      <c r="M216" s="191"/>
      <c r="N216" s="191"/>
      <c r="O216" s="191"/>
      <c r="P216" s="191"/>
    </row>
    <row r="217" spans="1:16" ht="15.75" x14ac:dyDescent="0.25">
      <c r="A217" s="43"/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43"/>
      <c r="M217" s="191"/>
      <c r="N217" s="191"/>
      <c r="O217" s="191"/>
      <c r="P217" s="191"/>
    </row>
    <row r="218" spans="1:16" ht="15.75" x14ac:dyDescent="0.25">
      <c r="A218" s="43"/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43"/>
      <c r="M218" s="191"/>
      <c r="N218" s="191"/>
      <c r="O218" s="191"/>
      <c r="P218" s="191"/>
    </row>
    <row r="219" spans="1:16" ht="15.75" x14ac:dyDescent="0.25">
      <c r="A219" s="43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43"/>
      <c r="M219" s="191"/>
      <c r="N219" s="191"/>
      <c r="O219" s="191"/>
      <c r="P219" s="191"/>
    </row>
    <row r="220" spans="1:16" ht="15.75" x14ac:dyDescent="0.25">
      <c r="A220" s="43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43"/>
      <c r="M220" s="191"/>
      <c r="N220" s="191"/>
      <c r="O220" s="191"/>
      <c r="P220" s="191"/>
    </row>
    <row r="221" spans="1:16" ht="15.75" x14ac:dyDescent="0.25">
      <c r="A221" s="43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43"/>
      <c r="M221" s="191"/>
      <c r="N221" s="191"/>
      <c r="O221" s="191"/>
      <c r="P221" s="191"/>
    </row>
    <row r="222" spans="1:16" ht="15.75" x14ac:dyDescent="0.25">
      <c r="A222" s="43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43"/>
      <c r="M222" s="191"/>
      <c r="N222" s="191"/>
      <c r="O222" s="191"/>
      <c r="P222" s="191"/>
    </row>
    <row r="223" spans="1:16" ht="15.75" x14ac:dyDescent="0.25">
      <c r="A223" s="43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43"/>
      <c r="M223" s="191"/>
      <c r="N223" s="191"/>
      <c r="O223" s="191"/>
      <c r="P223" s="191"/>
    </row>
    <row r="224" spans="1:16" ht="15.75" x14ac:dyDescent="0.25">
      <c r="A224" s="43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43"/>
      <c r="M224" s="191"/>
      <c r="N224" s="191"/>
      <c r="O224" s="191"/>
      <c r="P224" s="191"/>
    </row>
    <row r="225" spans="1:16" ht="15.75" x14ac:dyDescent="0.25">
      <c r="A225" s="43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43"/>
      <c r="M225" s="191"/>
      <c r="N225" s="191"/>
      <c r="O225" s="191"/>
      <c r="P225" s="191"/>
    </row>
    <row r="226" spans="1:16" ht="15.75" x14ac:dyDescent="0.25">
      <c r="A226" s="43"/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43"/>
      <c r="M226" s="191"/>
      <c r="N226" s="191"/>
      <c r="O226" s="191"/>
      <c r="P226" s="191"/>
    </row>
    <row r="227" spans="1:16" ht="15.75" x14ac:dyDescent="0.25">
      <c r="A227" s="43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43"/>
      <c r="M227" s="191"/>
      <c r="N227" s="191"/>
      <c r="O227" s="191"/>
      <c r="P227" s="191"/>
    </row>
    <row r="228" spans="1:16" ht="15.75" x14ac:dyDescent="0.25">
      <c r="A228" s="43"/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43"/>
      <c r="M228" s="191"/>
      <c r="N228" s="191"/>
      <c r="O228" s="191"/>
      <c r="P228" s="191"/>
    </row>
    <row r="229" spans="1:16" ht="15.75" x14ac:dyDescent="0.25">
      <c r="A229" s="43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43"/>
      <c r="M229" s="191"/>
      <c r="N229" s="191"/>
      <c r="O229" s="191"/>
      <c r="P229" s="191"/>
    </row>
    <row r="230" spans="1:16" ht="15.75" x14ac:dyDescent="0.25">
      <c r="A230" s="43"/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43"/>
      <c r="M230" s="191"/>
      <c r="N230" s="191"/>
      <c r="O230" s="191"/>
      <c r="P230" s="191"/>
    </row>
    <row r="231" spans="1:16" ht="15.75" x14ac:dyDescent="0.25">
      <c r="A231" s="43"/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43"/>
      <c r="M231" s="191"/>
      <c r="N231" s="191"/>
      <c r="O231" s="191"/>
      <c r="P231" s="191"/>
    </row>
    <row r="232" spans="1:16" ht="15.75" x14ac:dyDescent="0.25">
      <c r="A232" s="43"/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43"/>
      <c r="M232" s="191"/>
      <c r="N232" s="191"/>
      <c r="O232" s="191"/>
      <c r="P232" s="191"/>
    </row>
    <row r="233" spans="1:16" ht="15.75" x14ac:dyDescent="0.25">
      <c r="A233" s="43"/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43"/>
      <c r="M233" s="191"/>
      <c r="N233" s="191"/>
      <c r="O233" s="191"/>
      <c r="P233" s="191"/>
    </row>
    <row r="234" spans="1:16" ht="15.75" x14ac:dyDescent="0.25">
      <c r="A234" s="43"/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43"/>
      <c r="M234" s="191"/>
      <c r="N234" s="191"/>
      <c r="O234" s="191"/>
      <c r="P234" s="191"/>
    </row>
    <row r="235" spans="1:16" ht="15.75" x14ac:dyDescent="0.25">
      <c r="A235" s="43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43"/>
      <c r="M235" s="191"/>
      <c r="N235" s="191"/>
      <c r="O235" s="191"/>
      <c r="P235" s="191"/>
    </row>
    <row r="236" spans="1:16" ht="15.75" x14ac:dyDescent="0.25">
      <c r="A236" s="43"/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43"/>
      <c r="M236" s="191"/>
      <c r="N236" s="191"/>
      <c r="O236" s="191"/>
      <c r="P236" s="191"/>
    </row>
    <row r="237" spans="1:16" ht="15.75" x14ac:dyDescent="0.25">
      <c r="A237" s="43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43"/>
      <c r="M237" s="191"/>
      <c r="N237" s="191"/>
      <c r="O237" s="191"/>
      <c r="P237" s="191"/>
    </row>
    <row r="238" spans="1:16" ht="15.75" x14ac:dyDescent="0.25">
      <c r="A238" s="43"/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43"/>
      <c r="M238" s="191"/>
      <c r="N238" s="191"/>
      <c r="O238" s="191"/>
      <c r="P238" s="191"/>
    </row>
    <row r="239" spans="1:16" ht="15.75" x14ac:dyDescent="0.25">
      <c r="A239" s="43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43"/>
      <c r="M239" s="191"/>
      <c r="N239" s="191"/>
      <c r="O239" s="191"/>
      <c r="P239" s="191"/>
    </row>
    <row r="240" spans="1:16" ht="15.75" x14ac:dyDescent="0.25">
      <c r="A240" s="43"/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43"/>
      <c r="M240" s="191"/>
      <c r="N240" s="191"/>
      <c r="O240" s="191"/>
      <c r="P240" s="191"/>
    </row>
    <row r="241" spans="1:16" ht="15.75" x14ac:dyDescent="0.25">
      <c r="A241" s="43"/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43"/>
      <c r="M241" s="191"/>
      <c r="N241" s="191"/>
      <c r="O241" s="191"/>
      <c r="P241" s="191"/>
    </row>
    <row r="242" spans="1:16" ht="15.75" x14ac:dyDescent="0.25">
      <c r="A242" s="43"/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43"/>
      <c r="M242" s="191"/>
      <c r="N242" s="191"/>
      <c r="O242" s="191"/>
      <c r="P242" s="191"/>
    </row>
    <row r="243" spans="1:16" ht="15.75" x14ac:dyDescent="0.25">
      <c r="A243" s="43"/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43"/>
      <c r="M243" s="191"/>
      <c r="N243" s="191"/>
      <c r="O243" s="191"/>
      <c r="P243" s="191"/>
    </row>
    <row r="244" spans="1:16" ht="15.75" x14ac:dyDescent="0.25">
      <c r="A244" s="43"/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43"/>
      <c r="M244" s="191"/>
      <c r="N244" s="191"/>
      <c r="O244" s="191"/>
      <c r="P244" s="191"/>
    </row>
    <row r="245" spans="1:16" ht="15.75" x14ac:dyDescent="0.25">
      <c r="A245" s="43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43"/>
      <c r="M245" s="191"/>
      <c r="N245" s="191"/>
      <c r="O245" s="191"/>
      <c r="P245" s="191"/>
    </row>
    <row r="246" spans="1:16" ht="15.75" x14ac:dyDescent="0.25">
      <c r="A246" s="43"/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43"/>
      <c r="M246" s="191"/>
      <c r="N246" s="191"/>
      <c r="O246" s="191"/>
      <c r="P246" s="191"/>
    </row>
    <row r="247" spans="1:16" ht="15.75" x14ac:dyDescent="0.25">
      <c r="A247" s="43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43"/>
      <c r="M247" s="191"/>
      <c r="N247" s="191"/>
      <c r="O247" s="191"/>
      <c r="P247" s="191"/>
    </row>
    <row r="248" spans="1:16" ht="15.75" x14ac:dyDescent="0.25">
      <c r="A248" s="43"/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43"/>
      <c r="M248" s="191"/>
      <c r="N248" s="191"/>
      <c r="O248" s="191"/>
      <c r="P248" s="191"/>
    </row>
    <row r="249" spans="1:16" ht="15.75" x14ac:dyDescent="0.25">
      <c r="A249" s="43"/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43"/>
      <c r="M249" s="191"/>
      <c r="N249" s="191"/>
      <c r="O249" s="191"/>
      <c r="P249" s="191"/>
    </row>
    <row r="250" spans="1:16" ht="15.75" x14ac:dyDescent="0.25">
      <c r="A250" s="43"/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43"/>
      <c r="M250" s="191"/>
      <c r="N250" s="191"/>
      <c r="O250" s="191"/>
      <c r="P250" s="191"/>
    </row>
    <row r="251" spans="1:16" ht="15.75" x14ac:dyDescent="0.25">
      <c r="A251" s="43"/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43"/>
      <c r="M251" s="191"/>
      <c r="N251" s="191"/>
      <c r="O251" s="191"/>
      <c r="P251" s="191"/>
    </row>
    <row r="252" spans="1:16" ht="15.75" x14ac:dyDescent="0.25">
      <c r="A252" s="43"/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43"/>
      <c r="M252" s="191"/>
      <c r="N252" s="191"/>
      <c r="O252" s="191"/>
      <c r="P252" s="191"/>
    </row>
    <row r="253" spans="1:16" ht="15.75" x14ac:dyDescent="0.25">
      <c r="A253" s="43"/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43"/>
      <c r="M253" s="191"/>
      <c r="N253" s="191"/>
      <c r="O253" s="191"/>
      <c r="P253" s="191"/>
    </row>
    <row r="254" spans="1:16" ht="15.75" x14ac:dyDescent="0.25">
      <c r="A254" s="43"/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43"/>
      <c r="M254" s="191"/>
      <c r="N254" s="191"/>
      <c r="O254" s="191"/>
      <c r="P254" s="191"/>
    </row>
    <row r="255" spans="1:16" ht="15.75" x14ac:dyDescent="0.25">
      <c r="A255" s="43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43"/>
      <c r="M255" s="191"/>
      <c r="N255" s="191"/>
      <c r="O255" s="191"/>
      <c r="P255" s="191"/>
    </row>
    <row r="256" spans="1:16" ht="15.75" x14ac:dyDescent="0.25">
      <c r="A256" s="43"/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43"/>
      <c r="M256" s="191"/>
      <c r="N256" s="191"/>
      <c r="O256" s="191"/>
      <c r="P256" s="191"/>
    </row>
    <row r="257" spans="1:16" ht="15.75" x14ac:dyDescent="0.25">
      <c r="A257" s="43"/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43"/>
      <c r="M257" s="191"/>
      <c r="N257" s="191"/>
      <c r="O257" s="191"/>
      <c r="P257" s="191"/>
    </row>
    <row r="258" spans="1:16" ht="15.75" x14ac:dyDescent="0.25">
      <c r="A258" s="43"/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43"/>
      <c r="M258" s="191"/>
      <c r="N258" s="191"/>
      <c r="O258" s="191"/>
      <c r="P258" s="191"/>
    </row>
    <row r="259" spans="1:16" ht="15.75" x14ac:dyDescent="0.25">
      <c r="A259" s="43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43"/>
      <c r="M259" s="191"/>
      <c r="N259" s="191"/>
      <c r="O259" s="191"/>
      <c r="P259" s="191"/>
    </row>
    <row r="260" spans="1:16" ht="15.75" x14ac:dyDescent="0.25">
      <c r="A260" s="43"/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43"/>
      <c r="M260" s="191"/>
      <c r="N260" s="191"/>
      <c r="O260" s="191"/>
      <c r="P260" s="191"/>
    </row>
    <row r="261" spans="1:16" ht="15.75" x14ac:dyDescent="0.25">
      <c r="A261" s="43"/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43"/>
      <c r="M261" s="191"/>
      <c r="N261" s="191"/>
      <c r="O261" s="191"/>
      <c r="P261" s="191"/>
    </row>
    <row r="262" spans="1:16" ht="15.75" x14ac:dyDescent="0.25">
      <c r="A262" s="43"/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43"/>
      <c r="M262" s="191"/>
      <c r="N262" s="191"/>
      <c r="O262" s="191"/>
      <c r="P262" s="191"/>
    </row>
    <row r="263" spans="1:16" ht="15.75" x14ac:dyDescent="0.25">
      <c r="A263" s="43"/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43"/>
      <c r="M263" s="191"/>
      <c r="N263" s="191"/>
      <c r="O263" s="191"/>
      <c r="P263" s="191"/>
    </row>
    <row r="264" spans="1:16" ht="15.75" x14ac:dyDescent="0.25">
      <c r="A264" s="43"/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43"/>
      <c r="M264" s="191"/>
      <c r="N264" s="191"/>
      <c r="O264" s="191"/>
      <c r="P264" s="191"/>
    </row>
    <row r="265" spans="1:16" ht="15.75" x14ac:dyDescent="0.25">
      <c r="A265" s="43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43"/>
      <c r="M265" s="191"/>
      <c r="N265" s="191"/>
      <c r="O265" s="191"/>
      <c r="P265" s="191"/>
    </row>
    <row r="266" spans="1:16" ht="15.75" x14ac:dyDescent="0.25">
      <c r="A266" s="43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43"/>
      <c r="M266" s="191"/>
      <c r="N266" s="191"/>
      <c r="O266" s="191"/>
      <c r="P266" s="191"/>
    </row>
    <row r="267" spans="1:16" ht="15.75" x14ac:dyDescent="0.25">
      <c r="A267" s="43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43"/>
      <c r="M267" s="191"/>
      <c r="N267" s="191"/>
      <c r="O267" s="191"/>
      <c r="P267" s="191"/>
    </row>
    <row r="268" spans="1:16" ht="15.75" x14ac:dyDescent="0.25">
      <c r="A268" s="43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43"/>
      <c r="M268" s="191"/>
      <c r="N268" s="191"/>
      <c r="O268" s="191"/>
      <c r="P268" s="191"/>
    </row>
    <row r="269" spans="1:16" ht="15.75" x14ac:dyDescent="0.25">
      <c r="A269" s="43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43"/>
      <c r="M269" s="191"/>
      <c r="N269" s="191"/>
      <c r="O269" s="191"/>
      <c r="P269" s="191"/>
    </row>
    <row r="270" spans="1:16" ht="15.75" x14ac:dyDescent="0.25">
      <c r="A270" s="43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43"/>
      <c r="M270" s="191"/>
      <c r="N270" s="191"/>
      <c r="O270" s="191"/>
      <c r="P270" s="191"/>
    </row>
    <row r="271" spans="1:16" ht="15.75" x14ac:dyDescent="0.25">
      <c r="A271" s="43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43"/>
      <c r="M271" s="191"/>
      <c r="N271" s="191"/>
      <c r="O271" s="191"/>
      <c r="P271" s="191"/>
    </row>
    <row r="272" spans="1:16" ht="15.75" x14ac:dyDescent="0.25">
      <c r="A272" s="43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43"/>
      <c r="M272" s="191"/>
      <c r="N272" s="191"/>
      <c r="O272" s="191"/>
      <c r="P272" s="191"/>
    </row>
    <row r="273" spans="1:16" ht="15.75" x14ac:dyDescent="0.25">
      <c r="A273" s="43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43"/>
      <c r="M273" s="191"/>
      <c r="N273" s="191"/>
      <c r="O273" s="191"/>
      <c r="P273" s="191"/>
    </row>
    <row r="274" spans="1:16" ht="15.75" x14ac:dyDescent="0.25">
      <c r="A274" s="43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43"/>
      <c r="M274" s="191"/>
      <c r="N274" s="191"/>
      <c r="O274" s="191"/>
      <c r="P274" s="191"/>
    </row>
    <row r="275" spans="1:16" ht="15.75" x14ac:dyDescent="0.25">
      <c r="A275" s="43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43"/>
      <c r="M275" s="191"/>
      <c r="N275" s="191"/>
      <c r="O275" s="191"/>
      <c r="P275" s="191"/>
    </row>
    <row r="276" spans="1:16" ht="15.75" x14ac:dyDescent="0.25">
      <c r="A276" s="43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43"/>
      <c r="M276" s="191"/>
      <c r="N276" s="191"/>
      <c r="O276" s="191"/>
      <c r="P276" s="191"/>
    </row>
    <row r="277" spans="1:16" ht="15.75" x14ac:dyDescent="0.25">
      <c r="A277" s="43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43"/>
      <c r="M277" s="191"/>
      <c r="N277" s="191"/>
      <c r="O277" s="191"/>
      <c r="P277" s="191"/>
    </row>
    <row r="278" spans="1:16" ht="15.75" x14ac:dyDescent="0.25">
      <c r="A278" s="43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43"/>
      <c r="M278" s="191"/>
      <c r="N278" s="191"/>
      <c r="O278" s="191"/>
      <c r="P278" s="191"/>
    </row>
    <row r="279" spans="1:16" ht="15.75" x14ac:dyDescent="0.25">
      <c r="A279" s="43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43"/>
      <c r="M279" s="191"/>
      <c r="N279" s="191"/>
      <c r="O279" s="191"/>
      <c r="P279" s="191"/>
    </row>
    <row r="280" spans="1:16" ht="15.75" x14ac:dyDescent="0.25">
      <c r="A280" s="43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43"/>
      <c r="M280" s="191"/>
      <c r="N280" s="191"/>
      <c r="O280" s="191"/>
      <c r="P280" s="191"/>
    </row>
    <row r="281" spans="1:16" ht="15.75" x14ac:dyDescent="0.25">
      <c r="A281" s="43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43"/>
      <c r="M281" s="191"/>
      <c r="N281" s="191"/>
      <c r="O281" s="191"/>
      <c r="P281" s="191"/>
    </row>
    <row r="282" spans="1:16" ht="15.75" x14ac:dyDescent="0.25">
      <c r="A282" s="43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43"/>
      <c r="M282" s="191"/>
      <c r="N282" s="191"/>
      <c r="O282" s="191"/>
      <c r="P282" s="191"/>
    </row>
    <row r="283" spans="1:16" ht="15.75" x14ac:dyDescent="0.25">
      <c r="A283" s="43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43"/>
      <c r="M283" s="191"/>
      <c r="N283" s="191"/>
      <c r="O283" s="191"/>
      <c r="P283" s="191"/>
    </row>
    <row r="284" spans="1:16" ht="15.75" x14ac:dyDescent="0.25">
      <c r="A284" s="43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43"/>
      <c r="M284" s="191"/>
      <c r="N284" s="191"/>
      <c r="O284" s="191"/>
      <c r="P284" s="191"/>
    </row>
    <row r="285" spans="1:16" ht="15.75" x14ac:dyDescent="0.25">
      <c r="A285" s="43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43"/>
      <c r="M285" s="191"/>
      <c r="N285" s="191"/>
      <c r="O285" s="191"/>
      <c r="P285" s="191"/>
    </row>
    <row r="286" spans="1:16" ht="15.75" x14ac:dyDescent="0.25">
      <c r="A286" s="43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43"/>
      <c r="M286" s="191"/>
      <c r="N286" s="191"/>
      <c r="O286" s="191"/>
      <c r="P286" s="191"/>
    </row>
    <row r="287" spans="1:16" ht="15.75" x14ac:dyDescent="0.25">
      <c r="A287" s="43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43"/>
      <c r="M287" s="191"/>
      <c r="N287" s="191"/>
      <c r="O287" s="191"/>
      <c r="P287" s="191"/>
    </row>
    <row r="288" spans="1:16" ht="15.75" x14ac:dyDescent="0.25">
      <c r="A288" s="43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43"/>
      <c r="M288" s="191"/>
      <c r="N288" s="191"/>
      <c r="O288" s="191"/>
      <c r="P288" s="191"/>
    </row>
    <row r="289" spans="1:16" ht="15.75" x14ac:dyDescent="0.25">
      <c r="A289" s="43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43"/>
      <c r="M289" s="191"/>
      <c r="N289" s="191"/>
      <c r="O289" s="191"/>
      <c r="P289" s="191"/>
    </row>
    <row r="290" spans="1:16" ht="15.75" x14ac:dyDescent="0.25">
      <c r="A290" s="43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43"/>
      <c r="M290" s="191"/>
      <c r="N290" s="191"/>
      <c r="O290" s="191"/>
      <c r="P290" s="191"/>
    </row>
    <row r="291" spans="1:16" ht="15.75" x14ac:dyDescent="0.25">
      <c r="A291" s="43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43"/>
      <c r="M291" s="191"/>
      <c r="N291" s="191"/>
      <c r="O291" s="191"/>
      <c r="P291" s="191"/>
    </row>
    <row r="292" spans="1:16" ht="15.75" x14ac:dyDescent="0.25">
      <c r="A292" s="43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43"/>
      <c r="M292" s="191"/>
      <c r="N292" s="191"/>
      <c r="O292" s="191"/>
      <c r="P292" s="191"/>
    </row>
    <row r="293" spans="1:16" ht="15.75" x14ac:dyDescent="0.25">
      <c r="A293" s="43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43"/>
      <c r="M293" s="191"/>
      <c r="N293" s="191"/>
      <c r="O293" s="191"/>
      <c r="P293" s="191"/>
    </row>
    <row r="294" spans="1:16" ht="15.75" x14ac:dyDescent="0.25">
      <c r="A294" s="43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43"/>
      <c r="M294" s="191"/>
      <c r="N294" s="191"/>
      <c r="O294" s="191"/>
      <c r="P294" s="191"/>
    </row>
    <row r="295" spans="1:16" ht="15.75" x14ac:dyDescent="0.25">
      <c r="A295" s="43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43"/>
      <c r="M295" s="191"/>
      <c r="N295" s="191"/>
      <c r="O295" s="191"/>
      <c r="P295" s="191"/>
    </row>
    <row r="296" spans="1:16" ht="15.75" x14ac:dyDescent="0.25">
      <c r="A296" s="43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43"/>
      <c r="M296" s="191"/>
      <c r="N296" s="191"/>
      <c r="O296" s="191"/>
      <c r="P296" s="191"/>
    </row>
    <row r="297" spans="1:16" ht="15.75" x14ac:dyDescent="0.25">
      <c r="A297" s="43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43"/>
      <c r="M297" s="191"/>
      <c r="N297" s="191"/>
      <c r="O297" s="191"/>
      <c r="P297" s="191"/>
    </row>
    <row r="298" spans="1:16" ht="15.75" x14ac:dyDescent="0.25">
      <c r="A298" s="43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43"/>
      <c r="M298" s="191"/>
      <c r="N298" s="191"/>
      <c r="O298" s="191"/>
      <c r="P298" s="191"/>
    </row>
    <row r="299" spans="1:16" ht="15.75" x14ac:dyDescent="0.25">
      <c r="A299" s="43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43"/>
      <c r="M299" s="191"/>
      <c r="N299" s="191"/>
      <c r="O299" s="191"/>
      <c r="P299" s="191"/>
    </row>
    <row r="300" spans="1:16" ht="15.75" x14ac:dyDescent="0.25">
      <c r="A300" s="43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43"/>
      <c r="M300" s="191"/>
      <c r="N300" s="191"/>
      <c r="O300" s="191"/>
      <c r="P300" s="191"/>
    </row>
    <row r="301" spans="1:16" ht="15.75" x14ac:dyDescent="0.25">
      <c r="A301" s="43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43"/>
      <c r="M301" s="191"/>
      <c r="N301" s="191"/>
      <c r="O301" s="191"/>
      <c r="P301" s="191"/>
    </row>
    <row r="302" spans="1:16" ht="15.75" x14ac:dyDescent="0.25">
      <c r="A302" s="43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43"/>
      <c r="M302" s="191"/>
      <c r="N302" s="191"/>
      <c r="O302" s="191"/>
      <c r="P302" s="191"/>
    </row>
    <row r="303" spans="1:16" ht="15.75" x14ac:dyDescent="0.25">
      <c r="A303" s="43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43"/>
      <c r="M303" s="191"/>
      <c r="N303" s="191"/>
      <c r="O303" s="191"/>
      <c r="P303" s="191"/>
    </row>
    <row r="304" spans="1:16" ht="15.75" x14ac:dyDescent="0.25">
      <c r="A304" s="43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43"/>
      <c r="M304" s="191"/>
      <c r="N304" s="191"/>
      <c r="O304" s="191"/>
      <c r="P304" s="191"/>
    </row>
    <row r="305" spans="1:16" ht="15.75" x14ac:dyDescent="0.25">
      <c r="A305" s="43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43"/>
      <c r="M305" s="191"/>
      <c r="N305" s="191"/>
      <c r="O305" s="191"/>
      <c r="P305" s="191"/>
    </row>
    <row r="306" spans="1:16" ht="15.75" x14ac:dyDescent="0.25">
      <c r="A306" s="43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43"/>
      <c r="M306" s="191"/>
      <c r="N306" s="191"/>
      <c r="O306" s="191"/>
      <c r="P306" s="191"/>
    </row>
    <row r="307" spans="1:16" ht="15.75" x14ac:dyDescent="0.25">
      <c r="A307" s="43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43"/>
      <c r="M307" s="191"/>
      <c r="N307" s="191"/>
      <c r="O307" s="191"/>
      <c r="P307" s="191"/>
    </row>
    <row r="308" spans="1:16" ht="15.75" x14ac:dyDescent="0.25">
      <c r="A308" s="43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43"/>
      <c r="M308" s="191"/>
      <c r="N308" s="191"/>
      <c r="O308" s="191"/>
      <c r="P308" s="191"/>
    </row>
    <row r="309" spans="1:16" ht="15.75" x14ac:dyDescent="0.25">
      <c r="A309" s="43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43"/>
      <c r="M309" s="191"/>
      <c r="N309" s="191"/>
      <c r="O309" s="191"/>
      <c r="P309" s="191"/>
    </row>
    <row r="310" spans="1:16" ht="15.75" x14ac:dyDescent="0.25">
      <c r="A310" s="43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43"/>
      <c r="M310" s="191"/>
      <c r="N310" s="191"/>
      <c r="O310" s="191"/>
      <c r="P310" s="191"/>
    </row>
    <row r="311" spans="1:16" ht="15.75" x14ac:dyDescent="0.25">
      <c r="A311" s="43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43"/>
      <c r="M311" s="191"/>
      <c r="N311" s="191"/>
      <c r="O311" s="191"/>
      <c r="P311" s="191"/>
    </row>
    <row r="312" spans="1:16" ht="15.75" x14ac:dyDescent="0.25">
      <c r="A312" s="43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43"/>
      <c r="M312" s="191"/>
      <c r="N312" s="191"/>
      <c r="O312" s="191"/>
      <c r="P312" s="191"/>
    </row>
    <row r="313" spans="1:16" ht="15.75" x14ac:dyDescent="0.25">
      <c r="A313" s="43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43"/>
      <c r="M313" s="191"/>
      <c r="N313" s="191"/>
      <c r="O313" s="191"/>
      <c r="P313" s="191"/>
    </row>
    <row r="314" spans="1:16" ht="15.75" x14ac:dyDescent="0.25">
      <c r="A314" s="43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43"/>
      <c r="M314" s="191"/>
      <c r="N314" s="191"/>
      <c r="O314" s="191"/>
      <c r="P314" s="191"/>
    </row>
    <row r="315" spans="1:16" ht="15.75" x14ac:dyDescent="0.25">
      <c r="A315" s="43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43"/>
      <c r="M315" s="191"/>
      <c r="N315" s="191"/>
      <c r="O315" s="191"/>
      <c r="P315" s="191"/>
    </row>
    <row r="316" spans="1:16" ht="15.75" x14ac:dyDescent="0.25">
      <c r="A316" s="43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43"/>
      <c r="M316" s="191"/>
      <c r="N316" s="191"/>
      <c r="O316" s="191"/>
      <c r="P316" s="191"/>
    </row>
    <row r="317" spans="1:16" ht="15.75" x14ac:dyDescent="0.25">
      <c r="A317" s="43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43"/>
      <c r="M317" s="191"/>
      <c r="N317" s="191"/>
      <c r="O317" s="191"/>
      <c r="P317" s="191"/>
    </row>
    <row r="318" spans="1:16" ht="15.75" x14ac:dyDescent="0.25">
      <c r="A318" s="43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43"/>
      <c r="M318" s="191"/>
      <c r="N318" s="191"/>
      <c r="O318" s="191"/>
      <c r="P318" s="191"/>
    </row>
    <row r="319" spans="1:16" ht="15.75" x14ac:dyDescent="0.25">
      <c r="A319" s="43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43"/>
      <c r="M319" s="191"/>
      <c r="N319" s="191"/>
      <c r="O319" s="191"/>
      <c r="P319" s="191"/>
    </row>
    <row r="320" spans="1:16" ht="15.75" x14ac:dyDescent="0.25">
      <c r="A320" s="43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43"/>
      <c r="M320" s="191"/>
      <c r="N320" s="191"/>
      <c r="O320" s="191"/>
      <c r="P320" s="191"/>
    </row>
    <row r="321" spans="1:16" ht="15.75" x14ac:dyDescent="0.25">
      <c r="A321" s="43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43"/>
      <c r="M321" s="191"/>
      <c r="N321" s="191"/>
      <c r="O321" s="191"/>
      <c r="P321" s="191"/>
    </row>
    <row r="322" spans="1:16" ht="15.75" x14ac:dyDescent="0.25">
      <c r="A322" s="43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43"/>
      <c r="M322" s="191"/>
      <c r="N322" s="191"/>
      <c r="O322" s="191"/>
      <c r="P322" s="191"/>
    </row>
    <row r="323" spans="1:16" ht="15.75" x14ac:dyDescent="0.25">
      <c r="A323" s="43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43"/>
      <c r="M323" s="191"/>
      <c r="N323" s="191"/>
      <c r="O323" s="191"/>
      <c r="P323" s="191"/>
    </row>
    <row r="324" spans="1:16" ht="15.75" x14ac:dyDescent="0.25">
      <c r="A324" s="43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43"/>
      <c r="M324" s="191"/>
      <c r="N324" s="191"/>
      <c r="O324" s="191"/>
      <c r="P324" s="191"/>
    </row>
    <row r="325" spans="1:16" ht="15.75" x14ac:dyDescent="0.25">
      <c r="A325" s="43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43"/>
      <c r="M325" s="191"/>
      <c r="N325" s="191"/>
      <c r="O325" s="191"/>
      <c r="P325" s="191"/>
    </row>
    <row r="326" spans="1:16" ht="15.75" x14ac:dyDescent="0.25">
      <c r="A326" s="43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43"/>
      <c r="M326" s="191"/>
      <c r="N326" s="191"/>
      <c r="O326" s="191"/>
      <c r="P326" s="191"/>
    </row>
    <row r="327" spans="1:16" ht="15.75" x14ac:dyDescent="0.25">
      <c r="A327" s="43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43"/>
      <c r="M327" s="191"/>
      <c r="N327" s="191"/>
      <c r="O327" s="191"/>
      <c r="P327" s="191"/>
    </row>
    <row r="328" spans="1:16" ht="15.75" x14ac:dyDescent="0.25">
      <c r="A328" s="43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43"/>
      <c r="M328" s="191"/>
      <c r="N328" s="191"/>
      <c r="O328" s="191"/>
      <c r="P328" s="191"/>
    </row>
    <row r="329" spans="1:16" ht="15.75" x14ac:dyDescent="0.25">
      <c r="A329" s="43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43"/>
      <c r="M329" s="191"/>
      <c r="N329" s="191"/>
      <c r="O329" s="191"/>
      <c r="P329" s="191"/>
    </row>
    <row r="330" spans="1:16" ht="15.75" x14ac:dyDescent="0.25">
      <c r="A330" s="43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43"/>
      <c r="M330" s="191"/>
      <c r="N330" s="191"/>
      <c r="O330" s="191"/>
      <c r="P330" s="191"/>
    </row>
    <row r="331" spans="1:16" ht="15.75" x14ac:dyDescent="0.25">
      <c r="A331" s="43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43"/>
      <c r="M331" s="191"/>
      <c r="N331" s="191"/>
      <c r="O331" s="191"/>
      <c r="P331" s="191"/>
    </row>
    <row r="332" spans="1:16" ht="15.75" x14ac:dyDescent="0.25">
      <c r="A332" s="43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43"/>
      <c r="M332" s="191"/>
      <c r="N332" s="191"/>
      <c r="O332" s="191"/>
      <c r="P332" s="191"/>
    </row>
    <row r="333" spans="1:16" ht="15.75" x14ac:dyDescent="0.25">
      <c r="A333" s="43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43"/>
      <c r="M333" s="191"/>
      <c r="N333" s="191"/>
      <c r="O333" s="191"/>
      <c r="P333" s="191"/>
    </row>
    <row r="334" spans="1:16" ht="15.75" x14ac:dyDescent="0.25">
      <c r="A334" s="43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43"/>
      <c r="M334" s="191"/>
      <c r="N334" s="191"/>
      <c r="O334" s="191"/>
      <c r="P334" s="191"/>
    </row>
    <row r="335" spans="1:16" ht="15.75" x14ac:dyDescent="0.25">
      <c r="A335" s="43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43"/>
      <c r="M335" s="191"/>
      <c r="N335" s="191"/>
      <c r="O335" s="191"/>
      <c r="P335" s="191"/>
    </row>
    <row r="336" spans="1:16" ht="15.75" x14ac:dyDescent="0.25">
      <c r="A336" s="43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43"/>
      <c r="M336" s="191"/>
      <c r="N336" s="191"/>
      <c r="O336" s="191"/>
      <c r="P336" s="191"/>
    </row>
    <row r="337" spans="1:16" ht="15.75" x14ac:dyDescent="0.25">
      <c r="A337" s="43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43"/>
      <c r="M337" s="191"/>
      <c r="N337" s="191"/>
      <c r="O337" s="191"/>
      <c r="P337" s="191"/>
    </row>
    <row r="338" spans="1:16" ht="15.75" x14ac:dyDescent="0.25">
      <c r="A338" s="43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43"/>
      <c r="M338" s="191"/>
      <c r="N338" s="191"/>
      <c r="O338" s="191"/>
      <c r="P338" s="191"/>
    </row>
    <row r="339" spans="1:16" ht="15.75" x14ac:dyDescent="0.25">
      <c r="A339" s="43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43"/>
      <c r="M339" s="191"/>
      <c r="N339" s="191"/>
      <c r="O339" s="191"/>
      <c r="P339" s="191"/>
    </row>
    <row r="340" spans="1:16" ht="15.75" x14ac:dyDescent="0.25">
      <c r="A340" s="43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43"/>
      <c r="M340" s="191"/>
      <c r="N340" s="191"/>
      <c r="O340" s="191"/>
      <c r="P340" s="191"/>
    </row>
    <row r="341" spans="1:16" ht="15.75" x14ac:dyDescent="0.25">
      <c r="A341" s="43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43"/>
      <c r="M341" s="191"/>
      <c r="N341" s="191"/>
      <c r="O341" s="191"/>
      <c r="P341" s="191"/>
    </row>
    <row r="342" spans="1:16" ht="15.75" x14ac:dyDescent="0.25">
      <c r="A342" s="43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43"/>
      <c r="M342" s="191"/>
      <c r="N342" s="191"/>
      <c r="O342" s="191"/>
      <c r="P342" s="191"/>
    </row>
    <row r="343" spans="1:16" ht="15.75" x14ac:dyDescent="0.25">
      <c r="A343" s="43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43"/>
      <c r="M343" s="191"/>
      <c r="N343" s="191"/>
      <c r="O343" s="191"/>
      <c r="P343" s="191"/>
    </row>
    <row r="344" spans="1:16" ht="15.75" x14ac:dyDescent="0.25">
      <c r="A344" s="43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43"/>
      <c r="M344" s="191"/>
      <c r="N344" s="191"/>
      <c r="O344" s="191"/>
      <c r="P344" s="191"/>
    </row>
    <row r="345" spans="1:16" ht="15.75" x14ac:dyDescent="0.25">
      <c r="A345" s="43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43"/>
      <c r="M345" s="191"/>
      <c r="N345" s="191"/>
      <c r="O345" s="191"/>
      <c r="P345" s="191"/>
    </row>
    <row r="346" spans="1:16" ht="15.75" x14ac:dyDescent="0.25">
      <c r="A346" s="43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43"/>
      <c r="M346" s="191"/>
      <c r="N346" s="191"/>
      <c r="O346" s="191"/>
      <c r="P346" s="191"/>
    </row>
    <row r="347" spans="1:16" ht="15.75" x14ac:dyDescent="0.25">
      <c r="A347" s="43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43"/>
      <c r="M347" s="191"/>
      <c r="N347" s="191"/>
      <c r="O347" s="191"/>
      <c r="P347" s="191"/>
    </row>
    <row r="348" spans="1:16" ht="15.75" x14ac:dyDescent="0.25">
      <c r="A348" s="43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43"/>
      <c r="M348" s="191"/>
      <c r="N348" s="191"/>
      <c r="O348" s="191"/>
      <c r="P348" s="191"/>
    </row>
    <row r="349" spans="1:16" ht="15.75" x14ac:dyDescent="0.25">
      <c r="A349" s="43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43"/>
      <c r="M349" s="191"/>
      <c r="N349" s="191"/>
      <c r="O349" s="191"/>
      <c r="P349" s="191"/>
    </row>
    <row r="350" spans="1:16" ht="15.75" x14ac:dyDescent="0.25">
      <c r="A350" s="43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43"/>
      <c r="M350" s="191"/>
      <c r="N350" s="191"/>
      <c r="O350" s="191"/>
      <c r="P350" s="191"/>
    </row>
    <row r="351" spans="1:16" ht="15.75" x14ac:dyDescent="0.25">
      <c r="A351" s="43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43"/>
      <c r="M351" s="191"/>
      <c r="N351" s="191"/>
      <c r="O351" s="191"/>
      <c r="P351" s="191"/>
    </row>
    <row r="352" spans="1:16" ht="15.75" x14ac:dyDescent="0.25">
      <c r="A352" s="43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43"/>
      <c r="M352" s="191"/>
      <c r="N352" s="191"/>
      <c r="O352" s="191"/>
      <c r="P352" s="191"/>
    </row>
    <row r="353" spans="1:16" ht="15.75" x14ac:dyDescent="0.25">
      <c r="A353" s="43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43"/>
      <c r="M353" s="191"/>
      <c r="N353" s="191"/>
      <c r="O353" s="191"/>
      <c r="P353" s="191"/>
    </row>
    <row r="354" spans="1:16" ht="15.75" x14ac:dyDescent="0.25">
      <c r="A354" s="43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43"/>
      <c r="M354" s="191"/>
      <c r="N354" s="191"/>
      <c r="O354" s="191"/>
      <c r="P354" s="191"/>
    </row>
    <row r="355" spans="1:16" ht="15.75" x14ac:dyDescent="0.25">
      <c r="A355" s="43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43"/>
      <c r="M355" s="191"/>
      <c r="N355" s="191"/>
      <c r="O355" s="191"/>
      <c r="P355" s="191"/>
    </row>
    <row r="356" spans="1:16" ht="15.75" x14ac:dyDescent="0.25">
      <c r="A356" s="43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43"/>
      <c r="M356" s="191"/>
      <c r="N356" s="191"/>
      <c r="O356" s="191"/>
      <c r="P356" s="191"/>
    </row>
    <row r="357" spans="1:16" ht="15.75" x14ac:dyDescent="0.25">
      <c r="A357" s="43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43"/>
      <c r="M357" s="191"/>
      <c r="N357" s="191"/>
      <c r="O357" s="191"/>
      <c r="P357" s="191"/>
    </row>
    <row r="358" spans="1:16" ht="15.75" x14ac:dyDescent="0.25">
      <c r="A358" s="43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43"/>
      <c r="M358" s="191"/>
      <c r="N358" s="191"/>
      <c r="O358" s="191"/>
      <c r="P358" s="191"/>
    </row>
    <row r="359" spans="1:16" ht="15.75" x14ac:dyDescent="0.25">
      <c r="A359" s="43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43"/>
      <c r="M359" s="191"/>
      <c r="N359" s="191"/>
      <c r="O359" s="191"/>
      <c r="P359" s="191"/>
    </row>
    <row r="360" spans="1:16" ht="15.75" x14ac:dyDescent="0.25">
      <c r="A360" s="43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43"/>
      <c r="M360" s="191"/>
      <c r="N360" s="191"/>
      <c r="O360" s="191"/>
      <c r="P360" s="191"/>
    </row>
    <row r="361" spans="1:16" ht="15.75" x14ac:dyDescent="0.25">
      <c r="A361" s="43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43"/>
      <c r="M361" s="191"/>
      <c r="N361" s="191"/>
      <c r="O361" s="191"/>
      <c r="P361" s="191"/>
    </row>
    <row r="362" spans="1:16" ht="15.75" x14ac:dyDescent="0.25">
      <c r="A362" s="43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43"/>
      <c r="M362" s="191"/>
      <c r="N362" s="191"/>
      <c r="O362" s="191"/>
      <c r="P362" s="191"/>
    </row>
    <row r="363" spans="1:16" ht="15.75" x14ac:dyDescent="0.25">
      <c r="A363" s="43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43"/>
      <c r="M363" s="191"/>
      <c r="N363" s="191"/>
      <c r="O363" s="191"/>
      <c r="P363" s="191"/>
    </row>
    <row r="364" spans="1:16" ht="15.75" x14ac:dyDescent="0.25">
      <c r="A364" s="43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43"/>
      <c r="M364" s="191"/>
      <c r="N364" s="191"/>
      <c r="O364" s="191"/>
      <c r="P364" s="191"/>
    </row>
    <row r="365" spans="1:16" ht="15.75" x14ac:dyDescent="0.25">
      <c r="A365" s="43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43"/>
      <c r="M365" s="191"/>
      <c r="N365" s="191"/>
      <c r="O365" s="191"/>
      <c r="P365" s="191"/>
    </row>
    <row r="366" spans="1:16" ht="15.75" x14ac:dyDescent="0.25">
      <c r="A366" s="43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43"/>
      <c r="M366" s="191"/>
      <c r="N366" s="191"/>
      <c r="O366" s="191"/>
      <c r="P366" s="191"/>
    </row>
    <row r="367" spans="1:16" ht="15.75" x14ac:dyDescent="0.25">
      <c r="A367" s="43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43"/>
      <c r="M367" s="191"/>
      <c r="N367" s="191"/>
      <c r="O367" s="191"/>
      <c r="P367" s="191"/>
    </row>
    <row r="368" spans="1:16" ht="15.75" x14ac:dyDescent="0.25">
      <c r="A368" s="43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43"/>
      <c r="M368" s="191"/>
      <c r="N368" s="191"/>
      <c r="O368" s="191"/>
      <c r="P368" s="191"/>
    </row>
    <row r="369" spans="1:16" ht="15.75" x14ac:dyDescent="0.25">
      <c r="A369" s="43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43"/>
      <c r="M369" s="191"/>
      <c r="N369" s="191"/>
      <c r="O369" s="191"/>
      <c r="P369" s="191"/>
    </row>
    <row r="370" spans="1:16" ht="15.75" x14ac:dyDescent="0.25">
      <c r="A370" s="43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43"/>
      <c r="M370" s="191"/>
      <c r="N370" s="191"/>
      <c r="O370" s="191"/>
      <c r="P370" s="191"/>
    </row>
    <row r="371" spans="1:16" ht="15.75" x14ac:dyDescent="0.25">
      <c r="A371" s="43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43"/>
      <c r="M371" s="191"/>
      <c r="N371" s="191"/>
      <c r="O371" s="191"/>
      <c r="P371" s="191"/>
    </row>
    <row r="372" spans="1:16" ht="15.75" x14ac:dyDescent="0.25">
      <c r="A372" s="43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43"/>
      <c r="M372" s="191"/>
      <c r="N372" s="191"/>
      <c r="O372" s="191"/>
      <c r="P372" s="191"/>
    </row>
    <row r="373" spans="1:16" ht="15.75" x14ac:dyDescent="0.25">
      <c r="A373" s="43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43"/>
      <c r="M373" s="191"/>
      <c r="N373" s="191"/>
      <c r="O373" s="191"/>
      <c r="P373" s="191"/>
    </row>
    <row r="374" spans="1:16" ht="15.75" x14ac:dyDescent="0.25">
      <c r="A374" s="43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43"/>
      <c r="M374" s="191"/>
      <c r="N374" s="191"/>
      <c r="O374" s="191"/>
      <c r="P374" s="191"/>
    </row>
    <row r="375" spans="1:16" ht="15.75" x14ac:dyDescent="0.25">
      <c r="A375" s="43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43"/>
      <c r="M375" s="191"/>
      <c r="N375" s="191"/>
      <c r="O375" s="191"/>
      <c r="P375" s="191"/>
    </row>
    <row r="376" spans="1:16" ht="15.75" x14ac:dyDescent="0.25">
      <c r="A376" s="43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43"/>
      <c r="M376" s="191"/>
      <c r="N376" s="191"/>
      <c r="O376" s="191"/>
      <c r="P376" s="191"/>
    </row>
    <row r="377" spans="1:16" ht="15.75" x14ac:dyDescent="0.25">
      <c r="A377" s="43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43"/>
      <c r="M377" s="191"/>
      <c r="N377" s="191"/>
      <c r="O377" s="191"/>
      <c r="P377" s="191"/>
    </row>
    <row r="378" spans="1:16" ht="15.75" x14ac:dyDescent="0.25">
      <c r="A378" s="43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43"/>
      <c r="M378" s="191"/>
      <c r="N378" s="191"/>
      <c r="O378" s="191"/>
      <c r="P378" s="191"/>
    </row>
    <row r="379" spans="1:16" ht="15.75" x14ac:dyDescent="0.25">
      <c r="A379" s="43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43"/>
      <c r="M379" s="191"/>
      <c r="N379" s="191"/>
      <c r="O379" s="191"/>
      <c r="P379" s="191"/>
    </row>
    <row r="380" spans="1:16" ht="15.75" x14ac:dyDescent="0.25">
      <c r="A380" s="43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43"/>
      <c r="M380" s="191"/>
      <c r="N380" s="191"/>
      <c r="O380" s="191"/>
      <c r="P380" s="191"/>
    </row>
    <row r="381" spans="1:16" ht="15.75" x14ac:dyDescent="0.25">
      <c r="A381" s="43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43"/>
      <c r="M381" s="191"/>
      <c r="N381" s="191"/>
      <c r="O381" s="191"/>
      <c r="P381" s="191"/>
    </row>
    <row r="382" spans="1:16" ht="15.75" x14ac:dyDescent="0.25">
      <c r="A382" s="43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43"/>
      <c r="M382" s="191"/>
      <c r="N382" s="191"/>
      <c r="O382" s="191"/>
      <c r="P382" s="191"/>
    </row>
    <row r="383" spans="1:16" ht="15.75" x14ac:dyDescent="0.25">
      <c r="A383" s="43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43"/>
      <c r="M383" s="191"/>
      <c r="N383" s="191"/>
      <c r="O383" s="191"/>
      <c r="P383" s="191"/>
    </row>
    <row r="384" spans="1:16" ht="15.75" x14ac:dyDescent="0.25">
      <c r="A384" s="43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43"/>
      <c r="M384" s="191"/>
      <c r="N384" s="191"/>
      <c r="O384" s="191"/>
      <c r="P384" s="191"/>
    </row>
    <row r="385" spans="1:16" ht="15.75" x14ac:dyDescent="0.25">
      <c r="A385" s="43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43"/>
      <c r="M385" s="191"/>
      <c r="N385" s="191"/>
      <c r="O385" s="191"/>
      <c r="P385" s="191"/>
    </row>
    <row r="386" spans="1:16" ht="15.75" x14ac:dyDescent="0.25">
      <c r="A386" s="43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43"/>
      <c r="M386" s="191"/>
      <c r="N386" s="191"/>
      <c r="O386" s="191"/>
      <c r="P386" s="191"/>
    </row>
    <row r="387" spans="1:16" ht="15.75" x14ac:dyDescent="0.25">
      <c r="A387" s="43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43"/>
      <c r="M387" s="191"/>
      <c r="N387" s="191"/>
      <c r="O387" s="191"/>
      <c r="P387" s="191"/>
    </row>
    <row r="388" spans="1:16" ht="15.75" x14ac:dyDescent="0.25">
      <c r="A388" s="43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43"/>
      <c r="M388" s="191"/>
      <c r="N388" s="191"/>
      <c r="O388" s="191"/>
      <c r="P388" s="191"/>
    </row>
    <row r="389" spans="1:16" ht="15.75" x14ac:dyDescent="0.25">
      <c r="A389" s="43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43"/>
      <c r="M389" s="191"/>
      <c r="N389" s="191"/>
      <c r="O389" s="191"/>
      <c r="P389" s="191"/>
    </row>
    <row r="390" spans="1:16" ht="15.75" x14ac:dyDescent="0.25">
      <c r="A390" s="43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43"/>
      <c r="M390" s="191"/>
      <c r="N390" s="191"/>
      <c r="O390" s="191"/>
      <c r="P390" s="191"/>
    </row>
    <row r="391" spans="1:16" ht="15.75" x14ac:dyDescent="0.25">
      <c r="A391" s="43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43"/>
      <c r="M391" s="191"/>
      <c r="N391" s="191"/>
      <c r="O391" s="191"/>
      <c r="P391" s="191"/>
    </row>
    <row r="392" spans="1:16" ht="15.75" x14ac:dyDescent="0.25">
      <c r="A392" s="43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43"/>
      <c r="M392" s="191"/>
      <c r="N392" s="191"/>
      <c r="O392" s="191"/>
      <c r="P392" s="191"/>
    </row>
    <row r="393" spans="1:16" ht="15.75" x14ac:dyDescent="0.25">
      <c r="A393" s="43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43"/>
      <c r="M393" s="191"/>
      <c r="N393" s="191"/>
      <c r="O393" s="191"/>
      <c r="P393" s="191"/>
    </row>
    <row r="394" spans="1:16" ht="15.75" x14ac:dyDescent="0.25">
      <c r="A394" s="43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43"/>
      <c r="M394" s="191"/>
      <c r="N394" s="191"/>
      <c r="O394" s="191"/>
      <c r="P394" s="191"/>
    </row>
    <row r="395" spans="1:16" ht="15.75" x14ac:dyDescent="0.25">
      <c r="A395" s="43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43"/>
      <c r="M395" s="191"/>
      <c r="N395" s="191"/>
      <c r="O395" s="191"/>
      <c r="P395" s="191"/>
    </row>
    <row r="396" spans="1:16" ht="15.75" x14ac:dyDescent="0.25">
      <c r="A396" s="43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43"/>
      <c r="M396" s="191"/>
      <c r="N396" s="191"/>
      <c r="O396" s="191"/>
      <c r="P396" s="191"/>
    </row>
    <row r="397" spans="1:16" ht="15.75" x14ac:dyDescent="0.25">
      <c r="A397" s="43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43"/>
      <c r="M397" s="191"/>
      <c r="N397" s="191"/>
      <c r="O397" s="191"/>
      <c r="P397" s="191"/>
    </row>
    <row r="398" spans="1:16" ht="15.75" x14ac:dyDescent="0.25">
      <c r="A398" s="43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43"/>
      <c r="M398" s="191"/>
      <c r="N398" s="191"/>
      <c r="O398" s="191"/>
      <c r="P398" s="191"/>
    </row>
    <row r="399" spans="1:16" ht="15.75" x14ac:dyDescent="0.25">
      <c r="A399" s="43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43"/>
      <c r="M399" s="191"/>
      <c r="N399" s="191"/>
      <c r="O399" s="191"/>
      <c r="P399" s="191"/>
    </row>
    <row r="400" spans="1:16" ht="15.75" x14ac:dyDescent="0.25">
      <c r="A400" s="43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43"/>
      <c r="M400" s="191"/>
      <c r="N400" s="191"/>
      <c r="O400" s="191"/>
      <c r="P400" s="191"/>
    </row>
    <row r="401" spans="1:16" ht="15.75" x14ac:dyDescent="0.25">
      <c r="A401" s="43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43"/>
      <c r="M401" s="191"/>
      <c r="N401" s="191"/>
      <c r="O401" s="191"/>
      <c r="P401" s="191"/>
    </row>
    <row r="402" spans="1:16" ht="15.75" x14ac:dyDescent="0.25">
      <c r="A402" s="43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43"/>
      <c r="M402" s="191"/>
      <c r="N402" s="191"/>
      <c r="O402" s="191"/>
      <c r="P402" s="191"/>
    </row>
    <row r="403" spans="1:16" ht="15.75" x14ac:dyDescent="0.25">
      <c r="A403" s="43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43"/>
      <c r="M403" s="191"/>
      <c r="N403" s="191"/>
      <c r="O403" s="191"/>
      <c r="P403" s="191"/>
    </row>
    <row r="404" spans="1:16" ht="15.75" x14ac:dyDescent="0.25">
      <c r="A404" s="43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43"/>
      <c r="M404" s="191"/>
      <c r="N404" s="191"/>
      <c r="O404" s="191"/>
      <c r="P404" s="191"/>
    </row>
    <row r="405" spans="1:16" ht="15.75" x14ac:dyDescent="0.25">
      <c r="A405" s="43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43"/>
      <c r="M405" s="191"/>
      <c r="N405" s="191"/>
      <c r="O405" s="191"/>
      <c r="P405" s="191"/>
    </row>
    <row r="406" spans="1:16" ht="15.75" x14ac:dyDescent="0.25">
      <c r="A406" s="43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43"/>
      <c r="M406" s="191"/>
      <c r="N406" s="191"/>
      <c r="O406" s="191"/>
      <c r="P406" s="191"/>
    </row>
    <row r="407" spans="1:16" ht="15.75" x14ac:dyDescent="0.25">
      <c r="A407" s="43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43"/>
      <c r="M407" s="191"/>
      <c r="N407" s="191"/>
      <c r="O407" s="191"/>
      <c r="P407" s="191"/>
    </row>
    <row r="408" spans="1:16" ht="15.75" x14ac:dyDescent="0.25">
      <c r="A408" s="43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43"/>
      <c r="M408" s="191"/>
      <c r="N408" s="191"/>
      <c r="O408" s="191"/>
      <c r="P408" s="191"/>
    </row>
    <row r="409" spans="1:16" ht="15.75" x14ac:dyDescent="0.25">
      <c r="A409" s="43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43"/>
      <c r="M409" s="191"/>
      <c r="N409" s="191"/>
      <c r="O409" s="191"/>
      <c r="P409" s="191"/>
    </row>
    <row r="410" spans="1:16" ht="15.75" x14ac:dyDescent="0.25">
      <c r="A410" s="43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43"/>
      <c r="M410" s="191"/>
      <c r="N410" s="191"/>
      <c r="O410" s="191"/>
      <c r="P410" s="191"/>
    </row>
    <row r="411" spans="1:16" ht="15.75" x14ac:dyDescent="0.25">
      <c r="A411" s="43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43"/>
      <c r="M411" s="191"/>
      <c r="N411" s="191"/>
      <c r="O411" s="191"/>
      <c r="P411" s="191"/>
    </row>
    <row r="412" spans="1:16" ht="15.75" x14ac:dyDescent="0.25">
      <c r="A412" s="43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43"/>
      <c r="M412" s="191"/>
      <c r="N412" s="191"/>
      <c r="O412" s="191"/>
      <c r="P412" s="191"/>
    </row>
    <row r="413" spans="1:16" ht="15.75" x14ac:dyDescent="0.25">
      <c r="A413" s="43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43"/>
      <c r="M413" s="191"/>
      <c r="N413" s="191"/>
      <c r="O413" s="191"/>
      <c r="P413" s="191"/>
    </row>
    <row r="414" spans="1:16" ht="15.75" x14ac:dyDescent="0.25">
      <c r="A414" s="43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43"/>
      <c r="M414" s="191"/>
      <c r="N414" s="191"/>
      <c r="O414" s="191"/>
      <c r="P414" s="191"/>
    </row>
    <row r="415" spans="1:16" ht="15.75" x14ac:dyDescent="0.25">
      <c r="A415" s="43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43"/>
      <c r="M415" s="191"/>
      <c r="N415" s="191"/>
      <c r="O415" s="191"/>
      <c r="P415" s="191"/>
    </row>
    <row r="416" spans="1:16" ht="15.75" x14ac:dyDescent="0.25">
      <c r="A416" s="43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43"/>
      <c r="M416" s="191"/>
      <c r="N416" s="191"/>
      <c r="O416" s="191"/>
      <c r="P416" s="191"/>
    </row>
    <row r="417" spans="1:16" ht="15.75" x14ac:dyDescent="0.25">
      <c r="A417" s="43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43"/>
      <c r="M417" s="191"/>
      <c r="N417" s="191"/>
      <c r="O417" s="191"/>
      <c r="P417" s="191"/>
    </row>
    <row r="418" spans="1:16" ht="15.75" x14ac:dyDescent="0.25">
      <c r="A418" s="43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43"/>
      <c r="M418" s="191"/>
      <c r="N418" s="191"/>
      <c r="O418" s="191"/>
      <c r="P418" s="191"/>
    </row>
    <row r="419" spans="1:16" ht="15.75" x14ac:dyDescent="0.25">
      <c r="A419" s="43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43"/>
      <c r="M419" s="191"/>
      <c r="N419" s="191"/>
      <c r="O419" s="191"/>
      <c r="P419" s="191"/>
    </row>
    <row r="420" spans="1:16" ht="15.75" x14ac:dyDescent="0.25">
      <c r="A420" s="43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43"/>
      <c r="M420" s="191"/>
      <c r="N420" s="191"/>
      <c r="O420" s="191"/>
      <c r="P420" s="191"/>
    </row>
    <row r="421" spans="1:16" ht="15.75" x14ac:dyDescent="0.25">
      <c r="A421" s="43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43"/>
      <c r="M421" s="191"/>
      <c r="N421" s="191"/>
      <c r="O421" s="191"/>
      <c r="P421" s="191"/>
    </row>
    <row r="422" spans="1:16" ht="15.75" x14ac:dyDescent="0.25">
      <c r="A422" s="43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43"/>
      <c r="M422" s="191"/>
      <c r="N422" s="191"/>
      <c r="O422" s="191"/>
      <c r="P422" s="191"/>
    </row>
    <row r="423" spans="1:16" ht="15.75" x14ac:dyDescent="0.25">
      <c r="A423" s="43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43"/>
      <c r="M423" s="191"/>
      <c r="N423" s="191"/>
      <c r="O423" s="191"/>
      <c r="P423" s="191"/>
    </row>
    <row r="424" spans="1:16" ht="15.75" x14ac:dyDescent="0.25">
      <c r="A424" s="43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43"/>
      <c r="M424" s="191"/>
      <c r="N424" s="191"/>
      <c r="O424" s="191"/>
      <c r="P424" s="191"/>
    </row>
    <row r="425" spans="1:16" ht="15.75" x14ac:dyDescent="0.25">
      <c r="A425" s="43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43"/>
      <c r="M425" s="191"/>
      <c r="N425" s="191"/>
      <c r="O425" s="191"/>
      <c r="P425" s="191"/>
    </row>
    <row r="426" spans="1:16" ht="15.75" x14ac:dyDescent="0.25">
      <c r="A426" s="43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43"/>
      <c r="M426" s="191"/>
      <c r="N426" s="191"/>
      <c r="O426" s="191"/>
      <c r="P426" s="191"/>
    </row>
    <row r="427" spans="1:16" ht="15.75" x14ac:dyDescent="0.25">
      <c r="A427" s="43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43"/>
      <c r="M427" s="191"/>
      <c r="N427" s="191"/>
      <c r="O427" s="191"/>
      <c r="P427" s="191"/>
    </row>
    <row r="428" spans="1:16" ht="15.75" x14ac:dyDescent="0.25">
      <c r="A428" s="43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43"/>
      <c r="M428" s="191"/>
      <c r="N428" s="191"/>
      <c r="O428" s="191"/>
      <c r="P428" s="191"/>
    </row>
    <row r="429" spans="1:16" ht="15.75" x14ac:dyDescent="0.25">
      <c r="A429" s="43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43"/>
      <c r="M429" s="191"/>
      <c r="N429" s="191"/>
      <c r="O429" s="191"/>
      <c r="P429" s="191"/>
    </row>
    <row r="430" spans="1:16" ht="15.75" x14ac:dyDescent="0.25">
      <c r="A430" s="43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43"/>
      <c r="M430" s="191"/>
      <c r="N430" s="191"/>
      <c r="O430" s="191"/>
      <c r="P430" s="191"/>
    </row>
    <row r="431" spans="1:16" ht="15.75" x14ac:dyDescent="0.25">
      <c r="A431" s="43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43"/>
      <c r="M431" s="191"/>
      <c r="N431" s="191"/>
      <c r="O431" s="191"/>
      <c r="P431" s="191"/>
    </row>
    <row r="432" spans="1:16" ht="15.75" x14ac:dyDescent="0.25">
      <c r="A432" s="43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43"/>
      <c r="M432" s="191"/>
      <c r="N432" s="191"/>
      <c r="O432" s="191"/>
      <c r="P432" s="191"/>
    </row>
    <row r="433" spans="1:16" ht="15.75" x14ac:dyDescent="0.25">
      <c r="A433" s="43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43"/>
      <c r="M433" s="191"/>
      <c r="N433" s="191"/>
      <c r="O433" s="191"/>
      <c r="P433" s="191"/>
    </row>
    <row r="434" spans="1:16" ht="15.75" x14ac:dyDescent="0.25">
      <c r="A434" s="43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43"/>
      <c r="M434" s="191"/>
      <c r="N434" s="191"/>
      <c r="O434" s="191"/>
      <c r="P434" s="191"/>
    </row>
    <row r="435" spans="1:16" ht="15.75" x14ac:dyDescent="0.25">
      <c r="A435" s="43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43"/>
      <c r="M435" s="191"/>
      <c r="N435" s="191"/>
      <c r="O435" s="191"/>
      <c r="P435" s="191"/>
    </row>
    <row r="436" spans="1:16" ht="15.75" x14ac:dyDescent="0.25">
      <c r="A436" s="43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43"/>
      <c r="M436" s="191"/>
      <c r="N436" s="191"/>
      <c r="O436" s="191"/>
      <c r="P436" s="191"/>
    </row>
    <row r="437" spans="1:16" ht="15.75" x14ac:dyDescent="0.25">
      <c r="A437" s="43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43"/>
      <c r="M437" s="191"/>
      <c r="N437" s="191"/>
      <c r="O437" s="191"/>
      <c r="P437" s="191"/>
    </row>
    <row r="438" spans="1:16" ht="15.75" x14ac:dyDescent="0.25">
      <c r="A438" s="43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43"/>
      <c r="M438" s="191"/>
      <c r="N438" s="191"/>
      <c r="O438" s="191"/>
      <c r="P438" s="191"/>
    </row>
    <row r="439" spans="1:16" ht="15.75" x14ac:dyDescent="0.25">
      <c r="A439" s="43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43"/>
      <c r="M439" s="191"/>
      <c r="N439" s="191"/>
      <c r="O439" s="191"/>
      <c r="P439" s="191"/>
    </row>
    <row r="440" spans="1:16" ht="15.75" x14ac:dyDescent="0.25">
      <c r="A440" s="43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43"/>
      <c r="M440" s="191"/>
      <c r="N440" s="191"/>
      <c r="O440" s="191"/>
      <c r="P440" s="191"/>
    </row>
    <row r="441" spans="1:16" ht="15.75" x14ac:dyDescent="0.25">
      <c r="A441" s="43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43"/>
      <c r="M441" s="191"/>
      <c r="N441" s="191"/>
      <c r="O441" s="191"/>
      <c r="P441" s="191"/>
    </row>
    <row r="442" spans="1:16" ht="15.75" x14ac:dyDescent="0.25">
      <c r="A442" s="43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43"/>
      <c r="M442" s="191"/>
      <c r="N442" s="191"/>
      <c r="O442" s="191"/>
      <c r="P442" s="191"/>
    </row>
    <row r="443" spans="1:16" ht="15.75" x14ac:dyDescent="0.25">
      <c r="A443" s="43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43"/>
      <c r="M443" s="191"/>
      <c r="N443" s="191"/>
      <c r="O443" s="191"/>
      <c r="P443" s="191"/>
    </row>
    <row r="444" spans="1:16" ht="15.75" x14ac:dyDescent="0.25">
      <c r="A444" s="43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43"/>
      <c r="M444" s="191"/>
      <c r="N444" s="191"/>
      <c r="O444" s="191"/>
      <c r="P444" s="191"/>
    </row>
    <row r="445" spans="1:16" ht="15.75" x14ac:dyDescent="0.25">
      <c r="A445" s="43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43"/>
      <c r="M445" s="191"/>
      <c r="N445" s="191"/>
      <c r="O445" s="191"/>
      <c r="P445" s="191"/>
    </row>
    <row r="446" spans="1:16" ht="15.75" x14ac:dyDescent="0.25">
      <c r="A446" s="43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43"/>
      <c r="M446" s="191"/>
      <c r="N446" s="191"/>
      <c r="O446" s="191"/>
      <c r="P446" s="191"/>
    </row>
    <row r="447" spans="1:16" ht="15.75" x14ac:dyDescent="0.25">
      <c r="A447" s="43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43"/>
      <c r="M447" s="191"/>
      <c r="N447" s="191"/>
      <c r="O447" s="191"/>
      <c r="P447" s="191"/>
    </row>
    <row r="448" spans="1:16" ht="15.75" x14ac:dyDescent="0.25">
      <c r="A448" s="43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43"/>
      <c r="M448" s="191"/>
      <c r="N448" s="191"/>
      <c r="O448" s="191"/>
      <c r="P448" s="191"/>
    </row>
    <row r="449" spans="1:16" ht="15.75" x14ac:dyDescent="0.25">
      <c r="A449" s="43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43"/>
      <c r="M449" s="191"/>
      <c r="N449" s="191"/>
      <c r="O449" s="191"/>
      <c r="P449" s="191"/>
    </row>
    <row r="450" spans="1:16" ht="15.75" x14ac:dyDescent="0.25">
      <c r="A450" s="43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43"/>
      <c r="M450" s="191"/>
      <c r="N450" s="191"/>
      <c r="O450" s="191"/>
      <c r="P450" s="191"/>
    </row>
    <row r="451" spans="1:16" ht="15.75" x14ac:dyDescent="0.25">
      <c r="A451" s="43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43"/>
      <c r="M451" s="191"/>
      <c r="N451" s="191"/>
      <c r="O451" s="191"/>
      <c r="P451" s="191"/>
    </row>
    <row r="452" spans="1:16" ht="15.75" x14ac:dyDescent="0.25">
      <c r="A452" s="43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43"/>
      <c r="M452" s="191"/>
      <c r="N452" s="191"/>
      <c r="O452" s="191"/>
      <c r="P452" s="191"/>
    </row>
    <row r="453" spans="1:16" ht="15.75" x14ac:dyDescent="0.25">
      <c r="A453" s="43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43"/>
      <c r="M453" s="191"/>
      <c r="N453" s="191"/>
      <c r="O453" s="191"/>
      <c r="P453" s="191"/>
    </row>
    <row r="454" spans="1:16" ht="15.75" x14ac:dyDescent="0.25">
      <c r="A454" s="43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43"/>
      <c r="M454" s="191"/>
      <c r="N454" s="191"/>
      <c r="O454" s="191"/>
      <c r="P454" s="191"/>
    </row>
    <row r="455" spans="1:16" ht="15.75" x14ac:dyDescent="0.25">
      <c r="A455" s="43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43"/>
      <c r="M455" s="191"/>
      <c r="N455" s="191"/>
      <c r="O455" s="191"/>
      <c r="P455" s="191"/>
    </row>
    <row r="456" spans="1:16" ht="15.75" x14ac:dyDescent="0.25">
      <c r="A456" s="43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43"/>
      <c r="M456" s="191"/>
      <c r="N456" s="191"/>
      <c r="O456" s="191"/>
      <c r="P456" s="191"/>
    </row>
    <row r="457" spans="1:16" ht="15.75" x14ac:dyDescent="0.25">
      <c r="A457" s="43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43"/>
      <c r="M457" s="191"/>
      <c r="N457" s="191"/>
      <c r="O457" s="191"/>
      <c r="P457" s="191"/>
    </row>
    <row r="458" spans="1:16" ht="15.75" x14ac:dyDescent="0.25">
      <c r="A458" s="43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43"/>
      <c r="M458" s="191"/>
      <c r="N458" s="191"/>
      <c r="O458" s="191"/>
      <c r="P458" s="191"/>
    </row>
    <row r="459" spans="1:16" ht="15.75" x14ac:dyDescent="0.25">
      <c r="A459" s="43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43"/>
      <c r="M459" s="191"/>
      <c r="N459" s="191"/>
      <c r="O459" s="191"/>
      <c r="P459" s="191"/>
    </row>
    <row r="460" spans="1:16" ht="15.75" x14ac:dyDescent="0.25">
      <c r="A460" s="43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43"/>
      <c r="M460" s="191"/>
      <c r="N460" s="191"/>
      <c r="O460" s="191"/>
      <c r="P460" s="191"/>
    </row>
    <row r="461" spans="1:16" ht="15.75" x14ac:dyDescent="0.25">
      <c r="A461" s="43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43"/>
      <c r="M461" s="191"/>
      <c r="N461" s="191"/>
      <c r="O461" s="191"/>
      <c r="P461" s="191"/>
    </row>
    <row r="462" spans="1:16" ht="15.75" x14ac:dyDescent="0.25">
      <c r="A462" s="43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43"/>
      <c r="M462" s="191"/>
      <c r="N462" s="191"/>
      <c r="O462" s="191"/>
      <c r="P462" s="191"/>
    </row>
    <row r="463" spans="1:16" ht="15.75" x14ac:dyDescent="0.25">
      <c r="A463" s="43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43"/>
      <c r="M463" s="191"/>
      <c r="N463" s="191"/>
      <c r="O463" s="191"/>
      <c r="P463" s="191"/>
    </row>
    <row r="464" spans="1:16" ht="15.75" x14ac:dyDescent="0.25">
      <c r="A464" s="43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43"/>
      <c r="M464" s="191"/>
      <c r="N464" s="191"/>
      <c r="O464" s="191"/>
      <c r="P464" s="191"/>
    </row>
    <row r="465" spans="1:16" ht="15.75" x14ac:dyDescent="0.25">
      <c r="A465" s="43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43"/>
      <c r="M465" s="191"/>
      <c r="N465" s="191"/>
      <c r="O465" s="191"/>
      <c r="P465" s="191"/>
    </row>
    <row r="466" spans="1:16" ht="15.75" x14ac:dyDescent="0.25">
      <c r="A466" s="43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43"/>
      <c r="M466" s="191"/>
      <c r="N466" s="191"/>
      <c r="O466" s="191"/>
      <c r="P466" s="191"/>
    </row>
    <row r="467" spans="1:16" ht="15.75" x14ac:dyDescent="0.25">
      <c r="A467" s="43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43"/>
      <c r="M467" s="191"/>
      <c r="N467" s="191"/>
      <c r="O467" s="191"/>
      <c r="P467" s="191"/>
    </row>
    <row r="468" spans="1:16" ht="15.75" x14ac:dyDescent="0.25">
      <c r="A468" s="43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43"/>
      <c r="M468" s="191"/>
      <c r="N468" s="191"/>
      <c r="O468" s="191"/>
      <c r="P468" s="191"/>
    </row>
    <row r="469" spans="1:16" ht="15.75" x14ac:dyDescent="0.25">
      <c r="A469" s="43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43"/>
      <c r="M469" s="191"/>
      <c r="N469" s="191"/>
      <c r="O469" s="191"/>
      <c r="P469" s="191"/>
    </row>
    <row r="470" spans="1:16" ht="15.75" x14ac:dyDescent="0.25">
      <c r="A470" s="43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43"/>
      <c r="M470" s="191"/>
      <c r="N470" s="191"/>
      <c r="O470" s="191"/>
      <c r="P470" s="191"/>
    </row>
    <row r="471" spans="1:16" ht="15.75" x14ac:dyDescent="0.25">
      <c r="A471" s="43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43"/>
      <c r="M471" s="191"/>
      <c r="N471" s="191"/>
      <c r="O471" s="191"/>
      <c r="P471" s="191"/>
    </row>
    <row r="472" spans="1:16" ht="15.75" x14ac:dyDescent="0.25">
      <c r="A472" s="43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43"/>
      <c r="M472" s="191"/>
      <c r="N472" s="191"/>
      <c r="O472" s="191"/>
      <c r="P472" s="191"/>
    </row>
    <row r="473" spans="1:16" ht="15.75" x14ac:dyDescent="0.25">
      <c r="A473" s="43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43"/>
      <c r="M473" s="191"/>
      <c r="N473" s="191"/>
      <c r="O473" s="191"/>
      <c r="P473" s="191"/>
    </row>
    <row r="474" spans="1:16" ht="15.75" x14ac:dyDescent="0.25">
      <c r="A474" s="43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43"/>
      <c r="M474" s="191"/>
      <c r="N474" s="191"/>
      <c r="O474" s="191"/>
      <c r="P474" s="191"/>
    </row>
    <row r="475" spans="1:16" ht="15.75" x14ac:dyDescent="0.25">
      <c r="A475" s="43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43"/>
      <c r="M475" s="191"/>
      <c r="N475" s="191"/>
      <c r="O475" s="191"/>
      <c r="P475" s="191"/>
    </row>
    <row r="476" spans="1:16" ht="15.75" x14ac:dyDescent="0.25">
      <c r="A476" s="43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43"/>
      <c r="M476" s="191"/>
      <c r="N476" s="191"/>
      <c r="O476" s="191"/>
      <c r="P476" s="191"/>
    </row>
    <row r="477" spans="1:16" ht="15.75" x14ac:dyDescent="0.25">
      <c r="A477" s="43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43"/>
      <c r="M477" s="191"/>
      <c r="N477" s="191"/>
      <c r="O477" s="191"/>
      <c r="P477" s="191"/>
    </row>
    <row r="478" spans="1:16" ht="15.75" x14ac:dyDescent="0.25">
      <c r="A478" s="43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43"/>
      <c r="M478" s="191"/>
      <c r="N478" s="191"/>
      <c r="O478" s="191"/>
      <c r="P478" s="191"/>
    </row>
    <row r="479" spans="1:16" ht="15.75" x14ac:dyDescent="0.25">
      <c r="A479" s="43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43"/>
      <c r="M479" s="191"/>
      <c r="N479" s="191"/>
      <c r="O479" s="191"/>
      <c r="P479" s="191"/>
    </row>
    <row r="480" spans="1:16" ht="15.75" x14ac:dyDescent="0.25">
      <c r="A480" s="43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43"/>
      <c r="M480" s="191"/>
      <c r="N480" s="191"/>
      <c r="O480" s="191"/>
      <c r="P480" s="191"/>
    </row>
    <row r="481" spans="1:16" ht="15.75" x14ac:dyDescent="0.25">
      <c r="A481" s="43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43"/>
      <c r="M481" s="191"/>
      <c r="N481" s="191"/>
      <c r="O481" s="191"/>
      <c r="P481" s="191"/>
    </row>
    <row r="482" spans="1:16" ht="15.75" x14ac:dyDescent="0.25">
      <c r="A482" s="43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43"/>
      <c r="M482" s="191"/>
      <c r="N482" s="191"/>
      <c r="O482" s="191"/>
      <c r="P482" s="191"/>
    </row>
    <row r="483" spans="1:16" ht="15.75" x14ac:dyDescent="0.25">
      <c r="A483" s="43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43"/>
      <c r="M483" s="191"/>
      <c r="N483" s="191"/>
      <c r="O483" s="191"/>
      <c r="P483" s="191"/>
    </row>
    <row r="484" spans="1:16" ht="15.75" x14ac:dyDescent="0.25">
      <c r="A484" s="43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43"/>
      <c r="M484" s="191"/>
      <c r="N484" s="191"/>
      <c r="O484" s="191"/>
      <c r="P484" s="191"/>
    </row>
    <row r="485" spans="1:16" ht="15.75" x14ac:dyDescent="0.25">
      <c r="A485" s="43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43"/>
      <c r="M485" s="191"/>
      <c r="N485" s="191"/>
      <c r="O485" s="191"/>
      <c r="P485" s="191"/>
    </row>
    <row r="486" spans="1:16" ht="15.75" x14ac:dyDescent="0.25">
      <c r="A486" s="43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43"/>
      <c r="M486" s="191"/>
      <c r="N486" s="191"/>
      <c r="O486" s="191"/>
      <c r="P486" s="191"/>
    </row>
    <row r="487" spans="1:16" ht="15.75" x14ac:dyDescent="0.25">
      <c r="A487" s="43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43"/>
      <c r="M487" s="191"/>
      <c r="N487" s="191"/>
      <c r="O487" s="191"/>
      <c r="P487" s="191"/>
    </row>
    <row r="488" spans="1:16" ht="15.75" x14ac:dyDescent="0.25">
      <c r="A488" s="43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43"/>
      <c r="M488" s="191"/>
      <c r="N488" s="191"/>
      <c r="O488" s="191"/>
      <c r="P488" s="191"/>
    </row>
    <row r="489" spans="1:16" ht="15.75" x14ac:dyDescent="0.25">
      <c r="A489" s="43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43"/>
      <c r="M489" s="191"/>
      <c r="N489" s="191"/>
      <c r="O489" s="191"/>
      <c r="P489" s="191"/>
    </row>
    <row r="490" spans="1:16" ht="15.75" x14ac:dyDescent="0.25">
      <c r="A490" s="43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43"/>
      <c r="M490" s="191"/>
      <c r="N490" s="191"/>
      <c r="O490" s="191"/>
      <c r="P490" s="191"/>
    </row>
    <row r="491" spans="1:16" ht="15.75" x14ac:dyDescent="0.25">
      <c r="A491" s="43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43"/>
      <c r="M491" s="191"/>
      <c r="N491" s="191"/>
      <c r="O491" s="191"/>
      <c r="P491" s="191"/>
    </row>
    <row r="492" spans="1:16" ht="15.75" x14ac:dyDescent="0.25">
      <c r="A492" s="43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43"/>
      <c r="M492" s="191"/>
      <c r="N492" s="191"/>
      <c r="O492" s="191"/>
      <c r="P492" s="191"/>
    </row>
    <row r="493" spans="1:16" ht="15.75" x14ac:dyDescent="0.25">
      <c r="A493" s="43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43"/>
      <c r="M493" s="191"/>
      <c r="N493" s="191"/>
      <c r="O493" s="191"/>
      <c r="P493" s="191"/>
    </row>
    <row r="494" spans="1:16" ht="15.75" x14ac:dyDescent="0.25">
      <c r="A494" s="43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43"/>
      <c r="M494" s="191"/>
      <c r="N494" s="191"/>
      <c r="O494" s="191"/>
      <c r="P494" s="191"/>
    </row>
    <row r="495" spans="1:16" ht="15.75" x14ac:dyDescent="0.25">
      <c r="A495" s="43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43"/>
      <c r="M495" s="191"/>
      <c r="N495" s="191"/>
      <c r="O495" s="191"/>
      <c r="P495" s="191"/>
    </row>
    <row r="496" spans="1:16" ht="15.75" x14ac:dyDescent="0.25">
      <c r="A496" s="43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43"/>
      <c r="M496" s="191"/>
      <c r="N496" s="191"/>
      <c r="O496" s="191"/>
      <c r="P496" s="191"/>
    </row>
    <row r="497" spans="1:16" ht="15.75" x14ac:dyDescent="0.25">
      <c r="A497" s="43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43"/>
      <c r="M497" s="191"/>
      <c r="N497" s="191"/>
      <c r="O497" s="191"/>
      <c r="P497" s="191"/>
    </row>
    <row r="498" spans="1:16" ht="15.75" x14ac:dyDescent="0.25">
      <c r="A498" s="43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43"/>
      <c r="M498" s="191"/>
      <c r="N498" s="191"/>
      <c r="O498" s="191"/>
      <c r="P498" s="191"/>
    </row>
    <row r="499" spans="1:16" ht="15.75" x14ac:dyDescent="0.25">
      <c r="A499" s="43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43"/>
      <c r="M499" s="191"/>
      <c r="N499" s="191"/>
      <c r="O499" s="191"/>
      <c r="P499" s="191"/>
    </row>
    <row r="500" spans="1:16" ht="15.75" x14ac:dyDescent="0.25">
      <c r="A500" s="43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43"/>
      <c r="M500" s="191"/>
      <c r="N500" s="191"/>
      <c r="O500" s="191"/>
      <c r="P500" s="191"/>
    </row>
    <row r="501" spans="1:16" ht="15.75" x14ac:dyDescent="0.25">
      <c r="A501" s="43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43"/>
      <c r="M501" s="191"/>
      <c r="N501" s="191"/>
      <c r="O501" s="191"/>
      <c r="P501" s="191"/>
    </row>
    <row r="502" spans="1:16" ht="15.75" x14ac:dyDescent="0.25">
      <c r="A502" s="43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43"/>
      <c r="M502" s="191"/>
      <c r="N502" s="191"/>
      <c r="O502" s="191"/>
      <c r="P502" s="191"/>
    </row>
    <row r="503" spans="1:16" ht="15.75" x14ac:dyDescent="0.25">
      <c r="A503" s="43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43"/>
      <c r="M503" s="191"/>
      <c r="N503" s="191"/>
      <c r="O503" s="191"/>
      <c r="P503" s="191"/>
    </row>
    <row r="504" spans="1:16" ht="15.75" x14ac:dyDescent="0.25">
      <c r="A504" s="43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43"/>
      <c r="M504" s="191"/>
      <c r="N504" s="191"/>
      <c r="O504" s="191"/>
      <c r="P504" s="191"/>
    </row>
    <row r="505" spans="1:16" ht="15.75" x14ac:dyDescent="0.25">
      <c r="A505" s="43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43"/>
      <c r="M505" s="191"/>
      <c r="N505" s="191"/>
      <c r="O505" s="191"/>
      <c r="P505" s="191"/>
    </row>
    <row r="506" spans="1:16" ht="15.75" x14ac:dyDescent="0.25">
      <c r="A506" s="43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43"/>
      <c r="M506" s="191"/>
      <c r="N506" s="191"/>
      <c r="O506" s="191"/>
      <c r="P506" s="191"/>
    </row>
    <row r="507" spans="1:16" ht="15.75" x14ac:dyDescent="0.25">
      <c r="A507" s="43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43"/>
      <c r="M507" s="191"/>
      <c r="N507" s="191"/>
      <c r="O507" s="191"/>
      <c r="P507" s="191"/>
    </row>
    <row r="508" spans="1:16" ht="15.75" x14ac:dyDescent="0.25">
      <c r="A508" s="43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43"/>
      <c r="M508" s="191"/>
      <c r="N508" s="191"/>
      <c r="O508" s="191"/>
      <c r="P508" s="191"/>
    </row>
    <row r="509" spans="1:16" ht="15.75" x14ac:dyDescent="0.25">
      <c r="A509" s="43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43"/>
      <c r="M509" s="191"/>
      <c r="N509" s="191"/>
      <c r="O509" s="191"/>
      <c r="P509" s="191"/>
    </row>
    <row r="510" spans="1:16" ht="15.75" x14ac:dyDescent="0.25">
      <c r="A510" s="43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43"/>
      <c r="M510" s="191"/>
      <c r="N510" s="191"/>
      <c r="O510" s="191"/>
      <c r="P510" s="191"/>
    </row>
    <row r="511" spans="1:16" ht="15.75" x14ac:dyDescent="0.25">
      <c r="A511" s="43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43"/>
      <c r="M511" s="191"/>
      <c r="N511" s="191"/>
      <c r="O511" s="191"/>
      <c r="P511" s="191"/>
    </row>
    <row r="512" spans="1:16" ht="15.75" x14ac:dyDescent="0.25">
      <c r="A512" s="43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43"/>
      <c r="M512" s="191"/>
      <c r="N512" s="191"/>
      <c r="O512" s="191"/>
      <c r="P512" s="191"/>
    </row>
    <row r="513" spans="1:16" ht="15.75" x14ac:dyDescent="0.25">
      <c r="A513" s="43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43"/>
      <c r="M513" s="191"/>
      <c r="N513" s="191"/>
      <c r="O513" s="191"/>
      <c r="P513" s="191"/>
    </row>
    <row r="514" spans="1:16" ht="15.75" x14ac:dyDescent="0.25">
      <c r="A514" s="43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43"/>
      <c r="M514" s="191"/>
      <c r="N514" s="191"/>
      <c r="O514" s="191"/>
      <c r="P514" s="191"/>
    </row>
    <row r="515" spans="1:16" ht="15.75" x14ac:dyDescent="0.25">
      <c r="A515" s="43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43"/>
      <c r="M515" s="191"/>
      <c r="N515" s="191"/>
      <c r="O515" s="191"/>
      <c r="P515" s="191"/>
    </row>
    <row r="516" spans="1:16" ht="15.75" x14ac:dyDescent="0.25">
      <c r="A516" s="43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43"/>
      <c r="M516" s="191"/>
      <c r="N516" s="191"/>
      <c r="O516" s="191"/>
      <c r="P516" s="191"/>
    </row>
    <row r="517" spans="1:16" ht="15.75" x14ac:dyDescent="0.25">
      <c r="A517" s="43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43"/>
      <c r="M517" s="191"/>
      <c r="N517" s="191"/>
      <c r="O517" s="191"/>
      <c r="P517" s="191"/>
    </row>
    <row r="518" spans="1:16" ht="15.75" x14ac:dyDescent="0.25">
      <c r="A518" s="43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43"/>
      <c r="M518" s="191"/>
      <c r="N518" s="191"/>
      <c r="O518" s="191"/>
      <c r="P518" s="191"/>
    </row>
    <row r="519" spans="1:16" ht="15.75" x14ac:dyDescent="0.25">
      <c r="A519" s="43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43"/>
      <c r="M519" s="191"/>
      <c r="N519" s="191"/>
      <c r="O519" s="191"/>
      <c r="P519" s="191"/>
    </row>
    <row r="520" spans="1:16" ht="15.75" x14ac:dyDescent="0.25">
      <c r="A520" s="43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43"/>
      <c r="M520" s="191"/>
      <c r="N520" s="191"/>
      <c r="O520" s="191"/>
      <c r="P520" s="191"/>
    </row>
    <row r="521" spans="1:16" ht="15.75" x14ac:dyDescent="0.25">
      <c r="A521" s="43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43"/>
      <c r="M521" s="191"/>
      <c r="N521" s="191"/>
      <c r="O521" s="191"/>
      <c r="P521" s="191"/>
    </row>
    <row r="522" spans="1:16" ht="15.75" x14ac:dyDescent="0.25">
      <c r="A522" s="43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43"/>
      <c r="M522" s="191"/>
      <c r="N522" s="191"/>
      <c r="O522" s="191"/>
      <c r="P522" s="191"/>
    </row>
    <row r="523" spans="1:16" ht="15.75" x14ac:dyDescent="0.25">
      <c r="A523" s="43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43"/>
      <c r="M523" s="191"/>
      <c r="N523" s="191"/>
      <c r="O523" s="191"/>
      <c r="P523" s="191"/>
    </row>
    <row r="524" spans="1:16" ht="15.75" x14ac:dyDescent="0.25">
      <c r="A524" s="43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43"/>
      <c r="M524" s="191"/>
      <c r="N524" s="191"/>
      <c r="O524" s="191"/>
      <c r="P524" s="191"/>
    </row>
    <row r="525" spans="1:16" ht="15.75" x14ac:dyDescent="0.25">
      <c r="A525" s="43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43"/>
      <c r="M525" s="191"/>
      <c r="N525" s="191"/>
      <c r="O525" s="191"/>
      <c r="P525" s="191"/>
    </row>
    <row r="526" spans="1:16" ht="15.75" x14ac:dyDescent="0.25">
      <c r="A526" s="43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43"/>
      <c r="M526" s="191"/>
      <c r="N526" s="191"/>
      <c r="O526" s="191"/>
      <c r="P526" s="191"/>
    </row>
    <row r="527" spans="1:16" ht="15.75" x14ac:dyDescent="0.25">
      <c r="A527" s="43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43"/>
      <c r="M527" s="191"/>
      <c r="N527" s="191"/>
      <c r="O527" s="191"/>
      <c r="P527" s="191"/>
    </row>
    <row r="528" spans="1:16" ht="15.75" x14ac:dyDescent="0.25">
      <c r="A528" s="43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43"/>
      <c r="M528" s="191"/>
      <c r="N528" s="191"/>
      <c r="O528" s="191"/>
      <c r="P528" s="191"/>
    </row>
    <row r="529" spans="1:16" ht="15.75" x14ac:dyDescent="0.25">
      <c r="A529" s="43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43"/>
      <c r="M529" s="191"/>
      <c r="N529" s="191"/>
      <c r="O529" s="191"/>
      <c r="P529" s="191"/>
    </row>
    <row r="530" spans="1:16" ht="15.75" x14ac:dyDescent="0.25">
      <c r="A530" s="43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43"/>
      <c r="M530" s="191"/>
      <c r="N530" s="191"/>
      <c r="O530" s="191"/>
      <c r="P530" s="191"/>
    </row>
    <row r="531" spans="1:16" ht="15.75" x14ac:dyDescent="0.25">
      <c r="A531" s="43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43"/>
      <c r="M531" s="191"/>
      <c r="N531" s="191"/>
      <c r="O531" s="191"/>
      <c r="P531" s="191"/>
    </row>
    <row r="532" spans="1:16" ht="15.75" x14ac:dyDescent="0.25">
      <c r="A532" s="43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43"/>
      <c r="M532" s="191"/>
      <c r="N532" s="191"/>
      <c r="O532" s="191"/>
      <c r="P532" s="191"/>
    </row>
    <row r="533" spans="1:16" ht="15.75" x14ac:dyDescent="0.25">
      <c r="A533" s="43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43"/>
      <c r="M533" s="191"/>
      <c r="N533" s="191"/>
      <c r="O533" s="191"/>
      <c r="P533" s="191"/>
    </row>
    <row r="534" spans="1:16" ht="15.75" x14ac:dyDescent="0.25">
      <c r="A534" s="43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43"/>
      <c r="M534" s="191"/>
      <c r="N534" s="191"/>
      <c r="O534" s="191"/>
      <c r="P534" s="191"/>
    </row>
    <row r="535" spans="1:16" ht="15.75" x14ac:dyDescent="0.25">
      <c r="A535" s="43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43"/>
      <c r="M535" s="191"/>
      <c r="N535" s="191"/>
      <c r="O535" s="191"/>
      <c r="P535" s="191"/>
    </row>
    <row r="536" spans="1:16" ht="15.75" x14ac:dyDescent="0.25">
      <c r="A536" s="43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43"/>
      <c r="M536" s="191"/>
      <c r="N536" s="191"/>
      <c r="O536" s="191"/>
      <c r="P536" s="191"/>
    </row>
    <row r="537" spans="1:16" ht="15.75" x14ac:dyDescent="0.25">
      <c r="A537" s="43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43"/>
      <c r="M537" s="191"/>
      <c r="N537" s="191"/>
      <c r="O537" s="191"/>
      <c r="P537" s="191"/>
    </row>
    <row r="538" spans="1:16" ht="15.75" x14ac:dyDescent="0.25">
      <c r="A538" s="43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43"/>
      <c r="M538" s="191"/>
      <c r="N538" s="191"/>
      <c r="O538" s="191"/>
      <c r="P538" s="191"/>
    </row>
    <row r="539" spans="1:16" ht="15.75" x14ac:dyDescent="0.25">
      <c r="A539" s="43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43"/>
      <c r="M539" s="191"/>
      <c r="N539" s="191"/>
      <c r="O539" s="191"/>
      <c r="P539" s="191"/>
    </row>
    <row r="540" spans="1:16" ht="15.75" x14ac:dyDescent="0.25">
      <c r="A540" s="43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43"/>
      <c r="M540" s="191"/>
      <c r="N540" s="191"/>
      <c r="O540" s="191"/>
      <c r="P540" s="191"/>
    </row>
    <row r="541" spans="1:16" ht="15.75" x14ac:dyDescent="0.25">
      <c r="A541" s="43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43"/>
      <c r="M541" s="191"/>
      <c r="N541" s="191"/>
      <c r="O541" s="191"/>
      <c r="P541" s="191"/>
    </row>
    <row r="542" spans="1:16" ht="15.75" x14ac:dyDescent="0.25">
      <c r="A542" s="43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43"/>
      <c r="M542" s="191"/>
      <c r="N542" s="191"/>
      <c r="O542" s="191"/>
      <c r="P542" s="191"/>
    </row>
    <row r="543" spans="1:16" ht="15.75" x14ac:dyDescent="0.25">
      <c r="A543" s="43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43"/>
      <c r="M543" s="191"/>
      <c r="N543" s="191"/>
      <c r="O543" s="191"/>
      <c r="P543" s="191"/>
    </row>
    <row r="544" spans="1:16" ht="15.75" x14ac:dyDescent="0.25">
      <c r="A544" s="43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43"/>
      <c r="M544" s="191"/>
      <c r="N544" s="191"/>
      <c r="O544" s="191"/>
      <c r="P544" s="191"/>
    </row>
    <row r="545" spans="1:16" ht="15.75" x14ac:dyDescent="0.25">
      <c r="A545" s="43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43"/>
      <c r="M545" s="191"/>
      <c r="N545" s="191"/>
      <c r="O545" s="191"/>
      <c r="P545" s="191"/>
    </row>
    <row r="546" spans="1:16" ht="15.75" x14ac:dyDescent="0.25">
      <c r="A546" s="43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43"/>
      <c r="M546" s="191"/>
      <c r="N546" s="191"/>
      <c r="O546" s="191"/>
      <c r="P546" s="191"/>
    </row>
    <row r="547" spans="1:16" ht="15.75" x14ac:dyDescent="0.25">
      <c r="A547" s="43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43"/>
      <c r="M547" s="191"/>
      <c r="N547" s="191"/>
      <c r="O547" s="191"/>
      <c r="P547" s="191"/>
    </row>
    <row r="548" spans="1:16" ht="15.75" x14ac:dyDescent="0.25">
      <c r="A548" s="43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43"/>
      <c r="M548" s="191"/>
      <c r="N548" s="191"/>
      <c r="O548" s="191"/>
      <c r="P548" s="191"/>
    </row>
    <row r="549" spans="1:16" ht="15.75" x14ac:dyDescent="0.25">
      <c r="A549" s="43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43"/>
      <c r="M549" s="191"/>
      <c r="N549" s="191"/>
      <c r="O549" s="191"/>
      <c r="P549" s="191"/>
    </row>
    <row r="550" spans="1:16" ht="15.75" x14ac:dyDescent="0.25">
      <c r="A550" s="43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43"/>
      <c r="M550" s="191"/>
      <c r="N550" s="191"/>
      <c r="O550" s="191"/>
      <c r="P550" s="191"/>
    </row>
    <row r="551" spans="1:16" ht="15.75" x14ac:dyDescent="0.25">
      <c r="A551" s="43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43"/>
      <c r="M551" s="191"/>
      <c r="N551" s="191"/>
      <c r="O551" s="191"/>
      <c r="P551" s="191"/>
    </row>
    <row r="552" spans="1:16" ht="15.75" x14ac:dyDescent="0.25">
      <c r="A552" s="43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43"/>
      <c r="M552" s="191"/>
      <c r="N552" s="191"/>
      <c r="O552" s="191"/>
      <c r="P552" s="191"/>
    </row>
    <row r="553" spans="1:16" ht="15.75" x14ac:dyDescent="0.25">
      <c r="A553" s="43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43"/>
      <c r="M553" s="191"/>
      <c r="N553" s="191"/>
      <c r="O553" s="191"/>
      <c r="P553" s="191"/>
    </row>
    <row r="554" spans="1:16" ht="15.75" x14ac:dyDescent="0.25">
      <c r="A554" s="43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43"/>
      <c r="M554" s="191"/>
      <c r="N554" s="191"/>
      <c r="O554" s="191"/>
      <c r="P554" s="191"/>
    </row>
    <row r="555" spans="1:16" ht="15.75" x14ac:dyDescent="0.25">
      <c r="A555" s="43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43"/>
      <c r="M555" s="191"/>
      <c r="N555" s="191"/>
      <c r="O555" s="191"/>
      <c r="P555" s="191"/>
    </row>
    <row r="556" spans="1:16" ht="15.75" x14ac:dyDescent="0.25">
      <c r="A556" s="43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43"/>
      <c r="M556" s="191"/>
      <c r="N556" s="191"/>
      <c r="O556" s="191"/>
      <c r="P556" s="191"/>
    </row>
    <row r="557" spans="1:16" ht="15.75" x14ac:dyDescent="0.25">
      <c r="A557" s="43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43"/>
      <c r="M557" s="191"/>
      <c r="N557" s="191"/>
      <c r="O557" s="191"/>
      <c r="P557" s="191"/>
    </row>
    <row r="558" spans="1:16" ht="15.75" x14ac:dyDescent="0.25">
      <c r="A558" s="43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43"/>
      <c r="M558" s="191"/>
      <c r="N558" s="191"/>
      <c r="O558" s="191"/>
      <c r="P558" s="191"/>
    </row>
    <row r="559" spans="1:16" ht="15.75" x14ac:dyDescent="0.25">
      <c r="A559" s="43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43"/>
      <c r="M559" s="191"/>
      <c r="N559" s="191"/>
      <c r="O559" s="191"/>
      <c r="P559" s="191"/>
    </row>
    <row r="560" spans="1:16" ht="15.75" x14ac:dyDescent="0.25">
      <c r="A560" s="43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43"/>
      <c r="M560" s="191"/>
      <c r="N560" s="191"/>
      <c r="O560" s="191"/>
      <c r="P560" s="191"/>
    </row>
    <row r="561" spans="1:16" ht="15.75" x14ac:dyDescent="0.25">
      <c r="A561" s="43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43"/>
      <c r="M561" s="191"/>
      <c r="N561" s="191"/>
      <c r="O561" s="191"/>
      <c r="P561" s="191"/>
    </row>
    <row r="562" spans="1:16" ht="15.75" x14ac:dyDescent="0.25">
      <c r="A562" s="43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43"/>
      <c r="M562" s="191"/>
      <c r="N562" s="191"/>
      <c r="O562" s="191"/>
      <c r="P562" s="191"/>
    </row>
    <row r="563" spans="1:16" ht="15.75" x14ac:dyDescent="0.25">
      <c r="A563" s="43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43"/>
      <c r="M563" s="191"/>
      <c r="N563" s="191"/>
      <c r="O563" s="191"/>
      <c r="P563" s="191"/>
    </row>
    <row r="564" spans="1:16" ht="15.75" x14ac:dyDescent="0.25">
      <c r="A564" s="43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43"/>
      <c r="M564" s="191"/>
      <c r="N564" s="191"/>
      <c r="O564" s="191"/>
      <c r="P564" s="191"/>
    </row>
    <row r="565" spans="1:16" ht="15.75" x14ac:dyDescent="0.25">
      <c r="A565" s="43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43"/>
      <c r="M565" s="191"/>
      <c r="N565" s="191"/>
      <c r="O565" s="191"/>
      <c r="P565" s="191"/>
    </row>
    <row r="566" spans="1:16" ht="15.75" x14ac:dyDescent="0.25">
      <c r="A566" s="43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43"/>
      <c r="M566" s="191"/>
      <c r="N566" s="191"/>
      <c r="O566" s="191"/>
      <c r="P566" s="191"/>
    </row>
    <row r="567" spans="1:16" ht="15.75" x14ac:dyDescent="0.25">
      <c r="A567" s="43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43"/>
      <c r="M567" s="191"/>
      <c r="N567" s="191"/>
      <c r="O567" s="191"/>
      <c r="P567" s="191"/>
    </row>
    <row r="568" spans="1:16" ht="15.75" x14ac:dyDescent="0.25">
      <c r="A568" s="43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43"/>
      <c r="M568" s="191"/>
      <c r="N568" s="191"/>
      <c r="O568" s="191"/>
      <c r="P568" s="191"/>
    </row>
    <row r="569" spans="1:16" ht="15.75" x14ac:dyDescent="0.25">
      <c r="A569" s="43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43"/>
      <c r="M569" s="191"/>
      <c r="N569" s="191"/>
      <c r="O569" s="191"/>
      <c r="P569" s="191"/>
    </row>
    <row r="570" spans="1:16" ht="15.75" x14ac:dyDescent="0.25">
      <c r="A570" s="43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43"/>
      <c r="M570" s="191"/>
      <c r="N570" s="191"/>
      <c r="O570" s="191"/>
      <c r="P570" s="191"/>
    </row>
    <row r="571" spans="1:16" ht="15.75" x14ac:dyDescent="0.25">
      <c r="A571" s="43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43"/>
      <c r="M571" s="191"/>
      <c r="N571" s="191"/>
      <c r="O571" s="191"/>
      <c r="P571" s="191"/>
    </row>
    <row r="572" spans="1:16" ht="15.75" x14ac:dyDescent="0.25">
      <c r="A572" s="43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43"/>
      <c r="M572" s="191"/>
      <c r="N572" s="191"/>
      <c r="O572" s="191"/>
      <c r="P572" s="191"/>
    </row>
    <row r="573" spans="1:16" ht="15.75" x14ac:dyDescent="0.25">
      <c r="A573" s="43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43"/>
      <c r="M573" s="191"/>
      <c r="N573" s="191"/>
      <c r="O573" s="191"/>
      <c r="P573" s="191"/>
    </row>
    <row r="574" spans="1:16" ht="15.75" x14ac:dyDescent="0.25">
      <c r="A574" s="43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43"/>
      <c r="M574" s="191"/>
      <c r="N574" s="191"/>
      <c r="O574" s="191"/>
      <c r="P574" s="191"/>
    </row>
    <row r="575" spans="1:16" ht="15.75" x14ac:dyDescent="0.25">
      <c r="A575" s="43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43"/>
      <c r="M575" s="191"/>
      <c r="N575" s="191"/>
      <c r="O575" s="191"/>
      <c r="P575" s="191"/>
    </row>
    <row r="576" spans="1:16" ht="15.75" x14ac:dyDescent="0.25">
      <c r="A576" s="43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43"/>
      <c r="M576" s="191"/>
      <c r="N576" s="191"/>
      <c r="O576" s="191"/>
      <c r="P576" s="191"/>
    </row>
    <row r="577" spans="1:16" ht="15.75" x14ac:dyDescent="0.25">
      <c r="A577" s="43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43"/>
      <c r="M577" s="191"/>
      <c r="N577" s="191"/>
      <c r="O577" s="191"/>
      <c r="P577" s="191"/>
    </row>
    <row r="578" spans="1:16" ht="15.75" x14ac:dyDescent="0.25">
      <c r="A578" s="43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43"/>
      <c r="M578" s="191"/>
      <c r="N578" s="191"/>
      <c r="O578" s="191"/>
      <c r="P578" s="191"/>
    </row>
    <row r="579" spans="1:16" ht="15.75" x14ac:dyDescent="0.25">
      <c r="A579" s="43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43"/>
      <c r="M579" s="191"/>
      <c r="N579" s="191"/>
      <c r="O579" s="191"/>
      <c r="P579" s="191"/>
    </row>
    <row r="580" spans="1:16" ht="15.75" x14ac:dyDescent="0.25">
      <c r="A580" s="43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43"/>
      <c r="M580" s="191"/>
      <c r="N580" s="191"/>
      <c r="O580" s="191"/>
      <c r="P580" s="191"/>
    </row>
    <row r="581" spans="1:16" ht="15.75" x14ac:dyDescent="0.25">
      <c r="A581" s="43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43"/>
      <c r="M581" s="191"/>
      <c r="N581" s="191"/>
      <c r="O581" s="191"/>
      <c r="P581" s="191"/>
    </row>
    <row r="582" spans="1:16" ht="15.75" x14ac:dyDescent="0.25">
      <c r="A582" s="43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43"/>
      <c r="M582" s="191"/>
      <c r="N582" s="191"/>
      <c r="O582" s="191"/>
      <c r="P582" s="191"/>
    </row>
    <row r="583" spans="1:16" ht="15.75" x14ac:dyDescent="0.25">
      <c r="A583" s="43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43"/>
      <c r="M583" s="191"/>
      <c r="N583" s="191"/>
      <c r="O583" s="191"/>
      <c r="P583" s="191"/>
    </row>
    <row r="584" spans="1:16" ht="15.75" x14ac:dyDescent="0.25">
      <c r="A584" s="43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43"/>
      <c r="M584" s="191"/>
      <c r="N584" s="191"/>
      <c r="O584" s="191"/>
      <c r="P584" s="191"/>
    </row>
    <row r="585" spans="1:16" ht="15.75" x14ac:dyDescent="0.25">
      <c r="A585" s="43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43"/>
      <c r="M585" s="191"/>
      <c r="N585" s="191"/>
      <c r="O585" s="191"/>
      <c r="P585" s="191"/>
    </row>
    <row r="586" spans="1:16" ht="15.75" x14ac:dyDescent="0.25">
      <c r="A586" s="43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43"/>
      <c r="M586" s="191"/>
      <c r="N586" s="191"/>
      <c r="O586" s="191"/>
      <c r="P586" s="191"/>
    </row>
    <row r="587" spans="1:16" ht="15.75" x14ac:dyDescent="0.25">
      <c r="A587" s="43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43"/>
      <c r="M587" s="191"/>
      <c r="N587" s="191"/>
      <c r="O587" s="191"/>
      <c r="P587" s="191"/>
    </row>
    <row r="588" spans="1:16" ht="15.75" x14ac:dyDescent="0.25">
      <c r="A588" s="43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43"/>
      <c r="M588" s="191"/>
      <c r="N588" s="191"/>
      <c r="O588" s="191"/>
      <c r="P588" s="191"/>
    </row>
    <row r="589" spans="1:16" ht="15.75" x14ac:dyDescent="0.25">
      <c r="A589" s="43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43"/>
      <c r="M589" s="191"/>
      <c r="N589" s="191"/>
      <c r="O589" s="191"/>
      <c r="P589" s="191"/>
    </row>
    <row r="590" spans="1:16" ht="15.75" x14ac:dyDescent="0.25">
      <c r="A590" s="43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43"/>
      <c r="M590" s="191"/>
      <c r="N590" s="191"/>
      <c r="O590" s="191"/>
      <c r="P590" s="191"/>
    </row>
    <row r="591" spans="1:16" ht="15.75" x14ac:dyDescent="0.25">
      <c r="A591" s="43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43"/>
      <c r="M591" s="191"/>
      <c r="N591" s="191"/>
      <c r="O591" s="191"/>
      <c r="P591" s="191"/>
    </row>
    <row r="592" spans="1:16" ht="15.75" x14ac:dyDescent="0.25">
      <c r="A592" s="43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43"/>
      <c r="M592" s="191"/>
      <c r="N592" s="191"/>
      <c r="O592" s="191"/>
      <c r="P592" s="191"/>
    </row>
    <row r="593" spans="1:16" ht="15.75" x14ac:dyDescent="0.25">
      <c r="A593" s="43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43"/>
      <c r="M593" s="191"/>
      <c r="N593" s="191"/>
      <c r="O593" s="191"/>
      <c r="P593" s="191"/>
    </row>
    <row r="594" spans="1:16" ht="15.75" x14ac:dyDescent="0.25">
      <c r="A594" s="43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43"/>
      <c r="M594" s="191"/>
      <c r="N594" s="191"/>
      <c r="O594" s="191"/>
      <c r="P594" s="191"/>
    </row>
    <row r="595" spans="1:16" ht="15.75" x14ac:dyDescent="0.25">
      <c r="A595" s="43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43"/>
      <c r="M595" s="191"/>
      <c r="N595" s="191"/>
      <c r="O595" s="191"/>
      <c r="P595" s="191"/>
    </row>
    <row r="596" spans="1:16" ht="15.75" x14ac:dyDescent="0.25">
      <c r="A596" s="43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43"/>
      <c r="M596" s="191"/>
      <c r="N596" s="191"/>
      <c r="O596" s="191"/>
      <c r="P596" s="191"/>
    </row>
    <row r="597" spans="1:16" ht="15.75" x14ac:dyDescent="0.25">
      <c r="A597" s="43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43"/>
      <c r="M597" s="191"/>
      <c r="N597" s="191"/>
      <c r="O597" s="191"/>
      <c r="P597" s="191"/>
    </row>
    <row r="598" spans="1:16" ht="15.75" x14ac:dyDescent="0.25">
      <c r="A598" s="43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43"/>
      <c r="M598" s="191"/>
      <c r="N598" s="191"/>
      <c r="O598" s="191"/>
      <c r="P598" s="191"/>
    </row>
    <row r="599" spans="1:16" ht="15.75" x14ac:dyDescent="0.25">
      <c r="A599" s="43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43"/>
      <c r="M599" s="191"/>
      <c r="N599" s="191"/>
      <c r="O599" s="191"/>
      <c r="P599" s="191"/>
    </row>
    <row r="600" spans="1:16" ht="15.75" x14ac:dyDescent="0.25">
      <c r="A600" s="43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43"/>
      <c r="M600" s="191"/>
      <c r="N600" s="191"/>
      <c r="O600" s="191"/>
      <c r="P600" s="191"/>
    </row>
    <row r="601" spans="1:16" ht="15.75" x14ac:dyDescent="0.25">
      <c r="A601" s="43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43"/>
      <c r="M601" s="191"/>
      <c r="N601" s="191"/>
      <c r="O601" s="191"/>
      <c r="P601" s="191"/>
    </row>
    <row r="602" spans="1:16" ht="15.75" x14ac:dyDescent="0.25">
      <c r="A602" s="43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43"/>
      <c r="M602" s="191"/>
      <c r="N602" s="191"/>
      <c r="O602" s="191"/>
      <c r="P602" s="191"/>
    </row>
    <row r="603" spans="1:16" ht="15.75" x14ac:dyDescent="0.25">
      <c r="A603" s="43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43"/>
      <c r="M603" s="191"/>
      <c r="N603" s="191"/>
      <c r="O603" s="191"/>
      <c r="P603" s="191"/>
    </row>
    <row r="604" spans="1:16" ht="15.75" x14ac:dyDescent="0.25">
      <c r="A604" s="43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43"/>
      <c r="M604" s="191"/>
      <c r="N604" s="191"/>
      <c r="O604" s="191"/>
      <c r="P604" s="191"/>
    </row>
    <row r="605" spans="1:16" ht="15.75" x14ac:dyDescent="0.25">
      <c r="A605" s="43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43"/>
      <c r="M605" s="191"/>
      <c r="N605" s="191"/>
      <c r="O605" s="191"/>
      <c r="P605" s="191"/>
    </row>
    <row r="606" spans="1:16" ht="15.75" x14ac:dyDescent="0.25">
      <c r="A606" s="43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43"/>
      <c r="M606" s="191"/>
      <c r="N606" s="191"/>
      <c r="O606" s="191"/>
      <c r="P606" s="191"/>
    </row>
    <row r="607" spans="1:16" ht="15.75" x14ac:dyDescent="0.25">
      <c r="A607" s="43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43"/>
      <c r="M607" s="191"/>
      <c r="N607" s="191"/>
      <c r="O607" s="191"/>
      <c r="P607" s="191"/>
    </row>
    <row r="608" spans="1:16" ht="15.75" x14ac:dyDescent="0.25">
      <c r="A608" s="43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43"/>
      <c r="M608" s="191"/>
      <c r="N608" s="191"/>
      <c r="O608" s="191"/>
      <c r="P608" s="191"/>
    </row>
    <row r="609" spans="1:12" ht="15.75" x14ac:dyDescent="0.25">
      <c r="A609" s="43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43"/>
    </row>
    <row r="610" spans="1:12" ht="15.75" x14ac:dyDescent="0.25">
      <c r="A610" s="43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43"/>
    </row>
    <row r="611" spans="1:12" ht="15.75" x14ac:dyDescent="0.25"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</row>
    <row r="612" spans="1:12" ht="15.75" x14ac:dyDescent="0.25"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</row>
    <row r="613" spans="1:12" ht="15.75" x14ac:dyDescent="0.25"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3"/>
  <sheetViews>
    <sheetView topLeftCell="A9" zoomScale="82" zoomScaleNormal="82" workbookViewId="0">
      <selection activeCell="AN51" sqref="AN51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251" t="s">
        <v>0</v>
      </c>
      <c r="C1" s="1251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252" t="s">
        <v>2</v>
      </c>
      <c r="C2" s="1252"/>
      <c r="F2" s="92"/>
      <c r="G2" s="97"/>
      <c r="H2" s="92"/>
      <c r="I2" s="97"/>
      <c r="J2" s="92"/>
      <c r="K2" s="13" t="s">
        <v>132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4" si="1">IF(ISNUMBER(AA4)=TRUE(),RANK(AA4,$AA$4:$AA$14,1),"")</f>
        <v/>
      </c>
    </row>
    <row r="5" spans="1:28" ht="19.5" thickTop="1" thickBot="1" x14ac:dyDescent="0.25">
      <c r="A5" s="1267" t="s">
        <v>4</v>
      </c>
      <c r="B5" s="1268" t="s">
        <v>20</v>
      </c>
      <c r="C5" s="1269" t="s">
        <v>5</v>
      </c>
      <c r="D5" s="1266" t="s">
        <v>6</v>
      </c>
      <c r="E5" s="1266"/>
      <c r="F5" s="1270" t="s">
        <v>7</v>
      </c>
      <c r="G5" s="1270"/>
      <c r="H5" s="1266" t="s">
        <v>8</v>
      </c>
      <c r="I5" s="1266"/>
      <c r="J5" s="1270" t="s">
        <v>9</v>
      </c>
      <c r="K5" s="1270"/>
      <c r="L5" s="1266" t="s">
        <v>10</v>
      </c>
      <c r="M5" s="1266"/>
      <c r="N5" s="1270" t="s">
        <v>11</v>
      </c>
      <c r="O5" s="1270"/>
      <c r="P5" s="1266" t="s">
        <v>12</v>
      </c>
      <c r="Q5" s="1266"/>
      <c r="R5" s="1270" t="s">
        <v>13</v>
      </c>
      <c r="S5" s="1270"/>
      <c r="T5" s="1271" t="s">
        <v>14</v>
      </c>
      <c r="U5" s="1271"/>
      <c r="V5" s="1271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267"/>
      <c r="B6" s="1268"/>
      <c r="C6" s="1269"/>
      <c r="D6" s="1272" t="s">
        <v>464</v>
      </c>
      <c r="E6" s="1272"/>
      <c r="F6" s="1272" t="s">
        <v>463</v>
      </c>
      <c r="G6" s="1272"/>
      <c r="H6" s="1273" t="s">
        <v>465</v>
      </c>
      <c r="I6" s="1273"/>
      <c r="J6" s="1274" t="s">
        <v>466</v>
      </c>
      <c r="K6" s="1274"/>
      <c r="L6" s="1272" t="s">
        <v>467</v>
      </c>
      <c r="M6" s="1272"/>
      <c r="N6" s="1272" t="s">
        <v>1020</v>
      </c>
      <c r="O6" s="1272"/>
      <c r="P6" s="1263" t="s">
        <v>468</v>
      </c>
      <c r="Q6" s="1263"/>
      <c r="R6" s="1275" t="s">
        <v>469</v>
      </c>
      <c r="S6" s="1275"/>
      <c r="T6" s="1271"/>
      <c r="U6" s="1271"/>
      <c r="V6" s="1271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267"/>
      <c r="B7" s="1268"/>
      <c r="C7" s="1269"/>
      <c r="D7" s="650"/>
      <c r="E7" s="651"/>
      <c r="F7" s="650"/>
      <c r="G7" s="652"/>
      <c r="H7" s="653"/>
      <c r="I7" s="651"/>
      <c r="J7" s="650"/>
      <c r="K7" s="652"/>
      <c r="L7" s="653"/>
      <c r="M7" s="651"/>
      <c r="N7" s="650"/>
      <c r="O7" s="654"/>
      <c r="P7" s="653"/>
      <c r="Q7" s="651"/>
      <c r="R7" s="650"/>
      <c r="S7" s="652"/>
      <c r="T7" s="653"/>
      <c r="U7" s="655"/>
      <c r="V7" s="656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657"/>
      <c r="B8" s="658"/>
      <c r="C8" s="659"/>
      <c r="D8" s="660" t="s">
        <v>15</v>
      </c>
      <c r="E8" s="661" t="s">
        <v>16</v>
      </c>
      <c r="F8" s="660" t="s">
        <v>15</v>
      </c>
      <c r="G8" s="662" t="s">
        <v>16</v>
      </c>
      <c r="H8" s="663" t="s">
        <v>15</v>
      </c>
      <c r="I8" s="661" t="s">
        <v>16</v>
      </c>
      <c r="J8" s="660" t="s">
        <v>15</v>
      </c>
      <c r="K8" s="662" t="s">
        <v>16</v>
      </c>
      <c r="L8" s="663" t="s">
        <v>15</v>
      </c>
      <c r="M8" s="661" t="s">
        <v>16</v>
      </c>
      <c r="N8" s="660" t="s">
        <v>15</v>
      </c>
      <c r="O8" s="664" t="s">
        <v>16</v>
      </c>
      <c r="P8" s="663" t="s">
        <v>15</v>
      </c>
      <c r="Q8" s="661" t="s">
        <v>16</v>
      </c>
      <c r="R8" s="660" t="s">
        <v>15</v>
      </c>
      <c r="S8" s="662" t="s">
        <v>16</v>
      </c>
      <c r="T8" s="663" t="s">
        <v>15</v>
      </c>
      <c r="U8" s="665" t="s">
        <v>17</v>
      </c>
      <c r="V8" s="666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667"/>
      <c r="B9" s="668"/>
      <c r="C9" s="669"/>
      <c r="D9" s="670"/>
      <c r="E9" s="671"/>
      <c r="F9" s="670"/>
      <c r="G9" s="672"/>
      <c r="H9" s="670"/>
      <c r="I9" s="671"/>
      <c r="J9" s="670"/>
      <c r="K9" s="672"/>
      <c r="L9" s="670"/>
      <c r="M9" s="671"/>
      <c r="N9" s="670"/>
      <c r="O9" s="672"/>
      <c r="P9" s="670"/>
      <c r="Q9" s="671"/>
      <c r="R9" s="670"/>
      <c r="S9" s="672"/>
      <c r="T9" s="670"/>
      <c r="U9" s="673"/>
      <c r="V9" s="674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657"/>
      <c r="B10" s="658"/>
      <c r="C10" s="659"/>
      <c r="D10" s="675"/>
      <c r="E10" s="676"/>
      <c r="F10" s="677"/>
      <c r="G10" s="678"/>
      <c r="H10" s="675"/>
      <c r="I10" s="676"/>
      <c r="J10" s="677"/>
      <c r="K10" s="678"/>
      <c r="L10" s="675"/>
      <c r="M10" s="676"/>
      <c r="N10" s="677"/>
      <c r="O10" s="678"/>
      <c r="P10" s="675"/>
      <c r="Q10" s="676"/>
      <c r="R10" s="677"/>
      <c r="S10" s="678"/>
      <c r="T10" s="675"/>
      <c r="U10" s="676"/>
      <c r="V10" s="679"/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513">
        <v>1</v>
      </c>
      <c r="B11" s="89" t="s">
        <v>861</v>
      </c>
      <c r="C11" s="161" t="s">
        <v>76</v>
      </c>
      <c r="D11" s="77">
        <v>5</v>
      </c>
      <c r="E11" s="78">
        <v>4105</v>
      </c>
      <c r="F11" s="75">
        <v>1</v>
      </c>
      <c r="G11" s="162">
        <v>14195</v>
      </c>
      <c r="H11" s="680">
        <v>1</v>
      </c>
      <c r="I11" s="681">
        <v>2610</v>
      </c>
      <c r="J11" s="682">
        <v>5</v>
      </c>
      <c r="K11" s="683">
        <v>3223</v>
      </c>
      <c r="L11" s="469">
        <v>3</v>
      </c>
      <c r="M11" s="556">
        <v>1329</v>
      </c>
      <c r="N11" s="467">
        <v>1</v>
      </c>
      <c r="O11" s="553">
        <v>1895</v>
      </c>
      <c r="P11" s="469">
        <v>1</v>
      </c>
      <c r="Q11" s="556">
        <v>4551</v>
      </c>
      <c r="R11" s="467">
        <v>1</v>
      </c>
      <c r="S11" s="553">
        <v>7245</v>
      </c>
      <c r="T11" s="146">
        <v>18</v>
      </c>
      <c r="U11" s="88">
        <v>39153</v>
      </c>
      <c r="V11" s="513">
        <v>1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513">
        <v>2</v>
      </c>
      <c r="B12" s="89" t="s">
        <v>860</v>
      </c>
      <c r="C12" s="161" t="s">
        <v>76</v>
      </c>
      <c r="D12" s="77">
        <v>1</v>
      </c>
      <c r="E12" s="78">
        <v>9250</v>
      </c>
      <c r="F12" s="75">
        <v>2</v>
      </c>
      <c r="G12" s="162">
        <v>9784</v>
      </c>
      <c r="H12" s="680">
        <v>7</v>
      </c>
      <c r="I12" s="681">
        <v>2719</v>
      </c>
      <c r="J12" s="682">
        <v>2</v>
      </c>
      <c r="K12" s="683">
        <v>6492</v>
      </c>
      <c r="L12" s="469">
        <v>1</v>
      </c>
      <c r="M12" s="556">
        <v>1267</v>
      </c>
      <c r="N12" s="467">
        <v>5</v>
      </c>
      <c r="O12" s="553">
        <v>1257</v>
      </c>
      <c r="P12" s="469">
        <v>1</v>
      </c>
      <c r="Q12" s="556">
        <v>2326</v>
      </c>
      <c r="R12" s="467">
        <v>3</v>
      </c>
      <c r="S12" s="553">
        <v>3015</v>
      </c>
      <c r="T12" s="146">
        <v>22</v>
      </c>
      <c r="U12" s="88">
        <v>36110</v>
      </c>
      <c r="V12" s="513">
        <v>2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523">
        <v>3</v>
      </c>
      <c r="B13" s="89" t="s">
        <v>845</v>
      </c>
      <c r="C13" s="161" t="s">
        <v>190</v>
      </c>
      <c r="D13" s="77">
        <v>4</v>
      </c>
      <c r="E13" s="78">
        <v>4053</v>
      </c>
      <c r="F13" s="75">
        <v>4</v>
      </c>
      <c r="G13" s="162">
        <v>8968</v>
      </c>
      <c r="H13" s="680">
        <v>4</v>
      </c>
      <c r="I13" s="681">
        <v>1392</v>
      </c>
      <c r="J13" s="682">
        <v>1</v>
      </c>
      <c r="K13" s="683">
        <v>10357</v>
      </c>
      <c r="L13" s="469">
        <v>2</v>
      </c>
      <c r="M13" s="556">
        <v>483</v>
      </c>
      <c r="N13" s="467">
        <v>3</v>
      </c>
      <c r="O13" s="553">
        <v>1483</v>
      </c>
      <c r="P13" s="469">
        <v>2</v>
      </c>
      <c r="Q13" s="556">
        <v>1508</v>
      </c>
      <c r="R13" s="467">
        <v>2</v>
      </c>
      <c r="S13" s="553">
        <v>3329</v>
      </c>
      <c r="T13" s="146">
        <v>22</v>
      </c>
      <c r="U13" s="88">
        <v>31573</v>
      </c>
      <c r="V13" s="523">
        <v>3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523">
        <v>4</v>
      </c>
      <c r="B14" s="89" t="s">
        <v>862</v>
      </c>
      <c r="C14" s="161" t="s">
        <v>765</v>
      </c>
      <c r="D14" s="77">
        <v>3</v>
      </c>
      <c r="E14" s="78">
        <v>5313</v>
      </c>
      <c r="F14" s="75">
        <v>8</v>
      </c>
      <c r="G14" s="162">
        <v>8136</v>
      </c>
      <c r="H14" s="680">
        <v>3</v>
      </c>
      <c r="I14" s="681">
        <v>1908</v>
      </c>
      <c r="J14" s="682">
        <v>2</v>
      </c>
      <c r="K14" s="683">
        <v>9188</v>
      </c>
      <c r="L14" s="469">
        <v>1</v>
      </c>
      <c r="M14" s="556">
        <v>2089</v>
      </c>
      <c r="N14" s="467">
        <v>8</v>
      </c>
      <c r="O14" s="553">
        <v>266</v>
      </c>
      <c r="P14" s="469">
        <v>2</v>
      </c>
      <c r="Q14" s="556">
        <v>3522</v>
      </c>
      <c r="R14" s="467">
        <v>2</v>
      </c>
      <c r="S14" s="553">
        <v>3446</v>
      </c>
      <c r="T14" s="146">
        <v>29</v>
      </c>
      <c r="U14" s="88">
        <v>33868</v>
      </c>
      <c r="V14" s="523">
        <v>4</v>
      </c>
      <c r="W14" s="8" t="str">
        <f>IF(ISNUMBER(#REF!)=TRUE(),1,"")</f>
        <v/>
      </c>
      <c r="X14" s="8" t="str">
        <f>IF(ISNUMBER(#REF!)=TRUE(),#REF!,"")</f>
        <v/>
      </c>
      <c r="Y14" s="8" t="str">
        <f>IF(ISNUMBER(#REF!)=TRUE(),#REF!,"")</f>
        <v/>
      </c>
      <c r="Z14" s="16" t="e">
        <f>MAX(#REF!,#REF!,#REF!,#REF!,#REF!,#REF!,#REF!,#REF!)</f>
        <v>#REF!</v>
      </c>
      <c r="AA14" s="8" t="str">
        <f>IF(ISNUMBER(X14)=TRUE(),X14-Y14/100000-Z14/1000000000,"")</f>
        <v/>
      </c>
      <c r="AB14" s="8" t="str">
        <f t="shared" si="1"/>
        <v/>
      </c>
    </row>
    <row r="15" spans="1:28" ht="15.75" x14ac:dyDescent="0.2">
      <c r="A15" s="523">
        <v>5</v>
      </c>
      <c r="B15" s="89" t="s">
        <v>850</v>
      </c>
      <c r="C15" s="161" t="s">
        <v>462</v>
      </c>
      <c r="D15" s="77">
        <v>1</v>
      </c>
      <c r="E15" s="78">
        <v>7789</v>
      </c>
      <c r="F15" s="75">
        <v>8</v>
      </c>
      <c r="G15" s="162">
        <v>6755</v>
      </c>
      <c r="H15" s="680">
        <v>4</v>
      </c>
      <c r="I15" s="681">
        <v>2251</v>
      </c>
      <c r="J15" s="682">
        <v>1</v>
      </c>
      <c r="K15" s="683">
        <v>7231</v>
      </c>
      <c r="L15" s="469">
        <v>2</v>
      </c>
      <c r="M15" s="556">
        <v>754</v>
      </c>
      <c r="N15" s="467">
        <v>3</v>
      </c>
      <c r="O15" s="553">
        <v>678</v>
      </c>
      <c r="P15" s="469">
        <v>3</v>
      </c>
      <c r="Q15" s="556">
        <v>1675</v>
      </c>
      <c r="R15" s="467">
        <v>7</v>
      </c>
      <c r="S15" s="553">
        <v>791</v>
      </c>
      <c r="T15" s="146">
        <v>29</v>
      </c>
      <c r="U15" s="88">
        <v>27924</v>
      </c>
      <c r="V15" s="523">
        <v>5</v>
      </c>
    </row>
    <row r="16" spans="1:28" ht="15.75" x14ac:dyDescent="0.2">
      <c r="A16" s="523">
        <v>6</v>
      </c>
      <c r="B16" s="89" t="s">
        <v>865</v>
      </c>
      <c r="C16" s="161" t="s">
        <v>765</v>
      </c>
      <c r="D16" s="77">
        <v>2</v>
      </c>
      <c r="E16" s="78">
        <v>5418</v>
      </c>
      <c r="F16" s="75">
        <v>5</v>
      </c>
      <c r="G16" s="162">
        <v>9985</v>
      </c>
      <c r="H16" s="680">
        <v>2</v>
      </c>
      <c r="I16" s="681">
        <v>7707</v>
      </c>
      <c r="J16" s="682">
        <v>1</v>
      </c>
      <c r="K16" s="683">
        <v>15540</v>
      </c>
      <c r="L16" s="469">
        <v>3</v>
      </c>
      <c r="M16" s="556">
        <v>442</v>
      </c>
      <c r="N16" s="467">
        <v>4</v>
      </c>
      <c r="O16" s="553">
        <v>1258</v>
      </c>
      <c r="P16" s="469">
        <v>7</v>
      </c>
      <c r="Q16" s="556">
        <v>1021</v>
      </c>
      <c r="R16" s="467">
        <v>6</v>
      </c>
      <c r="S16" s="553">
        <v>984</v>
      </c>
      <c r="T16" s="146">
        <v>30</v>
      </c>
      <c r="U16" s="88">
        <v>42355</v>
      </c>
      <c r="V16" s="523">
        <v>6</v>
      </c>
    </row>
    <row r="17" spans="1:22" ht="15.75" x14ac:dyDescent="0.2">
      <c r="A17" s="523">
        <v>7</v>
      </c>
      <c r="B17" s="89" t="s">
        <v>847</v>
      </c>
      <c r="C17" s="161" t="s">
        <v>190</v>
      </c>
      <c r="D17" s="77">
        <v>7</v>
      </c>
      <c r="E17" s="78">
        <v>4639</v>
      </c>
      <c r="F17" s="75">
        <v>3</v>
      </c>
      <c r="G17" s="162">
        <v>8921</v>
      </c>
      <c r="H17" s="680">
        <v>1</v>
      </c>
      <c r="I17" s="681">
        <v>8802</v>
      </c>
      <c r="J17" s="682">
        <v>5</v>
      </c>
      <c r="K17" s="683">
        <v>5296</v>
      </c>
      <c r="L17" s="469">
        <v>5</v>
      </c>
      <c r="M17" s="556">
        <v>312</v>
      </c>
      <c r="N17" s="467">
        <v>5</v>
      </c>
      <c r="O17" s="553">
        <v>543</v>
      </c>
      <c r="P17" s="469">
        <v>4</v>
      </c>
      <c r="Q17" s="556">
        <v>2814</v>
      </c>
      <c r="R17" s="467">
        <v>1</v>
      </c>
      <c r="S17" s="553">
        <v>4120</v>
      </c>
      <c r="T17" s="146">
        <v>31</v>
      </c>
      <c r="U17" s="88">
        <v>35447</v>
      </c>
      <c r="V17" s="523">
        <v>7</v>
      </c>
    </row>
    <row r="18" spans="1:22" ht="15.75" x14ac:dyDescent="0.2">
      <c r="A18" s="523">
        <v>8</v>
      </c>
      <c r="B18" s="89" t="s">
        <v>848</v>
      </c>
      <c r="C18" s="161" t="s">
        <v>190</v>
      </c>
      <c r="D18" s="77">
        <v>3</v>
      </c>
      <c r="E18" s="78">
        <v>4637</v>
      </c>
      <c r="F18" s="75">
        <v>3</v>
      </c>
      <c r="G18" s="162">
        <v>11574</v>
      </c>
      <c r="H18" s="680">
        <v>1</v>
      </c>
      <c r="I18" s="681">
        <v>4286</v>
      </c>
      <c r="J18" s="682">
        <v>2</v>
      </c>
      <c r="K18" s="683">
        <v>5731</v>
      </c>
      <c r="L18" s="469">
        <v>8</v>
      </c>
      <c r="M18" s="556">
        <v>254</v>
      </c>
      <c r="N18" s="467">
        <v>4</v>
      </c>
      <c r="O18" s="553">
        <v>647</v>
      </c>
      <c r="P18" s="469">
        <v>7</v>
      </c>
      <c r="Q18" s="556">
        <v>643</v>
      </c>
      <c r="R18" s="467">
        <v>3</v>
      </c>
      <c r="S18" s="553">
        <v>2189</v>
      </c>
      <c r="T18" s="146">
        <v>31</v>
      </c>
      <c r="U18" s="88">
        <v>29961</v>
      </c>
      <c r="V18" s="523">
        <v>8</v>
      </c>
    </row>
    <row r="19" spans="1:22" ht="15.75" x14ac:dyDescent="0.2">
      <c r="A19" s="523">
        <v>9</v>
      </c>
      <c r="B19" s="89" t="s">
        <v>840</v>
      </c>
      <c r="C19" s="161" t="s">
        <v>666</v>
      </c>
      <c r="D19" s="77">
        <v>4</v>
      </c>
      <c r="E19" s="78">
        <v>4233</v>
      </c>
      <c r="F19" s="75">
        <v>4</v>
      </c>
      <c r="G19" s="162">
        <v>8323</v>
      </c>
      <c r="H19" s="680">
        <v>5</v>
      </c>
      <c r="I19" s="681">
        <v>3605</v>
      </c>
      <c r="J19" s="682">
        <v>5</v>
      </c>
      <c r="K19" s="683">
        <v>5079</v>
      </c>
      <c r="L19" s="469">
        <v>6</v>
      </c>
      <c r="M19" s="556">
        <v>311</v>
      </c>
      <c r="N19" s="467">
        <v>1</v>
      </c>
      <c r="O19" s="553">
        <v>6626</v>
      </c>
      <c r="P19" s="469">
        <v>3</v>
      </c>
      <c r="Q19" s="556">
        <v>3112</v>
      </c>
      <c r="R19" s="467">
        <v>4</v>
      </c>
      <c r="S19" s="553">
        <v>4565</v>
      </c>
      <c r="T19" s="146">
        <v>32</v>
      </c>
      <c r="U19" s="88">
        <v>35854</v>
      </c>
      <c r="V19" s="523">
        <v>9</v>
      </c>
    </row>
    <row r="20" spans="1:22" ht="15.75" x14ac:dyDescent="0.2">
      <c r="A20" s="513">
        <v>10</v>
      </c>
      <c r="B20" s="89" t="s">
        <v>855</v>
      </c>
      <c r="C20" s="161" t="s">
        <v>854</v>
      </c>
      <c r="D20" s="77">
        <v>5</v>
      </c>
      <c r="E20" s="78">
        <v>2544</v>
      </c>
      <c r="F20" s="75">
        <v>6</v>
      </c>
      <c r="G20" s="162">
        <v>8872</v>
      </c>
      <c r="H20" s="680">
        <v>5</v>
      </c>
      <c r="I20" s="681">
        <v>2014</v>
      </c>
      <c r="J20" s="682">
        <v>2</v>
      </c>
      <c r="K20" s="683">
        <v>11360</v>
      </c>
      <c r="L20" s="469">
        <v>6</v>
      </c>
      <c r="M20" s="556">
        <v>562</v>
      </c>
      <c r="N20" s="467">
        <v>4</v>
      </c>
      <c r="O20" s="553">
        <v>870</v>
      </c>
      <c r="P20" s="469">
        <v>4</v>
      </c>
      <c r="Q20" s="556">
        <v>718</v>
      </c>
      <c r="R20" s="467">
        <v>1</v>
      </c>
      <c r="S20" s="553">
        <v>4373</v>
      </c>
      <c r="T20" s="146">
        <v>33</v>
      </c>
      <c r="U20" s="88">
        <v>31313</v>
      </c>
      <c r="V20" s="513">
        <v>10</v>
      </c>
    </row>
    <row r="21" spans="1:22" ht="15.75" x14ac:dyDescent="0.2">
      <c r="A21" s="513">
        <v>11</v>
      </c>
      <c r="B21" s="89" t="s">
        <v>853</v>
      </c>
      <c r="C21" s="161" t="s">
        <v>854</v>
      </c>
      <c r="D21" s="77">
        <v>7</v>
      </c>
      <c r="E21" s="78">
        <v>1394</v>
      </c>
      <c r="F21" s="75">
        <v>1</v>
      </c>
      <c r="G21" s="162">
        <v>17869</v>
      </c>
      <c r="H21" s="680">
        <v>8</v>
      </c>
      <c r="I21" s="681">
        <v>2289</v>
      </c>
      <c r="J21" s="682">
        <v>4</v>
      </c>
      <c r="K21" s="683">
        <v>5099</v>
      </c>
      <c r="L21" s="469">
        <v>4</v>
      </c>
      <c r="M21" s="556">
        <v>1140</v>
      </c>
      <c r="N21" s="467">
        <v>7</v>
      </c>
      <c r="O21" s="553">
        <v>423</v>
      </c>
      <c r="P21" s="469">
        <v>1</v>
      </c>
      <c r="Q21" s="556">
        <v>3968</v>
      </c>
      <c r="R21" s="467">
        <v>2</v>
      </c>
      <c r="S21" s="553">
        <v>6225</v>
      </c>
      <c r="T21" s="146">
        <v>34</v>
      </c>
      <c r="U21" s="88">
        <v>38407</v>
      </c>
      <c r="V21" s="513">
        <v>11</v>
      </c>
    </row>
    <row r="22" spans="1:22" ht="15.75" x14ac:dyDescent="0.2">
      <c r="A22" s="523">
        <v>12</v>
      </c>
      <c r="B22" s="89" t="s">
        <v>844</v>
      </c>
      <c r="C22" s="161" t="s">
        <v>461</v>
      </c>
      <c r="D22" s="77">
        <v>1</v>
      </c>
      <c r="E22" s="78">
        <v>10350</v>
      </c>
      <c r="F22" s="75">
        <v>2</v>
      </c>
      <c r="G22" s="162">
        <v>10966</v>
      </c>
      <c r="H22" s="680">
        <v>6</v>
      </c>
      <c r="I22" s="681">
        <v>3219</v>
      </c>
      <c r="J22" s="682">
        <v>7</v>
      </c>
      <c r="K22" s="683">
        <v>2414</v>
      </c>
      <c r="L22" s="469">
        <v>2</v>
      </c>
      <c r="M22" s="556">
        <v>1634</v>
      </c>
      <c r="N22" s="467">
        <v>7</v>
      </c>
      <c r="O22" s="553">
        <v>386</v>
      </c>
      <c r="P22" s="469">
        <v>6</v>
      </c>
      <c r="Q22" s="556">
        <v>722</v>
      </c>
      <c r="R22" s="467">
        <v>3</v>
      </c>
      <c r="S22" s="553">
        <v>2374</v>
      </c>
      <c r="T22" s="146">
        <v>34</v>
      </c>
      <c r="U22" s="88">
        <v>32065</v>
      </c>
      <c r="V22" s="523">
        <v>12</v>
      </c>
    </row>
    <row r="23" spans="1:22" ht="15.75" x14ac:dyDescent="0.2">
      <c r="A23" s="513">
        <v>13</v>
      </c>
      <c r="B23" s="89" t="s">
        <v>833</v>
      </c>
      <c r="C23" s="161" t="s">
        <v>768</v>
      </c>
      <c r="D23" s="77">
        <v>1</v>
      </c>
      <c r="E23" s="78">
        <v>8043</v>
      </c>
      <c r="F23" s="75">
        <v>4</v>
      </c>
      <c r="G23" s="162">
        <v>10306</v>
      </c>
      <c r="H23" s="680">
        <v>6</v>
      </c>
      <c r="I23" s="681">
        <v>1811</v>
      </c>
      <c r="J23" s="682">
        <v>4</v>
      </c>
      <c r="K23" s="683">
        <v>4069</v>
      </c>
      <c r="L23" s="469">
        <v>9</v>
      </c>
      <c r="M23" s="556">
        <v>0</v>
      </c>
      <c r="N23" s="467">
        <v>2</v>
      </c>
      <c r="O23" s="553">
        <v>1589</v>
      </c>
      <c r="P23" s="469">
        <v>7</v>
      </c>
      <c r="Q23" s="556">
        <v>503</v>
      </c>
      <c r="R23" s="467">
        <v>1</v>
      </c>
      <c r="S23" s="553">
        <v>5017</v>
      </c>
      <c r="T23" s="146">
        <v>34</v>
      </c>
      <c r="U23" s="88">
        <v>31338</v>
      </c>
      <c r="V23" s="513">
        <v>13</v>
      </c>
    </row>
    <row r="24" spans="1:22" ht="15.75" x14ac:dyDescent="0.2">
      <c r="A24" s="523">
        <v>14</v>
      </c>
      <c r="B24" s="89" t="s">
        <v>846</v>
      </c>
      <c r="C24" s="161" t="s">
        <v>190</v>
      </c>
      <c r="D24" s="77">
        <v>6</v>
      </c>
      <c r="E24" s="78">
        <v>1940</v>
      </c>
      <c r="F24" s="75">
        <v>5</v>
      </c>
      <c r="G24" s="162">
        <v>9059</v>
      </c>
      <c r="H24" s="680">
        <v>6</v>
      </c>
      <c r="I24" s="681">
        <v>2095</v>
      </c>
      <c r="J24" s="682">
        <v>8</v>
      </c>
      <c r="K24" s="683">
        <v>2380</v>
      </c>
      <c r="L24" s="469">
        <v>1</v>
      </c>
      <c r="M24" s="556">
        <v>3836</v>
      </c>
      <c r="N24" s="467">
        <v>4</v>
      </c>
      <c r="O24" s="553">
        <v>499</v>
      </c>
      <c r="P24" s="469">
        <v>5</v>
      </c>
      <c r="Q24" s="556">
        <v>1509</v>
      </c>
      <c r="R24" s="467">
        <v>3</v>
      </c>
      <c r="S24" s="553">
        <v>5648</v>
      </c>
      <c r="T24" s="146">
        <v>38</v>
      </c>
      <c r="U24" s="88">
        <v>26966</v>
      </c>
      <c r="V24" s="523">
        <v>14</v>
      </c>
    </row>
    <row r="25" spans="1:22" ht="15.75" x14ac:dyDescent="0.2">
      <c r="A25" s="523">
        <v>15</v>
      </c>
      <c r="B25" s="89" t="s">
        <v>863</v>
      </c>
      <c r="C25" s="161" t="s">
        <v>765</v>
      </c>
      <c r="D25" s="77">
        <v>2</v>
      </c>
      <c r="E25" s="78">
        <v>7745</v>
      </c>
      <c r="F25" s="75">
        <v>7</v>
      </c>
      <c r="G25" s="162">
        <v>5325</v>
      </c>
      <c r="H25" s="680">
        <v>2</v>
      </c>
      <c r="I25" s="681">
        <v>3133</v>
      </c>
      <c r="J25" s="682">
        <v>6</v>
      </c>
      <c r="K25" s="683">
        <v>2973</v>
      </c>
      <c r="L25" s="469">
        <v>7</v>
      </c>
      <c r="M25" s="556">
        <v>368</v>
      </c>
      <c r="N25" s="467">
        <v>3</v>
      </c>
      <c r="O25" s="553">
        <v>1107</v>
      </c>
      <c r="P25" s="469">
        <v>7.5</v>
      </c>
      <c r="Q25" s="556">
        <v>0</v>
      </c>
      <c r="R25" s="467">
        <v>4</v>
      </c>
      <c r="S25" s="553">
        <v>2276</v>
      </c>
      <c r="T25" s="146">
        <v>38.5</v>
      </c>
      <c r="U25" s="88">
        <v>22927</v>
      </c>
      <c r="V25" s="523">
        <v>15</v>
      </c>
    </row>
    <row r="26" spans="1:22" ht="15.75" x14ac:dyDescent="0.2">
      <c r="A26" s="513">
        <v>16</v>
      </c>
      <c r="B26" s="89" t="s">
        <v>858</v>
      </c>
      <c r="C26" s="161" t="s">
        <v>76</v>
      </c>
      <c r="D26" s="77">
        <v>5</v>
      </c>
      <c r="E26" s="78">
        <v>3437</v>
      </c>
      <c r="F26" s="75">
        <v>2</v>
      </c>
      <c r="G26" s="162">
        <v>11577</v>
      </c>
      <c r="H26" s="680">
        <v>5</v>
      </c>
      <c r="I26" s="681">
        <v>2098</v>
      </c>
      <c r="J26" s="682">
        <v>3</v>
      </c>
      <c r="K26" s="683">
        <v>4865</v>
      </c>
      <c r="L26" s="469">
        <v>9</v>
      </c>
      <c r="M26" s="556">
        <v>0</v>
      </c>
      <c r="N26" s="467">
        <v>9</v>
      </c>
      <c r="O26" s="553">
        <v>0</v>
      </c>
      <c r="P26" s="469">
        <v>4</v>
      </c>
      <c r="Q26" s="556">
        <v>1775</v>
      </c>
      <c r="R26" s="467">
        <v>2</v>
      </c>
      <c r="S26" s="553">
        <v>2247</v>
      </c>
      <c r="T26" s="146">
        <v>39</v>
      </c>
      <c r="U26" s="88">
        <v>25999</v>
      </c>
      <c r="V26" s="513">
        <v>16</v>
      </c>
    </row>
    <row r="27" spans="1:22" ht="15.75" x14ac:dyDescent="0.2">
      <c r="A27" s="523">
        <v>17</v>
      </c>
      <c r="B27" s="89" t="s">
        <v>864</v>
      </c>
      <c r="C27" s="161" t="s">
        <v>765</v>
      </c>
      <c r="D27" s="77">
        <v>6</v>
      </c>
      <c r="E27" s="78">
        <v>4757</v>
      </c>
      <c r="F27" s="75">
        <v>5</v>
      </c>
      <c r="G27" s="162">
        <v>6297</v>
      </c>
      <c r="H27" s="680">
        <v>2</v>
      </c>
      <c r="I27" s="681">
        <v>4063</v>
      </c>
      <c r="J27" s="682">
        <v>6</v>
      </c>
      <c r="K27" s="683">
        <v>4078</v>
      </c>
      <c r="L27" s="469">
        <v>5</v>
      </c>
      <c r="M27" s="556">
        <v>600</v>
      </c>
      <c r="N27" s="467">
        <v>3</v>
      </c>
      <c r="O27" s="553">
        <v>644</v>
      </c>
      <c r="P27" s="469">
        <v>5</v>
      </c>
      <c r="Q27" s="556">
        <v>795</v>
      </c>
      <c r="R27" s="467">
        <v>7</v>
      </c>
      <c r="S27" s="553">
        <v>559</v>
      </c>
      <c r="T27" s="146">
        <v>39</v>
      </c>
      <c r="U27" s="88">
        <v>21793</v>
      </c>
      <c r="V27" s="523">
        <v>17</v>
      </c>
    </row>
    <row r="28" spans="1:22" ht="15.75" x14ac:dyDescent="0.2">
      <c r="A28" s="523">
        <v>18</v>
      </c>
      <c r="B28" s="89" t="s">
        <v>841</v>
      </c>
      <c r="C28" s="161" t="s">
        <v>461</v>
      </c>
      <c r="D28" s="77">
        <v>6</v>
      </c>
      <c r="E28" s="78">
        <v>3095</v>
      </c>
      <c r="F28" s="75">
        <v>3</v>
      </c>
      <c r="G28" s="162">
        <v>9435</v>
      </c>
      <c r="H28" s="680">
        <v>9</v>
      </c>
      <c r="I28" s="681">
        <v>0</v>
      </c>
      <c r="J28" s="682">
        <v>9</v>
      </c>
      <c r="K28" s="683">
        <v>0</v>
      </c>
      <c r="L28" s="469">
        <v>2</v>
      </c>
      <c r="M28" s="556">
        <v>1005</v>
      </c>
      <c r="N28" s="467">
        <v>2</v>
      </c>
      <c r="O28" s="553">
        <v>2739</v>
      </c>
      <c r="P28" s="469">
        <v>4</v>
      </c>
      <c r="Q28" s="556">
        <v>1570</v>
      </c>
      <c r="R28" s="467">
        <v>4</v>
      </c>
      <c r="S28" s="553">
        <v>2034</v>
      </c>
      <c r="T28" s="146">
        <v>39</v>
      </c>
      <c r="U28" s="88">
        <v>19878</v>
      </c>
      <c r="V28" s="523">
        <v>18</v>
      </c>
    </row>
    <row r="29" spans="1:22" ht="15.75" x14ac:dyDescent="0.2">
      <c r="A29" s="513">
        <v>19</v>
      </c>
      <c r="B29" s="89" t="s">
        <v>837</v>
      </c>
      <c r="C29" s="161" t="s">
        <v>666</v>
      </c>
      <c r="D29" s="77">
        <v>2</v>
      </c>
      <c r="E29" s="78">
        <v>6627</v>
      </c>
      <c r="F29" s="75">
        <v>6</v>
      </c>
      <c r="G29" s="162">
        <v>8621</v>
      </c>
      <c r="H29" s="680">
        <v>1</v>
      </c>
      <c r="I29" s="681">
        <v>5285</v>
      </c>
      <c r="J29" s="682">
        <v>3</v>
      </c>
      <c r="K29" s="683">
        <v>9705</v>
      </c>
      <c r="L29" s="469">
        <v>5</v>
      </c>
      <c r="M29" s="556">
        <v>315</v>
      </c>
      <c r="N29" s="467">
        <v>5</v>
      </c>
      <c r="O29" s="553">
        <v>479</v>
      </c>
      <c r="P29" s="469">
        <v>9</v>
      </c>
      <c r="Q29" s="556">
        <v>0</v>
      </c>
      <c r="R29" s="467">
        <v>9</v>
      </c>
      <c r="S29" s="553">
        <v>0</v>
      </c>
      <c r="T29" s="146">
        <v>40</v>
      </c>
      <c r="U29" s="88">
        <v>31032</v>
      </c>
      <c r="V29" s="513">
        <v>19</v>
      </c>
    </row>
    <row r="30" spans="1:22" ht="15.75" x14ac:dyDescent="0.2">
      <c r="A30" s="523">
        <v>20</v>
      </c>
      <c r="B30" s="89" t="s">
        <v>851</v>
      </c>
      <c r="C30" s="161" t="s">
        <v>462</v>
      </c>
      <c r="D30" s="77">
        <v>3</v>
      </c>
      <c r="E30" s="78">
        <v>7980</v>
      </c>
      <c r="F30" s="75">
        <v>7</v>
      </c>
      <c r="G30" s="162">
        <v>8209</v>
      </c>
      <c r="H30" s="680">
        <v>3</v>
      </c>
      <c r="I30" s="681">
        <v>3052</v>
      </c>
      <c r="J30" s="682">
        <v>4</v>
      </c>
      <c r="K30" s="683">
        <v>5851</v>
      </c>
      <c r="L30" s="469">
        <v>5</v>
      </c>
      <c r="M30" s="556">
        <v>1109</v>
      </c>
      <c r="N30" s="467">
        <v>6</v>
      </c>
      <c r="O30" s="553">
        <v>440</v>
      </c>
      <c r="P30" s="469">
        <v>6</v>
      </c>
      <c r="Q30" s="556">
        <v>443</v>
      </c>
      <c r="R30" s="467">
        <v>6</v>
      </c>
      <c r="S30" s="553">
        <v>1664</v>
      </c>
      <c r="T30" s="146">
        <v>40</v>
      </c>
      <c r="U30" s="88">
        <v>28748</v>
      </c>
      <c r="V30" s="523">
        <v>20</v>
      </c>
    </row>
    <row r="31" spans="1:22" ht="15.75" x14ac:dyDescent="0.2">
      <c r="A31" s="513">
        <v>21</v>
      </c>
      <c r="B31" s="89" t="s">
        <v>843</v>
      </c>
      <c r="C31" s="161" t="s">
        <v>461</v>
      </c>
      <c r="D31" s="77">
        <v>5</v>
      </c>
      <c r="E31" s="78">
        <v>4924</v>
      </c>
      <c r="F31" s="75">
        <v>7</v>
      </c>
      <c r="G31" s="162">
        <v>8076</v>
      </c>
      <c r="H31" s="680">
        <v>7</v>
      </c>
      <c r="I31" s="681">
        <v>1181</v>
      </c>
      <c r="J31" s="682">
        <v>5</v>
      </c>
      <c r="K31" s="683">
        <v>4522</v>
      </c>
      <c r="L31" s="469">
        <v>4</v>
      </c>
      <c r="M31" s="556">
        <v>410</v>
      </c>
      <c r="N31" s="467">
        <v>7</v>
      </c>
      <c r="O31" s="553">
        <v>490</v>
      </c>
      <c r="P31" s="469">
        <v>3</v>
      </c>
      <c r="Q31" s="556">
        <v>1109</v>
      </c>
      <c r="R31" s="467">
        <v>5</v>
      </c>
      <c r="S31" s="553">
        <v>3828</v>
      </c>
      <c r="T31" s="146">
        <v>43</v>
      </c>
      <c r="U31" s="88">
        <v>24540</v>
      </c>
      <c r="V31" s="513">
        <v>21</v>
      </c>
    </row>
    <row r="32" spans="1:22" ht="15.75" x14ac:dyDescent="0.2">
      <c r="A32" s="523">
        <v>22</v>
      </c>
      <c r="B32" s="89" t="s">
        <v>834</v>
      </c>
      <c r="C32" s="161" t="s">
        <v>768</v>
      </c>
      <c r="D32" s="77">
        <v>4</v>
      </c>
      <c r="E32" s="78">
        <v>4035</v>
      </c>
      <c r="F32" s="75">
        <v>4</v>
      </c>
      <c r="G32" s="162">
        <v>9064</v>
      </c>
      <c r="H32" s="680">
        <v>7</v>
      </c>
      <c r="I32" s="681">
        <v>932</v>
      </c>
      <c r="J32" s="682">
        <v>3</v>
      </c>
      <c r="K32" s="683">
        <v>6379</v>
      </c>
      <c r="L32" s="469">
        <v>6</v>
      </c>
      <c r="M32" s="556">
        <v>846</v>
      </c>
      <c r="N32" s="467">
        <v>7</v>
      </c>
      <c r="O32" s="553">
        <v>710</v>
      </c>
      <c r="P32" s="469">
        <v>5</v>
      </c>
      <c r="Q32" s="556">
        <v>716</v>
      </c>
      <c r="R32" s="467">
        <v>7</v>
      </c>
      <c r="S32" s="553">
        <v>893</v>
      </c>
      <c r="T32" s="146">
        <v>43</v>
      </c>
      <c r="U32" s="88">
        <v>23575</v>
      </c>
      <c r="V32" s="523">
        <v>22</v>
      </c>
    </row>
    <row r="33" spans="1:22" ht="15.75" x14ac:dyDescent="0.2">
      <c r="A33" s="523">
        <v>23</v>
      </c>
      <c r="B33" s="89" t="s">
        <v>859</v>
      </c>
      <c r="C33" s="161" t="s">
        <v>76</v>
      </c>
      <c r="D33" s="77">
        <v>7</v>
      </c>
      <c r="E33" s="78">
        <v>1138</v>
      </c>
      <c r="F33" s="75">
        <v>1</v>
      </c>
      <c r="G33" s="162">
        <v>11514</v>
      </c>
      <c r="H33" s="680">
        <v>8</v>
      </c>
      <c r="I33" s="681">
        <v>642</v>
      </c>
      <c r="J33" s="682">
        <v>7</v>
      </c>
      <c r="K33" s="683">
        <v>4603</v>
      </c>
      <c r="L33" s="469">
        <v>1</v>
      </c>
      <c r="M33" s="556">
        <v>561</v>
      </c>
      <c r="N33" s="467">
        <v>1</v>
      </c>
      <c r="O33" s="553">
        <v>2697</v>
      </c>
      <c r="P33" s="469">
        <v>9</v>
      </c>
      <c r="Q33" s="556">
        <v>0</v>
      </c>
      <c r="R33" s="467">
        <v>9</v>
      </c>
      <c r="S33" s="553">
        <v>0</v>
      </c>
      <c r="T33" s="146">
        <v>43</v>
      </c>
      <c r="U33" s="88">
        <v>21155</v>
      </c>
      <c r="V33" s="523">
        <v>23</v>
      </c>
    </row>
    <row r="34" spans="1:22" ht="15.75" x14ac:dyDescent="0.2">
      <c r="A34" s="513">
        <v>24</v>
      </c>
      <c r="B34" s="89" t="s">
        <v>838</v>
      </c>
      <c r="C34" s="161" t="s">
        <v>666</v>
      </c>
      <c r="D34" s="77">
        <v>3</v>
      </c>
      <c r="E34" s="78">
        <v>5603</v>
      </c>
      <c r="F34" s="75">
        <v>6</v>
      </c>
      <c r="G34" s="162">
        <v>6132</v>
      </c>
      <c r="H34" s="680">
        <v>4</v>
      </c>
      <c r="I34" s="681">
        <v>2984</v>
      </c>
      <c r="J34" s="682">
        <v>8</v>
      </c>
      <c r="K34" s="683">
        <v>2557</v>
      </c>
      <c r="L34" s="469">
        <v>4</v>
      </c>
      <c r="M34" s="556">
        <v>678</v>
      </c>
      <c r="N34" s="467">
        <v>6</v>
      </c>
      <c r="O34" s="553">
        <v>514</v>
      </c>
      <c r="P34" s="469">
        <v>7.5</v>
      </c>
      <c r="Q34" s="556">
        <v>0</v>
      </c>
      <c r="R34" s="467">
        <v>5</v>
      </c>
      <c r="S34" s="553">
        <v>1754</v>
      </c>
      <c r="T34" s="146">
        <v>43.5</v>
      </c>
      <c r="U34" s="88">
        <v>20222</v>
      </c>
      <c r="V34" s="513">
        <v>24</v>
      </c>
    </row>
    <row r="35" spans="1:22" ht="15.75" x14ac:dyDescent="0.2">
      <c r="A35" s="513">
        <v>25</v>
      </c>
      <c r="B35" s="89" t="s">
        <v>835</v>
      </c>
      <c r="C35" s="161" t="s">
        <v>768</v>
      </c>
      <c r="D35" s="77">
        <v>2</v>
      </c>
      <c r="E35" s="78">
        <v>8323</v>
      </c>
      <c r="F35" s="75">
        <v>6</v>
      </c>
      <c r="G35" s="162">
        <v>5933</v>
      </c>
      <c r="H35" s="680">
        <v>3</v>
      </c>
      <c r="I35" s="681">
        <v>3838</v>
      </c>
      <c r="J35" s="682">
        <v>7</v>
      </c>
      <c r="K35" s="683">
        <v>2821</v>
      </c>
      <c r="L35" s="469">
        <v>9</v>
      </c>
      <c r="M35" s="556">
        <v>0</v>
      </c>
      <c r="N35" s="467">
        <v>9</v>
      </c>
      <c r="O35" s="553">
        <v>0</v>
      </c>
      <c r="P35" s="469">
        <v>1</v>
      </c>
      <c r="Q35" s="556">
        <v>3985</v>
      </c>
      <c r="R35" s="467">
        <v>8</v>
      </c>
      <c r="S35" s="553">
        <v>255</v>
      </c>
      <c r="T35" s="146">
        <v>45</v>
      </c>
      <c r="U35" s="88">
        <v>25155</v>
      </c>
      <c r="V35" s="513">
        <v>25</v>
      </c>
    </row>
    <row r="36" spans="1:22" ht="15.75" x14ac:dyDescent="0.2">
      <c r="A36" s="523">
        <v>26</v>
      </c>
      <c r="B36" s="89" t="s">
        <v>852</v>
      </c>
      <c r="C36" s="161" t="s">
        <v>462</v>
      </c>
      <c r="D36" s="77">
        <v>6</v>
      </c>
      <c r="E36" s="78">
        <v>3047</v>
      </c>
      <c r="F36" s="75">
        <v>5</v>
      </c>
      <c r="G36" s="162">
        <v>8213</v>
      </c>
      <c r="H36" s="680">
        <v>2</v>
      </c>
      <c r="I36" s="681">
        <v>2461</v>
      </c>
      <c r="J36" s="682">
        <v>8</v>
      </c>
      <c r="K36" s="683">
        <v>2480</v>
      </c>
      <c r="L36" s="469">
        <v>6</v>
      </c>
      <c r="M36" s="556">
        <v>268</v>
      </c>
      <c r="N36" s="467">
        <v>8</v>
      </c>
      <c r="O36" s="553">
        <v>282</v>
      </c>
      <c r="P36" s="469">
        <v>3</v>
      </c>
      <c r="Q36" s="556">
        <v>2136</v>
      </c>
      <c r="R36" s="467">
        <v>8</v>
      </c>
      <c r="S36" s="553">
        <v>843</v>
      </c>
      <c r="T36" s="146">
        <v>46</v>
      </c>
      <c r="U36" s="88">
        <v>19730</v>
      </c>
      <c r="V36" s="523">
        <v>26</v>
      </c>
    </row>
    <row r="37" spans="1:22" ht="15.75" x14ac:dyDescent="0.2">
      <c r="A37" s="523">
        <v>27</v>
      </c>
      <c r="B37" s="89" t="s">
        <v>857</v>
      </c>
      <c r="C37" s="161" t="s">
        <v>854</v>
      </c>
      <c r="D37" s="77">
        <v>7</v>
      </c>
      <c r="E37" s="78">
        <v>2920</v>
      </c>
      <c r="F37" s="75">
        <v>1</v>
      </c>
      <c r="G37" s="162">
        <v>12444</v>
      </c>
      <c r="H37" s="680">
        <v>8</v>
      </c>
      <c r="I37" s="681">
        <v>906</v>
      </c>
      <c r="J37" s="682">
        <v>6</v>
      </c>
      <c r="K37" s="683">
        <v>4336</v>
      </c>
      <c r="L37" s="469">
        <v>9</v>
      </c>
      <c r="M37" s="556">
        <v>0</v>
      </c>
      <c r="N37" s="467">
        <v>9</v>
      </c>
      <c r="O37" s="553">
        <v>0</v>
      </c>
      <c r="P37" s="469">
        <v>2</v>
      </c>
      <c r="Q37" s="556">
        <v>2248</v>
      </c>
      <c r="R37" s="467">
        <v>5</v>
      </c>
      <c r="S37" s="553">
        <v>2370</v>
      </c>
      <c r="T37" s="146">
        <v>47</v>
      </c>
      <c r="U37" s="88">
        <v>25224</v>
      </c>
      <c r="V37" s="523">
        <v>27</v>
      </c>
    </row>
    <row r="38" spans="1:22" ht="15.75" x14ac:dyDescent="0.2">
      <c r="A38" s="513">
        <v>28</v>
      </c>
      <c r="B38" s="89" t="s">
        <v>839</v>
      </c>
      <c r="C38" s="161" t="s">
        <v>666</v>
      </c>
      <c r="D38" s="77">
        <v>4</v>
      </c>
      <c r="E38" s="78">
        <v>5983</v>
      </c>
      <c r="F38" s="75">
        <v>2</v>
      </c>
      <c r="G38" s="162">
        <v>12806</v>
      </c>
      <c r="H38" s="680">
        <v>9</v>
      </c>
      <c r="I38" s="681">
        <v>0</v>
      </c>
      <c r="J38" s="682">
        <v>9</v>
      </c>
      <c r="K38" s="683">
        <v>0</v>
      </c>
      <c r="L38" s="469">
        <v>8</v>
      </c>
      <c r="M38" s="556">
        <v>109</v>
      </c>
      <c r="N38" s="467">
        <v>6</v>
      </c>
      <c r="O38" s="553">
        <v>401</v>
      </c>
      <c r="P38" s="469">
        <v>8</v>
      </c>
      <c r="Q38" s="556">
        <v>426</v>
      </c>
      <c r="R38" s="467">
        <v>4</v>
      </c>
      <c r="S38" s="553">
        <v>3002</v>
      </c>
      <c r="T38" s="146">
        <v>50</v>
      </c>
      <c r="U38" s="88">
        <v>22727</v>
      </c>
      <c r="V38" s="513">
        <v>28</v>
      </c>
    </row>
    <row r="39" spans="1:22" ht="15.75" x14ac:dyDescent="0.2">
      <c r="A39" s="523">
        <v>29</v>
      </c>
      <c r="B39" s="89" t="s">
        <v>897</v>
      </c>
      <c r="C39" s="161" t="s">
        <v>768</v>
      </c>
      <c r="D39" s="77">
        <v>9</v>
      </c>
      <c r="E39" s="78">
        <v>0</v>
      </c>
      <c r="F39" s="75">
        <v>9</v>
      </c>
      <c r="G39" s="162">
        <v>0</v>
      </c>
      <c r="H39" s="680">
        <v>3</v>
      </c>
      <c r="I39" s="681">
        <v>2281</v>
      </c>
      <c r="J39" s="682">
        <v>6</v>
      </c>
      <c r="K39" s="683">
        <v>4818</v>
      </c>
      <c r="L39" s="469">
        <v>7</v>
      </c>
      <c r="M39" s="556">
        <v>103</v>
      </c>
      <c r="N39" s="467">
        <v>2</v>
      </c>
      <c r="O39" s="553">
        <v>934</v>
      </c>
      <c r="P39" s="469">
        <v>8</v>
      </c>
      <c r="Q39" s="556">
        <v>596</v>
      </c>
      <c r="R39" s="467">
        <v>8</v>
      </c>
      <c r="S39" s="553">
        <v>575</v>
      </c>
      <c r="T39" s="146">
        <v>52</v>
      </c>
      <c r="U39" s="88">
        <v>9307</v>
      </c>
      <c r="V39" s="523">
        <v>29</v>
      </c>
    </row>
    <row r="40" spans="1:22" ht="15.75" x14ac:dyDescent="0.2">
      <c r="A40" s="513">
        <v>30</v>
      </c>
      <c r="B40" s="89" t="s">
        <v>1008</v>
      </c>
      <c r="C40" s="161" t="s">
        <v>76</v>
      </c>
      <c r="D40" s="77">
        <v>9</v>
      </c>
      <c r="E40" s="78">
        <v>0</v>
      </c>
      <c r="F40" s="75">
        <v>9</v>
      </c>
      <c r="G40" s="162">
        <v>0</v>
      </c>
      <c r="H40" s="680">
        <v>9</v>
      </c>
      <c r="I40" s="681">
        <v>0</v>
      </c>
      <c r="J40" s="682">
        <v>9</v>
      </c>
      <c r="K40" s="683">
        <v>0</v>
      </c>
      <c r="L40" s="469">
        <v>3</v>
      </c>
      <c r="M40" s="556">
        <v>574</v>
      </c>
      <c r="N40" s="467">
        <v>1</v>
      </c>
      <c r="O40" s="553">
        <v>965</v>
      </c>
      <c r="P40" s="469">
        <v>6</v>
      </c>
      <c r="Q40" s="556">
        <v>579</v>
      </c>
      <c r="R40" s="467">
        <v>6</v>
      </c>
      <c r="S40" s="553">
        <v>1564</v>
      </c>
      <c r="T40" s="146">
        <v>52</v>
      </c>
      <c r="U40" s="88">
        <v>3682</v>
      </c>
      <c r="V40" s="523">
        <v>30</v>
      </c>
    </row>
    <row r="41" spans="1:22" ht="15.75" x14ac:dyDescent="0.2">
      <c r="A41" s="523">
        <v>31</v>
      </c>
      <c r="B41" s="89" t="s">
        <v>842</v>
      </c>
      <c r="C41" s="161" t="s">
        <v>461</v>
      </c>
      <c r="D41" s="77">
        <v>8</v>
      </c>
      <c r="E41" s="78">
        <v>947</v>
      </c>
      <c r="F41" s="75">
        <v>3</v>
      </c>
      <c r="G41" s="162">
        <v>9141</v>
      </c>
      <c r="H41" s="680">
        <v>7</v>
      </c>
      <c r="I41" s="681">
        <v>1616</v>
      </c>
      <c r="J41" s="682">
        <v>9</v>
      </c>
      <c r="K41" s="683">
        <v>4587.3</v>
      </c>
      <c r="L41" s="469">
        <v>7</v>
      </c>
      <c r="M41" s="556">
        <v>474</v>
      </c>
      <c r="N41" s="467">
        <v>8</v>
      </c>
      <c r="O41" s="553">
        <v>119</v>
      </c>
      <c r="P41" s="469">
        <v>6</v>
      </c>
      <c r="Q41" s="556">
        <v>1290</v>
      </c>
      <c r="R41" s="467">
        <v>7</v>
      </c>
      <c r="S41" s="553">
        <v>672</v>
      </c>
      <c r="T41" s="146">
        <v>55</v>
      </c>
      <c r="U41" s="88">
        <v>18846.3</v>
      </c>
      <c r="V41" s="513">
        <v>31</v>
      </c>
    </row>
    <row r="42" spans="1:22" ht="15.75" x14ac:dyDescent="0.2">
      <c r="A42" s="513">
        <v>32</v>
      </c>
      <c r="B42" s="89" t="s">
        <v>1010</v>
      </c>
      <c r="C42" s="161" t="s">
        <v>854</v>
      </c>
      <c r="D42" s="77">
        <v>9</v>
      </c>
      <c r="E42" s="78">
        <v>0</v>
      </c>
      <c r="F42" s="75">
        <v>9</v>
      </c>
      <c r="G42" s="162">
        <v>0</v>
      </c>
      <c r="H42" s="680">
        <v>9</v>
      </c>
      <c r="I42" s="681">
        <v>0</v>
      </c>
      <c r="J42" s="682">
        <v>9</v>
      </c>
      <c r="K42" s="683">
        <v>0</v>
      </c>
      <c r="L42" s="469">
        <v>8</v>
      </c>
      <c r="M42" s="556">
        <v>77</v>
      </c>
      <c r="N42" s="467">
        <v>5</v>
      </c>
      <c r="O42" s="553">
        <v>523</v>
      </c>
      <c r="P42" s="469">
        <v>2</v>
      </c>
      <c r="Q42" s="556">
        <v>4294</v>
      </c>
      <c r="R42" s="467">
        <v>8</v>
      </c>
      <c r="S42" s="553">
        <v>0</v>
      </c>
      <c r="T42" s="146">
        <v>59</v>
      </c>
      <c r="U42" s="88">
        <v>4894</v>
      </c>
      <c r="V42" s="523">
        <v>32</v>
      </c>
    </row>
    <row r="43" spans="1:22" ht="15.75" x14ac:dyDescent="0.2">
      <c r="A43" s="513">
        <v>33</v>
      </c>
      <c r="B43" s="514" t="s">
        <v>836</v>
      </c>
      <c r="C43" s="161" t="s">
        <v>768</v>
      </c>
      <c r="D43" s="77">
        <v>8</v>
      </c>
      <c r="E43" s="78">
        <v>1089</v>
      </c>
      <c r="F43" s="75">
        <v>7</v>
      </c>
      <c r="G43" s="162">
        <v>4592</v>
      </c>
      <c r="H43" s="680">
        <v>9</v>
      </c>
      <c r="I43" s="681">
        <v>0</v>
      </c>
      <c r="J43" s="682">
        <v>9</v>
      </c>
      <c r="K43" s="683">
        <v>0</v>
      </c>
      <c r="L43" s="469">
        <v>7</v>
      </c>
      <c r="M43" s="556">
        <v>263</v>
      </c>
      <c r="N43" s="467">
        <v>2</v>
      </c>
      <c r="O43" s="553">
        <v>1416</v>
      </c>
      <c r="P43" s="469">
        <v>9</v>
      </c>
      <c r="Q43" s="556">
        <v>0</v>
      </c>
      <c r="R43" s="467">
        <v>9</v>
      </c>
      <c r="S43" s="553">
        <v>0</v>
      </c>
      <c r="T43" s="521">
        <v>60</v>
      </c>
      <c r="U43" s="1134">
        <v>7360</v>
      </c>
      <c r="V43" s="523">
        <v>33</v>
      </c>
    </row>
    <row r="44" spans="1:22" ht="15.75" x14ac:dyDescent="0.2">
      <c r="A44" s="523">
        <v>34</v>
      </c>
      <c r="B44" s="514" t="s">
        <v>898</v>
      </c>
      <c r="C44" s="161" t="s">
        <v>666</v>
      </c>
      <c r="D44" s="77">
        <v>9</v>
      </c>
      <c r="E44" s="78">
        <v>0</v>
      </c>
      <c r="F44" s="75">
        <v>9</v>
      </c>
      <c r="G44" s="162">
        <v>0</v>
      </c>
      <c r="H44" s="680">
        <v>8</v>
      </c>
      <c r="I44" s="681">
        <v>816</v>
      </c>
      <c r="J44" s="682">
        <v>4</v>
      </c>
      <c r="K44" s="683">
        <v>4575</v>
      </c>
      <c r="L44" s="469">
        <v>9</v>
      </c>
      <c r="M44" s="556">
        <v>0</v>
      </c>
      <c r="N44" s="467">
        <v>9</v>
      </c>
      <c r="O44" s="553">
        <v>0</v>
      </c>
      <c r="P44" s="469">
        <v>8</v>
      </c>
      <c r="Q44" s="556">
        <v>177</v>
      </c>
      <c r="R44" s="467">
        <v>5</v>
      </c>
      <c r="S44" s="553">
        <v>1764</v>
      </c>
      <c r="T44" s="521">
        <v>61</v>
      </c>
      <c r="U44" s="1134">
        <v>7332</v>
      </c>
      <c r="V44" s="513">
        <v>34</v>
      </c>
    </row>
    <row r="45" spans="1:22" ht="15.75" x14ac:dyDescent="0.2">
      <c r="A45" s="513">
        <v>35</v>
      </c>
      <c r="B45" s="1182" t="s">
        <v>896</v>
      </c>
      <c r="C45" s="161" t="s">
        <v>461</v>
      </c>
      <c r="D45" s="77">
        <v>9</v>
      </c>
      <c r="E45" s="78">
        <v>0</v>
      </c>
      <c r="F45" s="75">
        <v>9</v>
      </c>
      <c r="G45" s="162">
        <v>0</v>
      </c>
      <c r="H45" s="680">
        <v>5</v>
      </c>
      <c r="I45" s="681">
        <v>1386</v>
      </c>
      <c r="J45" s="682">
        <v>3</v>
      </c>
      <c r="K45" s="683">
        <v>4376</v>
      </c>
      <c r="L45" s="469">
        <v>9</v>
      </c>
      <c r="M45" s="556">
        <v>0</v>
      </c>
      <c r="N45" s="467">
        <v>9</v>
      </c>
      <c r="O45" s="553">
        <v>0</v>
      </c>
      <c r="P45" s="469">
        <v>9</v>
      </c>
      <c r="Q45" s="556">
        <v>0</v>
      </c>
      <c r="R45" s="467">
        <v>9</v>
      </c>
      <c r="S45" s="553">
        <v>0</v>
      </c>
      <c r="T45" s="521">
        <v>62</v>
      </c>
      <c r="U45" s="1134">
        <v>5762</v>
      </c>
      <c r="V45" s="523">
        <v>35</v>
      </c>
    </row>
    <row r="46" spans="1:22" ht="15.75" x14ac:dyDescent="0.2">
      <c r="A46" s="523">
        <v>36</v>
      </c>
      <c r="B46" s="1182" t="s">
        <v>856</v>
      </c>
      <c r="C46" s="161" t="s">
        <v>854</v>
      </c>
      <c r="D46" s="77">
        <v>8</v>
      </c>
      <c r="E46" s="78">
        <v>3705</v>
      </c>
      <c r="F46" s="75">
        <v>8</v>
      </c>
      <c r="G46" s="162">
        <v>5302</v>
      </c>
      <c r="H46" s="680">
        <v>6</v>
      </c>
      <c r="I46" s="681">
        <v>1285</v>
      </c>
      <c r="J46" s="682">
        <v>7</v>
      </c>
      <c r="K46" s="683">
        <v>2606</v>
      </c>
      <c r="L46" s="469">
        <v>8</v>
      </c>
      <c r="M46" s="556">
        <v>1</v>
      </c>
      <c r="N46" s="467">
        <v>9</v>
      </c>
      <c r="O46" s="553">
        <v>0</v>
      </c>
      <c r="P46" s="469">
        <v>9</v>
      </c>
      <c r="Q46" s="556">
        <v>0</v>
      </c>
      <c r="R46" s="467">
        <v>9</v>
      </c>
      <c r="S46" s="553">
        <v>0</v>
      </c>
      <c r="T46" s="521">
        <v>64</v>
      </c>
      <c r="U46" s="1134">
        <v>12899</v>
      </c>
      <c r="V46" s="523">
        <v>36</v>
      </c>
    </row>
    <row r="47" spans="1:22" ht="15.75" x14ac:dyDescent="0.2">
      <c r="A47" s="513">
        <v>37</v>
      </c>
      <c r="B47" s="1182" t="s">
        <v>1045</v>
      </c>
      <c r="C47" s="161" t="s">
        <v>462</v>
      </c>
      <c r="D47" s="77">
        <v>9</v>
      </c>
      <c r="E47" s="78">
        <v>0</v>
      </c>
      <c r="F47" s="75">
        <v>9</v>
      </c>
      <c r="G47" s="162">
        <v>0</v>
      </c>
      <c r="H47" s="680">
        <v>9</v>
      </c>
      <c r="I47" s="681">
        <v>0</v>
      </c>
      <c r="J47" s="682">
        <v>9</v>
      </c>
      <c r="K47" s="683">
        <v>0</v>
      </c>
      <c r="L47" s="469">
        <v>9</v>
      </c>
      <c r="M47" s="556">
        <v>0</v>
      </c>
      <c r="N47" s="467">
        <v>9</v>
      </c>
      <c r="O47" s="553">
        <v>0</v>
      </c>
      <c r="P47" s="469">
        <v>5</v>
      </c>
      <c r="Q47" s="556">
        <v>1619</v>
      </c>
      <c r="R47" s="467">
        <v>6</v>
      </c>
      <c r="S47" s="553">
        <v>1856</v>
      </c>
      <c r="T47" s="521">
        <v>65</v>
      </c>
      <c r="U47" s="1134">
        <v>3475</v>
      </c>
      <c r="V47" s="513">
        <v>37</v>
      </c>
    </row>
    <row r="48" spans="1:22" ht="15.75" x14ac:dyDescent="0.2">
      <c r="A48" s="523">
        <v>38</v>
      </c>
      <c r="B48" s="1182" t="s">
        <v>1009</v>
      </c>
      <c r="C48" s="161" t="s">
        <v>768</v>
      </c>
      <c r="D48" s="77">
        <v>9</v>
      </c>
      <c r="E48" s="78">
        <v>0</v>
      </c>
      <c r="F48" s="75">
        <v>9</v>
      </c>
      <c r="G48" s="162">
        <v>0</v>
      </c>
      <c r="H48" s="680">
        <v>9</v>
      </c>
      <c r="I48" s="681">
        <v>0</v>
      </c>
      <c r="J48" s="682">
        <v>9</v>
      </c>
      <c r="K48" s="683">
        <v>0</v>
      </c>
      <c r="L48" s="469">
        <v>3</v>
      </c>
      <c r="M48" s="556">
        <v>732</v>
      </c>
      <c r="N48" s="467">
        <v>9</v>
      </c>
      <c r="O48" s="553">
        <v>0</v>
      </c>
      <c r="P48" s="469">
        <v>9</v>
      </c>
      <c r="Q48" s="556">
        <v>0</v>
      </c>
      <c r="R48" s="467">
        <v>9</v>
      </c>
      <c r="S48" s="553">
        <v>0</v>
      </c>
      <c r="T48" s="521">
        <v>66</v>
      </c>
      <c r="U48" s="1134">
        <v>732</v>
      </c>
      <c r="V48" s="523">
        <v>38</v>
      </c>
    </row>
    <row r="49" spans="1:22" ht="15.75" x14ac:dyDescent="0.2">
      <c r="A49" s="513">
        <v>39</v>
      </c>
      <c r="B49" s="1182" t="s">
        <v>1011</v>
      </c>
      <c r="C49" s="684" t="s">
        <v>854</v>
      </c>
      <c r="D49" s="469">
        <v>9</v>
      </c>
      <c r="E49" s="556">
        <v>0</v>
      </c>
      <c r="F49" s="682">
        <v>9</v>
      </c>
      <c r="G49" s="685">
        <v>0</v>
      </c>
      <c r="H49" s="680">
        <v>9</v>
      </c>
      <c r="I49" s="681">
        <v>0</v>
      </c>
      <c r="J49" s="682">
        <v>9</v>
      </c>
      <c r="K49" s="683">
        <v>0</v>
      </c>
      <c r="L49" s="469">
        <v>9</v>
      </c>
      <c r="M49" s="556">
        <v>0</v>
      </c>
      <c r="N49" s="467">
        <v>6</v>
      </c>
      <c r="O49" s="553">
        <v>770</v>
      </c>
      <c r="P49" s="469">
        <v>9</v>
      </c>
      <c r="Q49" s="556">
        <v>0</v>
      </c>
      <c r="R49" s="467">
        <v>9</v>
      </c>
      <c r="S49" s="553">
        <v>0</v>
      </c>
      <c r="T49" s="521">
        <v>69</v>
      </c>
      <c r="U49" s="1134">
        <v>770</v>
      </c>
      <c r="V49" s="523">
        <v>39</v>
      </c>
    </row>
    <row r="50" spans="1:22" ht="15.75" x14ac:dyDescent="0.2">
      <c r="A50" s="523">
        <v>40</v>
      </c>
      <c r="B50" s="1182" t="s">
        <v>849</v>
      </c>
      <c r="C50" s="684" t="s">
        <v>462</v>
      </c>
      <c r="D50" s="469">
        <v>8</v>
      </c>
      <c r="E50" s="556">
        <v>1128</v>
      </c>
      <c r="F50" s="682">
        <v>8</v>
      </c>
      <c r="G50" s="685">
        <v>3646</v>
      </c>
      <c r="H50" s="680">
        <v>9</v>
      </c>
      <c r="I50" s="681">
        <v>0</v>
      </c>
      <c r="J50" s="682">
        <v>9</v>
      </c>
      <c r="K50" s="683">
        <v>0</v>
      </c>
      <c r="L50" s="469">
        <v>9</v>
      </c>
      <c r="M50" s="556">
        <v>0</v>
      </c>
      <c r="N50" s="467">
        <v>9</v>
      </c>
      <c r="O50" s="553">
        <v>0</v>
      </c>
      <c r="P50" s="469">
        <v>9</v>
      </c>
      <c r="Q50" s="556">
        <v>0</v>
      </c>
      <c r="R50" s="467">
        <v>9</v>
      </c>
      <c r="S50" s="553">
        <v>0</v>
      </c>
      <c r="T50" s="521">
        <v>70</v>
      </c>
      <c r="U50" s="1134">
        <v>4774</v>
      </c>
      <c r="V50" s="513">
        <v>40</v>
      </c>
    </row>
    <row r="51" spans="1:22" ht="15.75" x14ac:dyDescent="0.2">
      <c r="A51" s="523">
        <v>41</v>
      </c>
      <c r="B51" s="1192" t="s">
        <v>1012</v>
      </c>
      <c r="C51" s="1172" t="s">
        <v>462</v>
      </c>
      <c r="D51" s="1173">
        <v>9</v>
      </c>
      <c r="E51" s="1174">
        <v>0</v>
      </c>
      <c r="F51" s="1175">
        <v>9</v>
      </c>
      <c r="G51" s="1176">
        <v>0</v>
      </c>
      <c r="H51" s="1177">
        <v>9</v>
      </c>
      <c r="I51" s="1178">
        <v>0</v>
      </c>
      <c r="J51" s="1175">
        <v>9</v>
      </c>
      <c r="K51" s="1179">
        <v>0</v>
      </c>
      <c r="L51" s="1173">
        <v>9</v>
      </c>
      <c r="M51" s="1174">
        <v>0</v>
      </c>
      <c r="N51" s="1180">
        <v>8</v>
      </c>
      <c r="O51" s="1181">
        <v>154</v>
      </c>
      <c r="P51" s="1173">
        <v>9</v>
      </c>
      <c r="Q51" s="1174">
        <v>0</v>
      </c>
      <c r="R51" s="1180">
        <v>9</v>
      </c>
      <c r="S51" s="1181">
        <v>0</v>
      </c>
      <c r="T51" s="1190">
        <v>71</v>
      </c>
      <c r="U51" s="1191">
        <v>154</v>
      </c>
      <c r="V51" s="523">
        <v>41</v>
      </c>
    </row>
    <row r="52" spans="1:22" ht="17.25" thickBot="1" x14ac:dyDescent="0.25">
      <c r="A52" s="531"/>
      <c r="B52" s="532"/>
      <c r="C52" s="533"/>
      <c r="D52" s="534"/>
      <c r="E52" s="535"/>
      <c r="F52" s="536"/>
      <c r="G52" s="537"/>
      <c r="H52" s="534"/>
      <c r="I52" s="535"/>
      <c r="J52" s="536"/>
      <c r="K52" s="537"/>
      <c r="L52" s="534"/>
      <c r="M52" s="535"/>
      <c r="N52" s="536"/>
      <c r="O52" s="537"/>
      <c r="P52" s="534"/>
      <c r="Q52" s="535"/>
      <c r="R52" s="536"/>
      <c r="S52" s="537"/>
      <c r="T52" s="686" t="str">
        <f t="shared" ref="T52:U52" si="2">IF(ISNUMBER(D52)=TRUE(),SUM(D52,F52,H52,J52,L52,N52,P52,R52),"")</f>
        <v/>
      </c>
      <c r="U52" s="537" t="str">
        <f t="shared" si="2"/>
        <v/>
      </c>
      <c r="V52" s="687" t="str">
        <f>IF(ISNUMBER(AB65)=TRUE(),AB65,"")</f>
        <v/>
      </c>
    </row>
    <row r="53" spans="1:22" ht="15.75" thickTop="1" x14ac:dyDescent="0.2"/>
  </sheetData>
  <sortState xmlns:xlrd2="http://schemas.microsoft.com/office/spreadsheetml/2017/richdata2" ref="B11:U42">
    <sortCondition ref="T11:T42"/>
    <sortCondition descending="1" ref="U11:U42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4">
    <dataValidation type="custom" allowBlank="1" showInputMessage="1" showErrorMessage="1" errorTitle="Stani!" error="Polje sa formulom i nije dopušteno ništa mjenjati!" promptTitle="POZOR!" prompt="Polje sa formulom, ne upisuj ništa!" sqref="T52" xr:uid="{257AADDA-2B22-4735-86EC-83DD6456FF89}">
      <formula1>IF(ISNUMBER(IZ65)=TRUE(),SUM(IZ65,JB65,JD65,JF65,JH65,JJ65,JL65,JN65),"")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50:T51" xr:uid="{BF9A384C-E521-4B81-B8C1-7FCBD18CDCF9}">
      <formula1>IF(ISNUMBER(IZ51)=TRUE(),SUM(IZ51,JB51,JD51,JF51,JH51,JJ51,JL51,JN51),"")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3:T49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1:T42" xr:uid="{1A75A4DD-AE79-47B0-8C39-33DE34A8927D}">
      <formula1>IF(ISNUMBER(D11)=TRUE,SUM(D11,F11,H11,J11,L11,N11,P11,R11),"")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B25" sqref="B25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133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276" t="s">
        <v>4</v>
      </c>
      <c r="B8" s="1278" t="s">
        <v>5</v>
      </c>
      <c r="C8" s="1279" t="s">
        <v>6</v>
      </c>
      <c r="D8" s="1279"/>
      <c r="E8" s="1280" t="s">
        <v>7</v>
      </c>
      <c r="F8" s="1280"/>
      <c r="G8" s="1279" t="s">
        <v>8</v>
      </c>
      <c r="H8" s="1279"/>
      <c r="I8" s="1280" t="s">
        <v>9</v>
      </c>
      <c r="J8" s="1280"/>
      <c r="K8" s="1279" t="s">
        <v>10</v>
      </c>
      <c r="L8" s="1279"/>
      <c r="M8" s="1280" t="s">
        <v>11</v>
      </c>
      <c r="N8" s="1280"/>
      <c r="O8" s="1279" t="s">
        <v>12</v>
      </c>
      <c r="P8" s="1279"/>
      <c r="Q8" s="1287" t="s">
        <v>13</v>
      </c>
      <c r="R8" s="1287"/>
      <c r="S8" s="1281" t="s">
        <v>14</v>
      </c>
      <c r="T8" s="1281"/>
      <c r="U8" s="1282"/>
    </row>
    <row r="9" spans="1:21" ht="38.25" customHeight="1" thickTop="1" thickBot="1" x14ac:dyDescent="0.25">
      <c r="A9" s="1277"/>
      <c r="B9" s="1257"/>
      <c r="C9" s="1284" t="s">
        <v>908</v>
      </c>
      <c r="D9" s="1285"/>
      <c r="E9" s="1284" t="s">
        <v>910</v>
      </c>
      <c r="F9" s="1285"/>
      <c r="G9" s="1286" t="s">
        <v>478</v>
      </c>
      <c r="H9" s="1286"/>
      <c r="I9" s="1286" t="s">
        <v>479</v>
      </c>
      <c r="J9" s="1286"/>
      <c r="K9" s="1286" t="s">
        <v>480</v>
      </c>
      <c r="L9" s="1286"/>
      <c r="M9" s="1286" t="s">
        <v>481</v>
      </c>
      <c r="N9" s="1286"/>
      <c r="O9" s="1286" t="s">
        <v>909</v>
      </c>
      <c r="P9" s="1286"/>
      <c r="Q9" s="1286" t="s">
        <v>911</v>
      </c>
      <c r="R9" s="1286"/>
      <c r="S9" s="1260"/>
      <c r="T9" s="1260"/>
      <c r="U9" s="1283"/>
    </row>
    <row r="10" spans="1:21" ht="2.25" customHeight="1" thickTop="1" x14ac:dyDescent="0.2">
      <c r="A10" s="1277"/>
      <c r="B10" s="1257"/>
      <c r="C10" s="443"/>
      <c r="D10" s="444"/>
      <c r="E10" s="445"/>
      <c r="F10" s="446"/>
      <c r="G10" s="447"/>
      <c r="H10" s="448"/>
      <c r="I10" s="445"/>
      <c r="J10" s="446"/>
      <c r="K10" s="447"/>
      <c r="L10" s="448"/>
      <c r="M10" s="445"/>
      <c r="N10" s="446"/>
      <c r="O10" s="447"/>
      <c r="P10" s="448"/>
      <c r="Q10" s="445"/>
      <c r="R10" s="448"/>
      <c r="S10" s="447"/>
      <c r="T10" s="449"/>
      <c r="U10" s="450"/>
    </row>
    <row r="11" spans="1:21" ht="19.5" customHeight="1" x14ac:dyDescent="0.2">
      <c r="A11" s="451"/>
      <c r="B11" s="452"/>
      <c r="C11" s="443" t="s">
        <v>15</v>
      </c>
      <c r="D11" s="444" t="s">
        <v>16</v>
      </c>
      <c r="E11" s="688" t="s">
        <v>15</v>
      </c>
      <c r="F11" s="689" t="s">
        <v>16</v>
      </c>
      <c r="G11" s="443" t="s">
        <v>15</v>
      </c>
      <c r="H11" s="444" t="s">
        <v>16</v>
      </c>
      <c r="I11" s="688" t="s">
        <v>15</v>
      </c>
      <c r="J11" s="689" t="s">
        <v>16</v>
      </c>
      <c r="K11" s="443" t="s">
        <v>15</v>
      </c>
      <c r="L11" s="444" t="s">
        <v>16</v>
      </c>
      <c r="M11" s="688" t="s">
        <v>15</v>
      </c>
      <c r="N11" s="689" t="s">
        <v>16</v>
      </c>
      <c r="O11" s="443" t="s">
        <v>15</v>
      </c>
      <c r="P11" s="444" t="s">
        <v>16</v>
      </c>
      <c r="Q11" s="688" t="s">
        <v>15</v>
      </c>
      <c r="R11" s="444" t="s">
        <v>16</v>
      </c>
      <c r="S11" s="443" t="s">
        <v>15</v>
      </c>
      <c r="T11" s="690" t="s">
        <v>17</v>
      </c>
      <c r="U11" s="691" t="s">
        <v>18</v>
      </c>
    </row>
    <row r="12" spans="1:21" ht="1.5" customHeight="1" thickBot="1" x14ac:dyDescent="0.25">
      <c r="A12" s="459"/>
      <c r="B12" s="460"/>
      <c r="C12" s="461"/>
      <c r="D12" s="462"/>
      <c r="E12" s="461"/>
      <c r="F12" s="463"/>
      <c r="G12" s="461"/>
      <c r="H12" s="462"/>
      <c r="I12" s="461"/>
      <c r="J12" s="463"/>
      <c r="K12" s="461"/>
      <c r="L12" s="462"/>
      <c r="M12" s="461"/>
      <c r="N12" s="463"/>
      <c r="O12" s="461"/>
      <c r="P12" s="462"/>
      <c r="Q12" s="461"/>
      <c r="R12" s="462"/>
      <c r="S12" s="461"/>
      <c r="T12" s="464"/>
      <c r="U12" s="465"/>
    </row>
    <row r="13" spans="1:21" ht="33.75" customHeight="1" thickTop="1" x14ac:dyDescent="0.2">
      <c r="A13" s="466">
        <v>1</v>
      </c>
      <c r="B13" s="692" t="s">
        <v>35</v>
      </c>
      <c r="C13" s="467">
        <v>1</v>
      </c>
      <c r="D13" s="468">
        <v>18382</v>
      </c>
      <c r="E13" s="469">
        <v>3</v>
      </c>
      <c r="F13" s="470">
        <v>25201</v>
      </c>
      <c r="G13" s="467">
        <v>1</v>
      </c>
      <c r="H13" s="468">
        <v>34050</v>
      </c>
      <c r="I13" s="469">
        <v>1</v>
      </c>
      <c r="J13" s="470">
        <v>40863.5</v>
      </c>
      <c r="K13" s="467">
        <v>4</v>
      </c>
      <c r="L13" s="468">
        <v>32960</v>
      </c>
      <c r="M13" s="469">
        <v>3</v>
      </c>
      <c r="N13" s="470">
        <v>31540</v>
      </c>
      <c r="O13" s="467">
        <v>4</v>
      </c>
      <c r="P13" s="468">
        <v>23878</v>
      </c>
      <c r="Q13" s="469">
        <v>4</v>
      </c>
      <c r="R13" s="470">
        <v>8785</v>
      </c>
      <c r="S13" s="471">
        <f t="shared" ref="S13:T20" si="0">C13+E13+G13+I13+K13+M13+O13+Q13</f>
        <v>21</v>
      </c>
      <c r="T13" s="472">
        <f t="shared" si="0"/>
        <v>215659.5</v>
      </c>
      <c r="U13" s="473">
        <v>1</v>
      </c>
    </row>
    <row r="14" spans="1:21" ht="33.75" customHeight="1" x14ac:dyDescent="0.2">
      <c r="A14" s="474">
        <v>2</v>
      </c>
      <c r="B14" s="692" t="s">
        <v>473</v>
      </c>
      <c r="C14" s="467">
        <v>3</v>
      </c>
      <c r="D14" s="468">
        <v>17816</v>
      </c>
      <c r="E14" s="469">
        <v>2</v>
      </c>
      <c r="F14" s="470">
        <v>26039</v>
      </c>
      <c r="G14" s="467">
        <v>3</v>
      </c>
      <c r="H14" s="468">
        <v>23610</v>
      </c>
      <c r="I14" s="469">
        <v>2</v>
      </c>
      <c r="J14" s="470">
        <v>39180</v>
      </c>
      <c r="K14" s="467">
        <v>2</v>
      </c>
      <c r="L14" s="468">
        <v>34320</v>
      </c>
      <c r="M14" s="469">
        <v>2</v>
      </c>
      <c r="N14" s="470">
        <v>37280</v>
      </c>
      <c r="O14" s="467">
        <v>6</v>
      </c>
      <c r="P14" s="468">
        <v>13506</v>
      </c>
      <c r="Q14" s="469">
        <v>2</v>
      </c>
      <c r="R14" s="470">
        <v>10023</v>
      </c>
      <c r="S14" s="471">
        <f t="shared" si="0"/>
        <v>22</v>
      </c>
      <c r="T14" s="472">
        <f t="shared" si="0"/>
        <v>201774</v>
      </c>
      <c r="U14" s="477">
        <v>2</v>
      </c>
    </row>
    <row r="15" spans="1:21" ht="33.75" customHeight="1" x14ac:dyDescent="0.2">
      <c r="A15" s="474">
        <v>3</v>
      </c>
      <c r="B15" s="692" t="s">
        <v>471</v>
      </c>
      <c r="C15" s="467">
        <v>7</v>
      </c>
      <c r="D15" s="468">
        <v>13630</v>
      </c>
      <c r="E15" s="469">
        <v>6</v>
      </c>
      <c r="F15" s="470">
        <v>19286</v>
      </c>
      <c r="G15" s="467">
        <v>5</v>
      </c>
      <c r="H15" s="468">
        <v>22580</v>
      </c>
      <c r="I15" s="469">
        <v>6</v>
      </c>
      <c r="J15" s="470">
        <v>26215</v>
      </c>
      <c r="K15" s="467">
        <v>3</v>
      </c>
      <c r="L15" s="468">
        <v>35905</v>
      </c>
      <c r="M15" s="469">
        <v>1</v>
      </c>
      <c r="N15" s="470">
        <v>37940</v>
      </c>
      <c r="O15" s="467">
        <v>1</v>
      </c>
      <c r="P15" s="468">
        <v>13430</v>
      </c>
      <c r="Q15" s="469">
        <v>1</v>
      </c>
      <c r="R15" s="470">
        <v>8190</v>
      </c>
      <c r="S15" s="471">
        <f t="shared" si="0"/>
        <v>30</v>
      </c>
      <c r="T15" s="472">
        <f t="shared" si="0"/>
        <v>177176</v>
      </c>
      <c r="U15" s="477">
        <v>3</v>
      </c>
    </row>
    <row r="16" spans="1:21" ht="33.75" customHeight="1" x14ac:dyDescent="0.2">
      <c r="A16" s="474">
        <v>4</v>
      </c>
      <c r="B16" s="692" t="s">
        <v>472</v>
      </c>
      <c r="C16" s="467">
        <v>2</v>
      </c>
      <c r="D16" s="468">
        <v>18537</v>
      </c>
      <c r="E16" s="469">
        <v>4</v>
      </c>
      <c r="F16" s="470">
        <v>21467</v>
      </c>
      <c r="G16" s="467">
        <v>6</v>
      </c>
      <c r="H16" s="468">
        <v>19475</v>
      </c>
      <c r="I16" s="469">
        <v>5</v>
      </c>
      <c r="J16" s="470">
        <v>36680</v>
      </c>
      <c r="K16" s="467">
        <v>1</v>
      </c>
      <c r="L16" s="468">
        <v>37445</v>
      </c>
      <c r="M16" s="469">
        <v>4</v>
      </c>
      <c r="N16" s="470">
        <v>33970</v>
      </c>
      <c r="O16" s="467">
        <v>7</v>
      </c>
      <c r="P16" s="468">
        <v>13022</v>
      </c>
      <c r="Q16" s="469">
        <v>3</v>
      </c>
      <c r="R16" s="470">
        <v>12258</v>
      </c>
      <c r="S16" s="471">
        <f t="shared" si="0"/>
        <v>32</v>
      </c>
      <c r="T16" s="472">
        <f t="shared" si="0"/>
        <v>192854</v>
      </c>
      <c r="U16" s="477">
        <v>4</v>
      </c>
    </row>
    <row r="17" spans="1:21" ht="33.75" customHeight="1" x14ac:dyDescent="0.2">
      <c r="A17" s="474">
        <v>5</v>
      </c>
      <c r="B17" s="692" t="s">
        <v>470</v>
      </c>
      <c r="C17" s="467">
        <v>4</v>
      </c>
      <c r="D17" s="468">
        <v>17964</v>
      </c>
      <c r="E17" s="469">
        <v>1</v>
      </c>
      <c r="F17" s="470">
        <v>29956</v>
      </c>
      <c r="G17" s="467">
        <v>4</v>
      </c>
      <c r="H17" s="468">
        <v>23280</v>
      </c>
      <c r="I17" s="469">
        <v>4</v>
      </c>
      <c r="J17" s="470">
        <v>29805</v>
      </c>
      <c r="K17" s="467">
        <v>6</v>
      </c>
      <c r="L17" s="468">
        <v>23465</v>
      </c>
      <c r="M17" s="469">
        <v>5</v>
      </c>
      <c r="N17" s="470">
        <v>29835</v>
      </c>
      <c r="O17" s="467">
        <v>3</v>
      </c>
      <c r="P17" s="468">
        <v>16404</v>
      </c>
      <c r="Q17" s="469">
        <v>6</v>
      </c>
      <c r="R17" s="470">
        <v>5752</v>
      </c>
      <c r="S17" s="471">
        <f t="shared" si="0"/>
        <v>33</v>
      </c>
      <c r="T17" s="472">
        <f t="shared" si="0"/>
        <v>176461</v>
      </c>
      <c r="U17" s="477">
        <v>5</v>
      </c>
    </row>
    <row r="18" spans="1:21" ht="33.75" customHeight="1" x14ac:dyDescent="0.2">
      <c r="A18" s="474">
        <v>6</v>
      </c>
      <c r="B18" s="692" t="s">
        <v>1052</v>
      </c>
      <c r="C18" s="467">
        <v>5</v>
      </c>
      <c r="D18" s="468">
        <v>15779</v>
      </c>
      <c r="E18" s="469">
        <v>5</v>
      </c>
      <c r="F18" s="470">
        <v>20309</v>
      </c>
      <c r="G18" s="467">
        <v>2</v>
      </c>
      <c r="H18" s="468">
        <v>29365</v>
      </c>
      <c r="I18" s="469">
        <v>3</v>
      </c>
      <c r="J18" s="470">
        <v>30635</v>
      </c>
      <c r="K18" s="467">
        <v>5</v>
      </c>
      <c r="L18" s="468">
        <v>28460</v>
      </c>
      <c r="M18" s="469">
        <v>6</v>
      </c>
      <c r="N18" s="470">
        <v>26655</v>
      </c>
      <c r="O18" s="467">
        <v>2</v>
      </c>
      <c r="P18" s="468">
        <v>13397</v>
      </c>
      <c r="Q18" s="469">
        <v>5</v>
      </c>
      <c r="R18" s="470">
        <v>5355</v>
      </c>
      <c r="S18" s="471">
        <f t="shared" si="0"/>
        <v>33</v>
      </c>
      <c r="T18" s="472">
        <f t="shared" si="0"/>
        <v>169955</v>
      </c>
      <c r="U18" s="477">
        <v>6</v>
      </c>
    </row>
    <row r="19" spans="1:21" ht="33.75" customHeight="1" x14ac:dyDescent="0.2">
      <c r="A19" s="474">
        <v>7</v>
      </c>
      <c r="B19" s="692" t="s">
        <v>474</v>
      </c>
      <c r="C19" s="467">
        <v>6</v>
      </c>
      <c r="D19" s="468">
        <v>14562</v>
      </c>
      <c r="E19" s="469">
        <v>8</v>
      </c>
      <c r="F19" s="470">
        <v>17685</v>
      </c>
      <c r="G19" s="467">
        <v>7</v>
      </c>
      <c r="H19" s="468">
        <v>15740</v>
      </c>
      <c r="I19" s="469">
        <v>7</v>
      </c>
      <c r="J19" s="470">
        <v>14660</v>
      </c>
      <c r="K19" s="467">
        <v>7</v>
      </c>
      <c r="L19" s="468">
        <v>19330</v>
      </c>
      <c r="M19" s="469">
        <v>7</v>
      </c>
      <c r="N19" s="470">
        <v>25120</v>
      </c>
      <c r="O19" s="467">
        <v>8</v>
      </c>
      <c r="P19" s="468">
        <v>7733</v>
      </c>
      <c r="Q19" s="469">
        <v>8</v>
      </c>
      <c r="R19" s="470">
        <v>2652</v>
      </c>
      <c r="S19" s="471">
        <f t="shared" si="0"/>
        <v>58</v>
      </c>
      <c r="T19" s="472">
        <f t="shared" si="0"/>
        <v>117482</v>
      </c>
      <c r="U19" s="477">
        <v>7</v>
      </c>
    </row>
    <row r="20" spans="1:21" ht="33.75" customHeight="1" thickBot="1" x14ac:dyDescent="0.25">
      <c r="A20" s="478">
        <v>8</v>
      </c>
      <c r="B20" s="693" t="s">
        <v>475</v>
      </c>
      <c r="C20" s="479">
        <v>8</v>
      </c>
      <c r="D20" s="480">
        <v>13142</v>
      </c>
      <c r="E20" s="481">
        <v>7</v>
      </c>
      <c r="F20" s="482">
        <v>19346</v>
      </c>
      <c r="G20" s="479">
        <v>8</v>
      </c>
      <c r="H20" s="480">
        <v>11435</v>
      </c>
      <c r="I20" s="481">
        <v>8</v>
      </c>
      <c r="J20" s="482">
        <v>18190</v>
      </c>
      <c r="K20" s="479">
        <v>8</v>
      </c>
      <c r="L20" s="480">
        <v>16825</v>
      </c>
      <c r="M20" s="481">
        <v>8</v>
      </c>
      <c r="N20" s="482">
        <v>16910</v>
      </c>
      <c r="O20" s="479">
        <v>5</v>
      </c>
      <c r="P20" s="480">
        <v>8362</v>
      </c>
      <c r="Q20" s="479">
        <v>7</v>
      </c>
      <c r="R20" s="480">
        <v>2535</v>
      </c>
      <c r="S20" s="483">
        <f t="shared" si="0"/>
        <v>59</v>
      </c>
      <c r="T20" s="694">
        <f t="shared" si="0"/>
        <v>106745</v>
      </c>
      <c r="U20" s="485">
        <v>8</v>
      </c>
    </row>
    <row r="23" spans="1:21" ht="23.25" x14ac:dyDescent="0.35">
      <c r="B23" s="166" t="s">
        <v>1075</v>
      </c>
    </row>
    <row r="25" spans="1:21" ht="23.25" x14ac:dyDescent="0.35">
      <c r="B25" s="166" t="s">
        <v>1078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topLeftCell="A22" zoomScale="84" zoomScaleNormal="84" zoomScalePageLayoutView="55" workbookViewId="0">
      <selection activeCell="AD49" sqref="AD49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19.85546875" style="24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288" t="s">
        <v>0</v>
      </c>
      <c r="C1" s="1288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289" t="s">
        <v>2</v>
      </c>
      <c r="C2" s="1289"/>
      <c r="G2" s="97"/>
      <c r="H2" s="92"/>
      <c r="I2" s="97"/>
      <c r="J2" s="92"/>
      <c r="K2" s="13" t="s">
        <v>134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276" t="s">
        <v>4</v>
      </c>
      <c r="B5" s="1290" t="s">
        <v>20</v>
      </c>
      <c r="C5" s="1291" t="s">
        <v>5</v>
      </c>
      <c r="D5" s="1280" t="s">
        <v>6</v>
      </c>
      <c r="E5" s="1280"/>
      <c r="F5" s="1279" t="s">
        <v>7</v>
      </c>
      <c r="G5" s="1279"/>
      <c r="H5" s="1280" t="s">
        <v>8</v>
      </c>
      <c r="I5" s="1280"/>
      <c r="J5" s="1279" t="s">
        <v>9</v>
      </c>
      <c r="K5" s="1279"/>
      <c r="L5" s="1280" t="s">
        <v>10</v>
      </c>
      <c r="M5" s="1280"/>
      <c r="N5" s="1279" t="s">
        <v>11</v>
      </c>
      <c r="O5" s="1279"/>
      <c r="P5" s="1280" t="s">
        <v>12</v>
      </c>
      <c r="Q5" s="1280"/>
      <c r="R5" s="1279" t="s">
        <v>13</v>
      </c>
      <c r="S5" s="1279"/>
      <c r="T5" s="1282" t="s">
        <v>14</v>
      </c>
      <c r="U5" s="1282"/>
      <c r="V5" s="1282"/>
    </row>
    <row r="6" spans="1:22" ht="39" customHeight="1" thickBot="1" x14ac:dyDescent="0.25">
      <c r="A6" s="1276"/>
      <c r="B6" s="1290"/>
      <c r="C6" s="1291"/>
      <c r="D6" s="1272" t="s">
        <v>476</v>
      </c>
      <c r="E6" s="1292"/>
      <c r="F6" s="1272" t="s">
        <v>477</v>
      </c>
      <c r="G6" s="1292"/>
      <c r="H6" s="1272" t="s">
        <v>478</v>
      </c>
      <c r="I6" s="1292"/>
      <c r="J6" s="1272" t="s">
        <v>479</v>
      </c>
      <c r="K6" s="1292"/>
      <c r="L6" s="1272" t="s">
        <v>480</v>
      </c>
      <c r="M6" s="1292"/>
      <c r="N6" s="1272" t="s">
        <v>481</v>
      </c>
      <c r="O6" s="1292"/>
      <c r="P6" s="1272" t="s">
        <v>1076</v>
      </c>
      <c r="Q6" s="1292"/>
      <c r="R6" s="1272" t="s">
        <v>1077</v>
      </c>
      <c r="S6" s="1292"/>
      <c r="T6" s="1282"/>
      <c r="U6" s="1282"/>
      <c r="V6" s="1282"/>
    </row>
    <row r="7" spans="1:22" ht="4.5" customHeight="1" x14ac:dyDescent="0.2">
      <c r="A7" s="1276"/>
      <c r="B7" s="1290"/>
      <c r="C7" s="1291"/>
      <c r="D7" s="488"/>
      <c r="E7" s="489"/>
      <c r="F7" s="488"/>
      <c r="G7" s="490"/>
      <c r="H7" s="491"/>
      <c r="I7" s="489"/>
      <c r="J7" s="488"/>
      <c r="K7" s="490"/>
      <c r="L7" s="491"/>
      <c r="M7" s="489"/>
      <c r="N7" s="488"/>
      <c r="O7" s="492"/>
      <c r="P7" s="491"/>
      <c r="Q7" s="489"/>
      <c r="R7" s="488"/>
      <c r="S7" s="490"/>
      <c r="T7" s="491"/>
      <c r="U7" s="493"/>
      <c r="V7" s="494"/>
    </row>
    <row r="8" spans="1:22" ht="12" customHeight="1" x14ac:dyDescent="0.2">
      <c r="A8" s="451"/>
      <c r="B8" s="495"/>
      <c r="C8" s="496"/>
      <c r="D8" s="497" t="s">
        <v>15</v>
      </c>
      <c r="E8" s="498" t="s">
        <v>16</v>
      </c>
      <c r="F8" s="497" t="s">
        <v>15</v>
      </c>
      <c r="G8" s="499" t="s">
        <v>16</v>
      </c>
      <c r="H8" s="500" t="s">
        <v>15</v>
      </c>
      <c r="I8" s="498" t="s">
        <v>16</v>
      </c>
      <c r="J8" s="497" t="s">
        <v>15</v>
      </c>
      <c r="K8" s="499" t="s">
        <v>16</v>
      </c>
      <c r="L8" s="500" t="s">
        <v>15</v>
      </c>
      <c r="M8" s="498" t="s">
        <v>16</v>
      </c>
      <c r="N8" s="497" t="s">
        <v>15</v>
      </c>
      <c r="O8" s="501" t="s">
        <v>16</v>
      </c>
      <c r="P8" s="500" t="s">
        <v>15</v>
      </c>
      <c r="Q8" s="498" t="s">
        <v>16</v>
      </c>
      <c r="R8" s="497" t="s">
        <v>15</v>
      </c>
      <c r="S8" s="499" t="s">
        <v>16</v>
      </c>
      <c r="T8" s="500" t="s">
        <v>15</v>
      </c>
      <c r="U8" s="502" t="s">
        <v>17</v>
      </c>
      <c r="V8" s="695" t="s">
        <v>18</v>
      </c>
    </row>
    <row r="9" spans="1:22" ht="3.75" customHeight="1" thickBot="1" x14ac:dyDescent="0.25">
      <c r="A9" s="504"/>
      <c r="B9" s="505"/>
      <c r="C9" s="506"/>
      <c r="D9" s="507"/>
      <c r="E9" s="508"/>
      <c r="F9" s="507"/>
      <c r="G9" s="509"/>
      <c r="H9" s="510"/>
      <c r="I9" s="508"/>
      <c r="J9" s="507"/>
      <c r="K9" s="509"/>
      <c r="L9" s="510"/>
      <c r="M9" s="508"/>
      <c r="N9" s="507"/>
      <c r="O9" s="509"/>
      <c r="P9" s="510"/>
      <c r="Q9" s="508"/>
      <c r="R9" s="507"/>
      <c r="S9" s="509"/>
      <c r="T9" s="510"/>
      <c r="U9" s="511"/>
      <c r="V9" s="512"/>
    </row>
    <row r="10" spans="1:22" ht="15.75" x14ac:dyDescent="0.2">
      <c r="A10" s="513">
        <v>1</v>
      </c>
      <c r="B10" s="514" t="s">
        <v>915</v>
      </c>
      <c r="C10" s="696" t="s">
        <v>1053</v>
      </c>
      <c r="D10" s="516">
        <v>2</v>
      </c>
      <c r="E10" s="517">
        <v>5492</v>
      </c>
      <c r="F10" s="518">
        <v>1</v>
      </c>
      <c r="G10" s="519">
        <v>6798</v>
      </c>
      <c r="H10" s="516">
        <v>4</v>
      </c>
      <c r="I10" s="517">
        <v>10475</v>
      </c>
      <c r="J10" s="518">
        <v>1</v>
      </c>
      <c r="K10" s="520">
        <v>22955</v>
      </c>
      <c r="L10" s="516">
        <v>2</v>
      </c>
      <c r="M10" s="517">
        <v>9775</v>
      </c>
      <c r="N10" s="518">
        <v>1</v>
      </c>
      <c r="O10" s="520">
        <v>11310</v>
      </c>
      <c r="P10" s="516">
        <v>8</v>
      </c>
      <c r="Q10" s="517">
        <v>218</v>
      </c>
      <c r="R10" s="518">
        <v>3</v>
      </c>
      <c r="S10" s="520">
        <v>1315</v>
      </c>
      <c r="T10" s="521">
        <f t="shared" ref="T10:T48" si="0">D10+F10+H10+J10+L10+N10+P10+R10</f>
        <v>22</v>
      </c>
      <c r="U10" s="472">
        <f t="shared" ref="U10:U48" si="1">E10+G10+I10+K10+M10+O10+Q10+S10</f>
        <v>68338</v>
      </c>
      <c r="V10" s="522">
        <v>1</v>
      </c>
    </row>
    <row r="11" spans="1:22" ht="15.75" x14ac:dyDescent="0.2">
      <c r="A11" s="523">
        <v>2</v>
      </c>
      <c r="B11" s="514" t="s">
        <v>935</v>
      </c>
      <c r="C11" s="696" t="s">
        <v>471</v>
      </c>
      <c r="D11" s="516">
        <v>5</v>
      </c>
      <c r="E11" s="517">
        <v>3536</v>
      </c>
      <c r="F11" s="518">
        <v>5</v>
      </c>
      <c r="G11" s="519">
        <v>6163</v>
      </c>
      <c r="H11" s="516">
        <v>2</v>
      </c>
      <c r="I11" s="517">
        <v>11845</v>
      </c>
      <c r="J11" s="518">
        <v>4</v>
      </c>
      <c r="K11" s="520">
        <v>12105</v>
      </c>
      <c r="L11" s="516">
        <v>1</v>
      </c>
      <c r="M11" s="517">
        <v>12320</v>
      </c>
      <c r="N11" s="518">
        <v>1</v>
      </c>
      <c r="O11" s="520">
        <v>10360</v>
      </c>
      <c r="P11" s="516">
        <v>3</v>
      </c>
      <c r="Q11" s="517">
        <v>4735</v>
      </c>
      <c r="R11" s="518">
        <v>2</v>
      </c>
      <c r="S11" s="520">
        <v>2129</v>
      </c>
      <c r="T11" s="521">
        <f t="shared" si="0"/>
        <v>23</v>
      </c>
      <c r="U11" s="472">
        <f t="shared" si="1"/>
        <v>63193</v>
      </c>
      <c r="V11" s="525">
        <v>2</v>
      </c>
    </row>
    <row r="12" spans="1:22" ht="15.75" x14ac:dyDescent="0.2">
      <c r="A12" s="513">
        <v>3</v>
      </c>
      <c r="B12" s="514" t="s">
        <v>929</v>
      </c>
      <c r="C12" s="696" t="s">
        <v>1052</v>
      </c>
      <c r="D12" s="516">
        <v>2</v>
      </c>
      <c r="E12" s="517">
        <v>4567</v>
      </c>
      <c r="F12" s="518">
        <v>3</v>
      </c>
      <c r="G12" s="519">
        <v>6132</v>
      </c>
      <c r="H12" s="516">
        <v>1</v>
      </c>
      <c r="I12" s="517">
        <v>17830</v>
      </c>
      <c r="J12" s="518">
        <v>3</v>
      </c>
      <c r="K12" s="520">
        <v>6275</v>
      </c>
      <c r="L12" s="516">
        <v>3</v>
      </c>
      <c r="M12" s="517">
        <v>8775</v>
      </c>
      <c r="N12" s="518">
        <v>4</v>
      </c>
      <c r="O12" s="520">
        <v>7900</v>
      </c>
      <c r="P12" s="516">
        <v>2</v>
      </c>
      <c r="Q12" s="517">
        <v>505</v>
      </c>
      <c r="R12" s="518">
        <v>5</v>
      </c>
      <c r="S12" s="520">
        <v>1043</v>
      </c>
      <c r="T12" s="521">
        <f t="shared" si="0"/>
        <v>23</v>
      </c>
      <c r="U12" s="472">
        <f t="shared" si="1"/>
        <v>53027</v>
      </c>
      <c r="V12" s="522">
        <v>3</v>
      </c>
    </row>
    <row r="13" spans="1:22" ht="15.75" x14ac:dyDescent="0.2">
      <c r="A13" s="513">
        <v>4</v>
      </c>
      <c r="B13" s="514" t="s">
        <v>916</v>
      </c>
      <c r="C13" s="696" t="s">
        <v>472</v>
      </c>
      <c r="D13" s="516">
        <v>3</v>
      </c>
      <c r="E13" s="517">
        <v>4583</v>
      </c>
      <c r="F13" s="518">
        <v>4</v>
      </c>
      <c r="G13" s="519">
        <v>6220</v>
      </c>
      <c r="H13" s="516">
        <v>7</v>
      </c>
      <c r="I13" s="517">
        <v>3470</v>
      </c>
      <c r="J13" s="518">
        <v>1</v>
      </c>
      <c r="K13" s="520">
        <v>9610</v>
      </c>
      <c r="L13" s="516">
        <v>1</v>
      </c>
      <c r="M13" s="517">
        <v>11560</v>
      </c>
      <c r="N13" s="518">
        <v>2.5</v>
      </c>
      <c r="O13" s="520">
        <v>11500</v>
      </c>
      <c r="P13" s="516">
        <v>4</v>
      </c>
      <c r="Q13" s="517">
        <v>580</v>
      </c>
      <c r="R13" s="518">
        <v>1</v>
      </c>
      <c r="S13" s="520">
        <v>6773</v>
      </c>
      <c r="T13" s="521">
        <f t="shared" si="0"/>
        <v>23.5</v>
      </c>
      <c r="U13" s="472">
        <f t="shared" si="1"/>
        <v>54296</v>
      </c>
      <c r="V13" s="522">
        <v>4</v>
      </c>
    </row>
    <row r="14" spans="1:22" ht="15.75" x14ac:dyDescent="0.2">
      <c r="A14" s="523">
        <v>5</v>
      </c>
      <c r="B14" s="514" t="s">
        <v>919</v>
      </c>
      <c r="C14" s="696" t="s">
        <v>473</v>
      </c>
      <c r="D14" s="516">
        <v>2</v>
      </c>
      <c r="E14" s="517">
        <v>5292</v>
      </c>
      <c r="F14" s="518">
        <v>2</v>
      </c>
      <c r="G14" s="519">
        <v>6588</v>
      </c>
      <c r="H14" s="516">
        <v>5</v>
      </c>
      <c r="I14" s="517">
        <v>5605</v>
      </c>
      <c r="J14" s="518">
        <v>3</v>
      </c>
      <c r="K14" s="520">
        <v>15420</v>
      </c>
      <c r="L14" s="516">
        <v>3</v>
      </c>
      <c r="M14" s="517">
        <v>7290</v>
      </c>
      <c r="N14" s="518">
        <v>2</v>
      </c>
      <c r="O14" s="520">
        <v>10390</v>
      </c>
      <c r="P14" s="516">
        <v>3</v>
      </c>
      <c r="Q14" s="517">
        <v>8329</v>
      </c>
      <c r="R14" s="518">
        <v>4</v>
      </c>
      <c r="S14" s="520">
        <v>1970</v>
      </c>
      <c r="T14" s="521">
        <f t="shared" si="0"/>
        <v>24</v>
      </c>
      <c r="U14" s="472">
        <f t="shared" si="1"/>
        <v>60884</v>
      </c>
      <c r="V14" s="525">
        <v>5</v>
      </c>
    </row>
    <row r="15" spans="1:22" ht="15.75" x14ac:dyDescent="0.2">
      <c r="A15" s="513">
        <v>6</v>
      </c>
      <c r="B15" s="514" t="s">
        <v>913</v>
      </c>
      <c r="C15" s="696" t="s">
        <v>1053</v>
      </c>
      <c r="D15" s="516">
        <v>1</v>
      </c>
      <c r="E15" s="517">
        <v>4253</v>
      </c>
      <c r="F15" s="518">
        <v>2</v>
      </c>
      <c r="G15" s="519">
        <v>6748</v>
      </c>
      <c r="H15" s="516">
        <v>1</v>
      </c>
      <c r="I15" s="517">
        <v>7760</v>
      </c>
      <c r="J15" s="518">
        <v>2</v>
      </c>
      <c r="K15" s="520">
        <v>8000</v>
      </c>
      <c r="L15" s="516">
        <v>5</v>
      </c>
      <c r="M15" s="517">
        <v>6620</v>
      </c>
      <c r="N15" s="518">
        <v>7</v>
      </c>
      <c r="O15" s="520">
        <v>6665</v>
      </c>
      <c r="P15" s="516">
        <v>5</v>
      </c>
      <c r="Q15" s="517">
        <v>331</v>
      </c>
      <c r="R15" s="518">
        <v>1</v>
      </c>
      <c r="S15" s="520">
        <v>4513</v>
      </c>
      <c r="T15" s="521">
        <f t="shared" si="0"/>
        <v>24</v>
      </c>
      <c r="U15" s="472">
        <f t="shared" si="1"/>
        <v>44890</v>
      </c>
      <c r="V15" s="522">
        <v>6</v>
      </c>
    </row>
    <row r="16" spans="1:22" ht="15.75" x14ac:dyDescent="0.2">
      <c r="A16" s="513">
        <v>7</v>
      </c>
      <c r="B16" s="514" t="s">
        <v>914</v>
      </c>
      <c r="C16" s="696" t="s">
        <v>1053</v>
      </c>
      <c r="D16" s="516">
        <v>3</v>
      </c>
      <c r="E16" s="517">
        <v>4313</v>
      </c>
      <c r="F16" s="518">
        <v>3</v>
      </c>
      <c r="G16" s="519">
        <v>6733</v>
      </c>
      <c r="H16" s="516">
        <v>2</v>
      </c>
      <c r="I16" s="517">
        <v>5935</v>
      </c>
      <c r="J16" s="518">
        <v>7</v>
      </c>
      <c r="K16" s="520">
        <v>1210</v>
      </c>
      <c r="L16" s="516">
        <v>1</v>
      </c>
      <c r="M16" s="517">
        <v>9805</v>
      </c>
      <c r="N16" s="518">
        <v>2</v>
      </c>
      <c r="O16" s="520">
        <v>8295</v>
      </c>
      <c r="P16" s="516">
        <v>2</v>
      </c>
      <c r="Q16" s="517">
        <v>5705</v>
      </c>
      <c r="R16" s="518">
        <v>5</v>
      </c>
      <c r="S16" s="520">
        <v>2433</v>
      </c>
      <c r="T16" s="521">
        <f t="shared" si="0"/>
        <v>25</v>
      </c>
      <c r="U16" s="472">
        <f t="shared" si="1"/>
        <v>44429</v>
      </c>
      <c r="V16" s="522">
        <v>7</v>
      </c>
    </row>
    <row r="17" spans="1:22" ht="15.75" x14ac:dyDescent="0.2">
      <c r="A17" s="523">
        <v>8</v>
      </c>
      <c r="B17" s="514" t="s">
        <v>934</v>
      </c>
      <c r="C17" s="696" t="s">
        <v>471</v>
      </c>
      <c r="D17" s="516">
        <v>5</v>
      </c>
      <c r="E17" s="517">
        <v>3618</v>
      </c>
      <c r="F17" s="518">
        <v>5</v>
      </c>
      <c r="G17" s="519">
        <v>5279</v>
      </c>
      <c r="H17" s="516">
        <v>6</v>
      </c>
      <c r="I17" s="517">
        <v>4125</v>
      </c>
      <c r="J17" s="518">
        <v>5</v>
      </c>
      <c r="K17" s="520">
        <v>6445</v>
      </c>
      <c r="L17" s="516">
        <v>1</v>
      </c>
      <c r="M17" s="517">
        <v>9395</v>
      </c>
      <c r="N17" s="518">
        <v>1</v>
      </c>
      <c r="O17" s="520">
        <v>11760</v>
      </c>
      <c r="P17" s="516">
        <v>1</v>
      </c>
      <c r="Q17" s="517">
        <v>591</v>
      </c>
      <c r="R17" s="518">
        <v>2</v>
      </c>
      <c r="S17" s="520">
        <v>2906</v>
      </c>
      <c r="T17" s="521">
        <f t="shared" si="0"/>
        <v>26</v>
      </c>
      <c r="U17" s="472">
        <f t="shared" si="1"/>
        <v>44119</v>
      </c>
      <c r="V17" s="525">
        <v>8</v>
      </c>
    </row>
    <row r="18" spans="1:22" ht="15.75" x14ac:dyDescent="0.2">
      <c r="A18" s="513">
        <v>9</v>
      </c>
      <c r="B18" s="514" t="s">
        <v>912</v>
      </c>
      <c r="C18" s="696" t="s">
        <v>1053</v>
      </c>
      <c r="D18" s="516">
        <v>4</v>
      </c>
      <c r="E18" s="517">
        <v>4324</v>
      </c>
      <c r="F18" s="518">
        <v>4</v>
      </c>
      <c r="G18" s="519">
        <v>4922</v>
      </c>
      <c r="H18" s="516">
        <v>1</v>
      </c>
      <c r="I18" s="517">
        <v>9880</v>
      </c>
      <c r="J18" s="518">
        <v>3</v>
      </c>
      <c r="K18" s="520">
        <v>8698.5</v>
      </c>
      <c r="L18" s="516">
        <v>4</v>
      </c>
      <c r="M18" s="517">
        <v>6760</v>
      </c>
      <c r="N18" s="518">
        <v>6</v>
      </c>
      <c r="O18" s="520">
        <v>5270</v>
      </c>
      <c r="P18" s="516">
        <v>1</v>
      </c>
      <c r="Q18" s="517">
        <v>17624</v>
      </c>
      <c r="R18" s="518">
        <v>5</v>
      </c>
      <c r="S18" s="520">
        <v>524</v>
      </c>
      <c r="T18" s="521">
        <f t="shared" si="0"/>
        <v>28</v>
      </c>
      <c r="U18" s="472">
        <f t="shared" si="1"/>
        <v>58002.5</v>
      </c>
      <c r="V18" s="522">
        <v>9</v>
      </c>
    </row>
    <row r="19" spans="1:22" ht="15.75" x14ac:dyDescent="0.2">
      <c r="A19" s="513">
        <v>10</v>
      </c>
      <c r="B19" s="514" t="s">
        <v>928</v>
      </c>
      <c r="C19" s="696" t="s">
        <v>1052</v>
      </c>
      <c r="D19" s="516">
        <v>3</v>
      </c>
      <c r="E19" s="517">
        <v>3766</v>
      </c>
      <c r="F19" s="518">
        <v>5</v>
      </c>
      <c r="G19" s="519">
        <v>5614</v>
      </c>
      <c r="H19" s="516">
        <v>3</v>
      </c>
      <c r="I19" s="517">
        <v>6650</v>
      </c>
      <c r="J19" s="518">
        <v>3</v>
      </c>
      <c r="K19" s="520">
        <v>8580</v>
      </c>
      <c r="L19" s="516">
        <v>4</v>
      </c>
      <c r="M19" s="517">
        <v>7945</v>
      </c>
      <c r="N19" s="518">
        <v>6</v>
      </c>
      <c r="O19" s="520">
        <v>7405</v>
      </c>
      <c r="P19" s="516">
        <v>1</v>
      </c>
      <c r="Q19" s="517">
        <v>3475</v>
      </c>
      <c r="R19" s="518">
        <v>3</v>
      </c>
      <c r="S19" s="520">
        <v>1103</v>
      </c>
      <c r="T19" s="521">
        <f t="shared" si="0"/>
        <v>28</v>
      </c>
      <c r="U19" s="472">
        <f t="shared" si="1"/>
        <v>44538</v>
      </c>
      <c r="V19" s="522">
        <v>10</v>
      </c>
    </row>
    <row r="20" spans="1:22" ht="15.75" x14ac:dyDescent="0.2">
      <c r="A20" s="523">
        <v>11</v>
      </c>
      <c r="B20" s="514" t="s">
        <v>917</v>
      </c>
      <c r="C20" s="696" t="s">
        <v>472</v>
      </c>
      <c r="D20" s="516">
        <v>2</v>
      </c>
      <c r="E20" s="517">
        <v>3836</v>
      </c>
      <c r="F20" s="518">
        <v>4</v>
      </c>
      <c r="G20" s="519">
        <v>6376</v>
      </c>
      <c r="H20" s="516">
        <v>4</v>
      </c>
      <c r="I20" s="517">
        <v>2430</v>
      </c>
      <c r="J20" s="518">
        <v>8</v>
      </c>
      <c r="K20" s="520">
        <v>3800</v>
      </c>
      <c r="L20" s="516">
        <v>4</v>
      </c>
      <c r="M20" s="517">
        <v>7270</v>
      </c>
      <c r="N20" s="518">
        <v>4</v>
      </c>
      <c r="O20" s="520">
        <v>8210</v>
      </c>
      <c r="P20" s="516">
        <v>2</v>
      </c>
      <c r="Q20" s="517">
        <v>11646</v>
      </c>
      <c r="R20" s="518">
        <v>2</v>
      </c>
      <c r="S20" s="520">
        <v>3770</v>
      </c>
      <c r="T20" s="521">
        <f t="shared" si="0"/>
        <v>30</v>
      </c>
      <c r="U20" s="472">
        <f t="shared" si="1"/>
        <v>47338</v>
      </c>
      <c r="V20" s="525">
        <v>11</v>
      </c>
    </row>
    <row r="21" spans="1:22" ht="15.75" x14ac:dyDescent="0.2">
      <c r="A21" s="513">
        <v>12</v>
      </c>
      <c r="B21" s="514" t="s">
        <v>1033</v>
      </c>
      <c r="C21" s="696" t="s">
        <v>473</v>
      </c>
      <c r="D21" s="516">
        <v>9</v>
      </c>
      <c r="E21" s="517">
        <v>0</v>
      </c>
      <c r="F21" s="518">
        <v>9</v>
      </c>
      <c r="G21" s="519">
        <v>0</v>
      </c>
      <c r="H21" s="516">
        <v>5</v>
      </c>
      <c r="I21" s="517">
        <v>4145</v>
      </c>
      <c r="J21" s="518">
        <v>1</v>
      </c>
      <c r="K21" s="520">
        <v>14275</v>
      </c>
      <c r="L21" s="516">
        <v>2</v>
      </c>
      <c r="M21" s="517">
        <v>10090</v>
      </c>
      <c r="N21" s="518">
        <v>2.5</v>
      </c>
      <c r="O21" s="520">
        <v>11500</v>
      </c>
      <c r="P21" s="516">
        <v>4</v>
      </c>
      <c r="Q21" s="517">
        <v>4472</v>
      </c>
      <c r="R21" s="518">
        <v>1</v>
      </c>
      <c r="S21" s="520">
        <v>2563</v>
      </c>
      <c r="T21" s="521">
        <f t="shared" si="0"/>
        <v>33.5</v>
      </c>
      <c r="U21" s="472">
        <f t="shared" si="1"/>
        <v>47045</v>
      </c>
      <c r="V21" s="522">
        <v>12</v>
      </c>
    </row>
    <row r="22" spans="1:22" ht="15.75" x14ac:dyDescent="0.2">
      <c r="A22" s="513">
        <v>13</v>
      </c>
      <c r="B22" s="514" t="s">
        <v>923</v>
      </c>
      <c r="C22" s="696" t="s">
        <v>470</v>
      </c>
      <c r="D22" s="516">
        <v>1</v>
      </c>
      <c r="E22" s="517">
        <v>5652</v>
      </c>
      <c r="F22" s="518">
        <v>1</v>
      </c>
      <c r="G22" s="519">
        <v>8351</v>
      </c>
      <c r="H22" s="516">
        <v>2</v>
      </c>
      <c r="I22" s="517">
        <v>8550</v>
      </c>
      <c r="J22" s="518">
        <v>4</v>
      </c>
      <c r="K22" s="520">
        <v>6240</v>
      </c>
      <c r="L22" s="516">
        <v>5</v>
      </c>
      <c r="M22" s="517">
        <v>6265</v>
      </c>
      <c r="N22" s="518">
        <v>8</v>
      </c>
      <c r="O22" s="520">
        <v>5650</v>
      </c>
      <c r="P22" s="516">
        <v>6</v>
      </c>
      <c r="Q22" s="517">
        <v>444</v>
      </c>
      <c r="R22" s="518">
        <v>9</v>
      </c>
      <c r="S22" s="520"/>
      <c r="T22" s="521">
        <f t="shared" si="0"/>
        <v>36</v>
      </c>
      <c r="U22" s="472">
        <f t="shared" si="1"/>
        <v>41152</v>
      </c>
      <c r="V22" s="522">
        <v>13</v>
      </c>
    </row>
    <row r="23" spans="1:22" ht="15.75" x14ac:dyDescent="0.2">
      <c r="A23" s="523">
        <v>14</v>
      </c>
      <c r="B23" s="514" t="s">
        <v>922</v>
      </c>
      <c r="C23" s="696" t="s">
        <v>473</v>
      </c>
      <c r="D23" s="516">
        <v>3</v>
      </c>
      <c r="E23" s="517">
        <v>4669</v>
      </c>
      <c r="F23" s="518">
        <v>2</v>
      </c>
      <c r="G23" s="519">
        <v>6998</v>
      </c>
      <c r="H23" s="516">
        <v>9</v>
      </c>
      <c r="I23" s="517">
        <v>0</v>
      </c>
      <c r="J23" s="518">
        <v>9</v>
      </c>
      <c r="K23" s="520">
        <v>0</v>
      </c>
      <c r="L23" s="516">
        <v>2</v>
      </c>
      <c r="M23" s="517">
        <v>8700</v>
      </c>
      <c r="N23" s="518">
        <v>4</v>
      </c>
      <c r="O23" s="520">
        <v>7960</v>
      </c>
      <c r="P23" s="516">
        <v>6</v>
      </c>
      <c r="Q23" s="517">
        <v>312</v>
      </c>
      <c r="R23" s="518">
        <v>1</v>
      </c>
      <c r="S23" s="520">
        <v>3802</v>
      </c>
      <c r="T23" s="521">
        <f t="shared" si="0"/>
        <v>36</v>
      </c>
      <c r="U23" s="472">
        <f t="shared" si="1"/>
        <v>32441</v>
      </c>
      <c r="V23" s="525">
        <v>14</v>
      </c>
    </row>
    <row r="24" spans="1:22" ht="15.75" x14ac:dyDescent="0.2">
      <c r="A24" s="513">
        <v>15</v>
      </c>
      <c r="B24" s="514" t="s">
        <v>1054</v>
      </c>
      <c r="C24" s="696" t="s">
        <v>472</v>
      </c>
      <c r="D24" s="516">
        <v>1</v>
      </c>
      <c r="E24" s="517">
        <v>6131</v>
      </c>
      <c r="F24" s="518">
        <v>5</v>
      </c>
      <c r="G24" s="519">
        <v>4539</v>
      </c>
      <c r="H24" s="516">
        <v>5</v>
      </c>
      <c r="I24" s="517">
        <v>8180</v>
      </c>
      <c r="J24" s="518">
        <v>2</v>
      </c>
      <c r="K24" s="520">
        <v>19500</v>
      </c>
      <c r="L24" s="516">
        <v>3</v>
      </c>
      <c r="M24" s="517">
        <v>8640</v>
      </c>
      <c r="N24" s="518">
        <v>7</v>
      </c>
      <c r="O24" s="520">
        <v>6045</v>
      </c>
      <c r="P24" s="516">
        <v>8</v>
      </c>
      <c r="Q24" s="517">
        <v>549</v>
      </c>
      <c r="R24" s="518">
        <v>6</v>
      </c>
      <c r="S24" s="520">
        <v>912</v>
      </c>
      <c r="T24" s="521">
        <f t="shared" si="0"/>
        <v>37</v>
      </c>
      <c r="U24" s="472">
        <f t="shared" si="1"/>
        <v>54496</v>
      </c>
      <c r="V24" s="522">
        <v>15</v>
      </c>
    </row>
    <row r="25" spans="1:22" ht="15.75" x14ac:dyDescent="0.2">
      <c r="A25" s="513">
        <v>16</v>
      </c>
      <c r="B25" s="514" t="s">
        <v>926</v>
      </c>
      <c r="C25" s="696" t="s">
        <v>470</v>
      </c>
      <c r="D25" s="516">
        <v>6</v>
      </c>
      <c r="E25" s="517">
        <v>3938</v>
      </c>
      <c r="F25" s="518">
        <v>1</v>
      </c>
      <c r="G25" s="519">
        <v>7054</v>
      </c>
      <c r="H25" s="516">
        <v>8</v>
      </c>
      <c r="I25" s="517">
        <v>4670</v>
      </c>
      <c r="J25" s="518">
        <v>4</v>
      </c>
      <c r="K25" s="520">
        <v>8385</v>
      </c>
      <c r="L25" s="516">
        <v>7</v>
      </c>
      <c r="M25" s="517">
        <v>5145</v>
      </c>
      <c r="N25" s="518">
        <v>5</v>
      </c>
      <c r="O25" s="520">
        <v>6880</v>
      </c>
      <c r="P25" s="516">
        <v>4</v>
      </c>
      <c r="Q25" s="517">
        <v>389</v>
      </c>
      <c r="R25" s="518">
        <v>3</v>
      </c>
      <c r="S25" s="520">
        <v>2622</v>
      </c>
      <c r="T25" s="521">
        <f t="shared" si="0"/>
        <v>38</v>
      </c>
      <c r="U25" s="472">
        <f t="shared" si="1"/>
        <v>39083</v>
      </c>
      <c r="V25" s="522">
        <v>16</v>
      </c>
    </row>
    <row r="26" spans="1:22" ht="15.75" x14ac:dyDescent="0.2">
      <c r="A26" s="523">
        <v>17</v>
      </c>
      <c r="B26" s="514" t="s">
        <v>918</v>
      </c>
      <c r="C26" s="696" t="s">
        <v>472</v>
      </c>
      <c r="D26" s="516">
        <v>6</v>
      </c>
      <c r="E26" s="517">
        <v>3987</v>
      </c>
      <c r="F26" s="518">
        <v>7</v>
      </c>
      <c r="G26" s="519">
        <v>4332</v>
      </c>
      <c r="H26" s="516">
        <v>3</v>
      </c>
      <c r="I26" s="517">
        <v>5395</v>
      </c>
      <c r="J26" s="518">
        <v>7</v>
      </c>
      <c r="K26" s="520">
        <v>3770</v>
      </c>
      <c r="L26" s="516">
        <v>3</v>
      </c>
      <c r="M26" s="517">
        <v>9975</v>
      </c>
      <c r="N26" s="518">
        <v>3</v>
      </c>
      <c r="O26" s="520">
        <v>8215</v>
      </c>
      <c r="P26" s="516">
        <v>7</v>
      </c>
      <c r="Q26" s="517">
        <v>247</v>
      </c>
      <c r="R26" s="518">
        <v>4</v>
      </c>
      <c r="S26" s="520">
        <v>803</v>
      </c>
      <c r="T26" s="521">
        <f t="shared" si="0"/>
        <v>40</v>
      </c>
      <c r="U26" s="472">
        <f t="shared" si="1"/>
        <v>36724</v>
      </c>
      <c r="V26" s="525">
        <v>17</v>
      </c>
    </row>
    <row r="27" spans="1:22" ht="15.75" x14ac:dyDescent="0.2">
      <c r="A27" s="513">
        <v>18</v>
      </c>
      <c r="B27" s="514" t="s">
        <v>1055</v>
      </c>
      <c r="C27" s="696" t="s">
        <v>471</v>
      </c>
      <c r="D27" s="516">
        <v>8</v>
      </c>
      <c r="E27" s="517">
        <v>3330</v>
      </c>
      <c r="F27" s="518">
        <v>8</v>
      </c>
      <c r="G27" s="519">
        <v>3554</v>
      </c>
      <c r="H27" s="516">
        <v>4</v>
      </c>
      <c r="I27" s="517">
        <v>5260</v>
      </c>
      <c r="J27" s="518">
        <v>5</v>
      </c>
      <c r="K27" s="520">
        <v>5450</v>
      </c>
      <c r="L27" s="516">
        <v>5</v>
      </c>
      <c r="M27" s="517">
        <v>6240</v>
      </c>
      <c r="N27" s="518">
        <v>2</v>
      </c>
      <c r="O27" s="520">
        <v>9340</v>
      </c>
      <c r="P27" s="516">
        <v>3</v>
      </c>
      <c r="Q27" s="517">
        <v>1484</v>
      </c>
      <c r="R27" s="518">
        <v>5</v>
      </c>
      <c r="S27" s="520">
        <v>1409</v>
      </c>
      <c r="T27" s="521">
        <f t="shared" si="0"/>
        <v>40</v>
      </c>
      <c r="U27" s="472">
        <f t="shared" si="1"/>
        <v>36067</v>
      </c>
      <c r="V27" s="522">
        <v>18</v>
      </c>
    </row>
    <row r="28" spans="1:22" ht="15.75" x14ac:dyDescent="0.2">
      <c r="A28" s="513">
        <v>19</v>
      </c>
      <c r="B28" s="514" t="s">
        <v>1034</v>
      </c>
      <c r="C28" s="696" t="s">
        <v>470</v>
      </c>
      <c r="D28" s="516">
        <v>9</v>
      </c>
      <c r="E28" s="517">
        <v>0</v>
      </c>
      <c r="F28" s="518">
        <v>9</v>
      </c>
      <c r="G28" s="519">
        <v>0</v>
      </c>
      <c r="H28" s="516">
        <v>9</v>
      </c>
      <c r="I28" s="517">
        <v>0</v>
      </c>
      <c r="J28" s="518">
        <v>2</v>
      </c>
      <c r="K28" s="520">
        <v>9470</v>
      </c>
      <c r="L28" s="516">
        <v>7</v>
      </c>
      <c r="M28" s="517">
        <v>7505</v>
      </c>
      <c r="N28" s="518">
        <v>1</v>
      </c>
      <c r="O28" s="520">
        <v>9760</v>
      </c>
      <c r="P28" s="516">
        <v>1</v>
      </c>
      <c r="Q28" s="517">
        <v>7589</v>
      </c>
      <c r="R28" s="518">
        <v>3</v>
      </c>
      <c r="S28" s="520">
        <v>2681</v>
      </c>
      <c r="T28" s="521">
        <f t="shared" si="0"/>
        <v>41</v>
      </c>
      <c r="U28" s="472">
        <f t="shared" si="1"/>
        <v>37005</v>
      </c>
      <c r="V28" s="522">
        <v>19</v>
      </c>
    </row>
    <row r="29" spans="1:22" ht="15.75" x14ac:dyDescent="0.2">
      <c r="A29" s="523">
        <v>20</v>
      </c>
      <c r="B29" s="514" t="s">
        <v>936</v>
      </c>
      <c r="C29" s="696" t="s">
        <v>471</v>
      </c>
      <c r="D29" s="516">
        <v>7</v>
      </c>
      <c r="E29" s="517">
        <v>3146</v>
      </c>
      <c r="F29" s="518">
        <v>6</v>
      </c>
      <c r="G29" s="519">
        <v>4290</v>
      </c>
      <c r="H29" s="516">
        <v>7</v>
      </c>
      <c r="I29" s="517">
        <v>1350</v>
      </c>
      <c r="J29" s="518">
        <v>4.5</v>
      </c>
      <c r="K29" s="520">
        <v>2215</v>
      </c>
      <c r="L29" s="516">
        <v>5</v>
      </c>
      <c r="M29" s="517">
        <v>7950</v>
      </c>
      <c r="N29" s="518">
        <v>6</v>
      </c>
      <c r="O29" s="520">
        <v>6480</v>
      </c>
      <c r="P29" s="516">
        <v>5</v>
      </c>
      <c r="Q29" s="517">
        <v>6620</v>
      </c>
      <c r="R29" s="518">
        <v>2</v>
      </c>
      <c r="S29" s="520">
        <v>1746</v>
      </c>
      <c r="T29" s="521">
        <f t="shared" si="0"/>
        <v>42.5</v>
      </c>
      <c r="U29" s="472">
        <f t="shared" si="1"/>
        <v>33797</v>
      </c>
      <c r="V29" s="525">
        <v>20</v>
      </c>
    </row>
    <row r="30" spans="1:22" ht="15.75" x14ac:dyDescent="0.2">
      <c r="A30" s="513">
        <v>21</v>
      </c>
      <c r="B30" s="514" t="s">
        <v>925</v>
      </c>
      <c r="C30" s="696" t="s">
        <v>470</v>
      </c>
      <c r="D30" s="516">
        <v>1</v>
      </c>
      <c r="E30" s="517">
        <v>4903</v>
      </c>
      <c r="F30" s="518">
        <v>3</v>
      </c>
      <c r="G30" s="519">
        <v>6304</v>
      </c>
      <c r="H30" s="516">
        <v>1</v>
      </c>
      <c r="I30" s="517">
        <v>8310</v>
      </c>
      <c r="J30" s="518">
        <v>9</v>
      </c>
      <c r="K30" s="520">
        <v>0</v>
      </c>
      <c r="L30" s="516">
        <v>9</v>
      </c>
      <c r="M30" s="517">
        <v>0</v>
      </c>
      <c r="N30" s="518">
        <v>9</v>
      </c>
      <c r="O30" s="520">
        <v>0</v>
      </c>
      <c r="P30" s="516">
        <v>4</v>
      </c>
      <c r="Q30" s="517">
        <v>7982</v>
      </c>
      <c r="R30" s="518">
        <v>8</v>
      </c>
      <c r="S30" s="520">
        <v>122</v>
      </c>
      <c r="T30" s="521">
        <f t="shared" si="0"/>
        <v>44</v>
      </c>
      <c r="U30" s="472">
        <f t="shared" si="1"/>
        <v>27621</v>
      </c>
      <c r="V30" s="522">
        <v>21</v>
      </c>
    </row>
    <row r="31" spans="1:22" ht="15.75" x14ac:dyDescent="0.2">
      <c r="A31" s="513">
        <v>22</v>
      </c>
      <c r="B31" s="514" t="s">
        <v>933</v>
      </c>
      <c r="C31" s="696" t="s">
        <v>474</v>
      </c>
      <c r="D31" s="516">
        <v>4</v>
      </c>
      <c r="E31" s="517">
        <v>4354</v>
      </c>
      <c r="F31" s="518">
        <v>6</v>
      </c>
      <c r="G31" s="519">
        <v>4935</v>
      </c>
      <c r="H31" s="516">
        <v>6</v>
      </c>
      <c r="I31" s="517">
        <v>7090</v>
      </c>
      <c r="J31" s="518">
        <v>4.5</v>
      </c>
      <c r="K31" s="520">
        <v>2215</v>
      </c>
      <c r="L31" s="516">
        <v>6</v>
      </c>
      <c r="M31" s="517">
        <v>7785</v>
      </c>
      <c r="N31" s="518">
        <v>4</v>
      </c>
      <c r="O31" s="520">
        <v>7680</v>
      </c>
      <c r="P31" s="516">
        <v>5</v>
      </c>
      <c r="Q31" s="517">
        <v>453</v>
      </c>
      <c r="R31" s="518">
        <v>9</v>
      </c>
      <c r="S31" s="520"/>
      <c r="T31" s="521">
        <f t="shared" si="0"/>
        <v>44.5</v>
      </c>
      <c r="U31" s="472">
        <f t="shared" si="1"/>
        <v>34512</v>
      </c>
      <c r="V31" s="522">
        <v>22</v>
      </c>
    </row>
    <row r="32" spans="1:22" ht="15.75" x14ac:dyDescent="0.2">
      <c r="A32" s="523">
        <v>23</v>
      </c>
      <c r="B32" s="514" t="s">
        <v>932</v>
      </c>
      <c r="C32" s="696" t="s">
        <v>474</v>
      </c>
      <c r="D32" s="516">
        <v>5</v>
      </c>
      <c r="E32" s="517">
        <v>4059</v>
      </c>
      <c r="F32" s="518">
        <v>7</v>
      </c>
      <c r="G32" s="519">
        <v>4217</v>
      </c>
      <c r="H32" s="516">
        <v>4</v>
      </c>
      <c r="I32" s="517">
        <v>6540</v>
      </c>
      <c r="J32" s="518">
        <v>6</v>
      </c>
      <c r="K32" s="520">
        <v>4485</v>
      </c>
      <c r="L32" s="516">
        <v>6</v>
      </c>
      <c r="M32" s="517">
        <v>5970</v>
      </c>
      <c r="N32" s="518">
        <v>3</v>
      </c>
      <c r="O32" s="520">
        <v>8885</v>
      </c>
      <c r="P32" s="516">
        <v>7</v>
      </c>
      <c r="Q32" s="517">
        <v>5253</v>
      </c>
      <c r="R32" s="518">
        <v>8</v>
      </c>
      <c r="S32" s="520">
        <v>355</v>
      </c>
      <c r="T32" s="521">
        <f t="shared" si="0"/>
        <v>46</v>
      </c>
      <c r="U32" s="472">
        <f t="shared" si="1"/>
        <v>39764</v>
      </c>
      <c r="V32" s="525">
        <v>23</v>
      </c>
    </row>
    <row r="33" spans="1:22" ht="15.75" x14ac:dyDescent="0.2">
      <c r="A33" s="513">
        <v>24</v>
      </c>
      <c r="B33" s="514" t="s">
        <v>920</v>
      </c>
      <c r="C33" s="696" t="s">
        <v>473</v>
      </c>
      <c r="D33" s="516">
        <v>4</v>
      </c>
      <c r="E33" s="517">
        <v>3707</v>
      </c>
      <c r="F33" s="518">
        <v>2</v>
      </c>
      <c r="G33" s="519">
        <v>6431</v>
      </c>
      <c r="H33" s="516">
        <v>3</v>
      </c>
      <c r="I33" s="517">
        <v>10685</v>
      </c>
      <c r="J33" s="518">
        <v>1</v>
      </c>
      <c r="K33" s="520">
        <v>9485</v>
      </c>
      <c r="L33" s="516">
        <v>9</v>
      </c>
      <c r="M33" s="517">
        <v>0</v>
      </c>
      <c r="N33" s="518">
        <v>9</v>
      </c>
      <c r="O33" s="520">
        <v>0</v>
      </c>
      <c r="P33" s="516">
        <v>9</v>
      </c>
      <c r="Q33" s="517"/>
      <c r="R33" s="518">
        <v>9</v>
      </c>
      <c r="S33" s="520"/>
      <c r="T33" s="521">
        <f t="shared" si="0"/>
        <v>46</v>
      </c>
      <c r="U33" s="472">
        <f t="shared" si="1"/>
        <v>30308</v>
      </c>
      <c r="V33" s="522">
        <v>24</v>
      </c>
    </row>
    <row r="34" spans="1:22" ht="15.75" x14ac:dyDescent="0.2">
      <c r="A34" s="513">
        <v>25</v>
      </c>
      <c r="B34" s="514" t="s">
        <v>921</v>
      </c>
      <c r="C34" s="696" t="s">
        <v>473</v>
      </c>
      <c r="D34" s="516">
        <v>4</v>
      </c>
      <c r="E34" s="517">
        <v>4148</v>
      </c>
      <c r="F34" s="518">
        <v>3</v>
      </c>
      <c r="G34" s="519">
        <v>6022</v>
      </c>
      <c r="H34" s="516">
        <v>9</v>
      </c>
      <c r="I34" s="517">
        <v>0</v>
      </c>
      <c r="J34" s="518">
        <v>9</v>
      </c>
      <c r="K34" s="520">
        <v>0</v>
      </c>
      <c r="L34" s="516">
        <v>4</v>
      </c>
      <c r="M34" s="517">
        <v>8240</v>
      </c>
      <c r="N34" s="518">
        <v>5</v>
      </c>
      <c r="O34" s="520">
        <v>7430</v>
      </c>
      <c r="P34" s="516">
        <v>7</v>
      </c>
      <c r="Q34" s="517">
        <v>393</v>
      </c>
      <c r="R34" s="518">
        <v>6</v>
      </c>
      <c r="S34" s="520">
        <v>1688</v>
      </c>
      <c r="T34" s="521">
        <f t="shared" si="0"/>
        <v>47</v>
      </c>
      <c r="U34" s="472">
        <f t="shared" si="1"/>
        <v>27921</v>
      </c>
      <c r="V34" s="522">
        <v>25</v>
      </c>
    </row>
    <row r="35" spans="1:22" ht="15.75" x14ac:dyDescent="0.2">
      <c r="A35" s="523">
        <v>26</v>
      </c>
      <c r="B35" s="514" t="s">
        <v>941</v>
      </c>
      <c r="C35" s="696" t="s">
        <v>1052</v>
      </c>
      <c r="D35" s="516">
        <v>5</v>
      </c>
      <c r="E35" s="517">
        <v>4199</v>
      </c>
      <c r="F35" s="518">
        <v>8</v>
      </c>
      <c r="G35" s="519">
        <v>4002</v>
      </c>
      <c r="H35" s="516">
        <v>9</v>
      </c>
      <c r="I35" s="517">
        <v>0</v>
      </c>
      <c r="J35" s="518">
        <v>9</v>
      </c>
      <c r="K35" s="520">
        <v>0</v>
      </c>
      <c r="L35" s="516">
        <v>2</v>
      </c>
      <c r="M35" s="517">
        <v>7550</v>
      </c>
      <c r="N35" s="518">
        <v>3</v>
      </c>
      <c r="O35" s="520">
        <v>8245</v>
      </c>
      <c r="P35" s="516">
        <v>5</v>
      </c>
      <c r="Q35" s="517">
        <v>2942</v>
      </c>
      <c r="R35" s="518">
        <v>6</v>
      </c>
      <c r="S35" s="520">
        <v>772</v>
      </c>
      <c r="T35" s="521">
        <f t="shared" si="0"/>
        <v>47</v>
      </c>
      <c r="U35" s="472">
        <f t="shared" si="1"/>
        <v>27710</v>
      </c>
      <c r="V35" s="525">
        <v>26</v>
      </c>
    </row>
    <row r="36" spans="1:22" ht="15.75" x14ac:dyDescent="0.2">
      <c r="A36" s="513">
        <v>27</v>
      </c>
      <c r="B36" s="514" t="s">
        <v>943</v>
      </c>
      <c r="C36" s="696" t="s">
        <v>475</v>
      </c>
      <c r="D36" s="516">
        <v>9</v>
      </c>
      <c r="E36" s="517">
        <v>0</v>
      </c>
      <c r="F36" s="518">
        <v>4</v>
      </c>
      <c r="G36" s="519">
        <v>5826</v>
      </c>
      <c r="H36" s="516">
        <v>3</v>
      </c>
      <c r="I36" s="517">
        <v>2935</v>
      </c>
      <c r="J36" s="518">
        <v>6</v>
      </c>
      <c r="K36" s="520">
        <v>8490</v>
      </c>
      <c r="L36" s="516">
        <v>8</v>
      </c>
      <c r="M36" s="517">
        <v>5745</v>
      </c>
      <c r="N36" s="518">
        <v>5</v>
      </c>
      <c r="O36" s="520">
        <v>7385</v>
      </c>
      <c r="P36" s="516">
        <v>8</v>
      </c>
      <c r="Q36" s="517">
        <v>2982</v>
      </c>
      <c r="R36" s="518">
        <v>8</v>
      </c>
      <c r="S36" s="520">
        <v>470</v>
      </c>
      <c r="T36" s="521">
        <f t="shared" si="0"/>
        <v>51</v>
      </c>
      <c r="U36" s="472">
        <f t="shared" si="1"/>
        <v>33833</v>
      </c>
      <c r="V36" s="522">
        <v>27</v>
      </c>
    </row>
    <row r="37" spans="1:22" ht="15.75" x14ac:dyDescent="0.2">
      <c r="A37" s="513">
        <v>28</v>
      </c>
      <c r="B37" s="514" t="s">
        <v>942</v>
      </c>
      <c r="C37" s="696" t="s">
        <v>1052</v>
      </c>
      <c r="D37" s="516">
        <v>9</v>
      </c>
      <c r="E37" s="517">
        <v>0</v>
      </c>
      <c r="F37" s="518">
        <v>6</v>
      </c>
      <c r="G37" s="519">
        <v>4561</v>
      </c>
      <c r="H37" s="516">
        <v>5</v>
      </c>
      <c r="I37" s="517">
        <v>2175</v>
      </c>
      <c r="J37" s="518">
        <v>5</v>
      </c>
      <c r="K37" s="520">
        <v>11730</v>
      </c>
      <c r="L37" s="516">
        <v>9</v>
      </c>
      <c r="M37" s="517">
        <v>0</v>
      </c>
      <c r="N37" s="518">
        <v>9</v>
      </c>
      <c r="O37" s="520">
        <v>0</v>
      </c>
      <c r="P37" s="516">
        <v>6</v>
      </c>
      <c r="Q37" s="517">
        <v>6475</v>
      </c>
      <c r="R37" s="518">
        <v>4</v>
      </c>
      <c r="S37" s="520">
        <v>2437</v>
      </c>
      <c r="T37" s="521">
        <f t="shared" si="0"/>
        <v>53</v>
      </c>
      <c r="U37" s="472">
        <f t="shared" si="1"/>
        <v>27378</v>
      </c>
      <c r="V37" s="522">
        <v>28</v>
      </c>
    </row>
    <row r="38" spans="1:22" ht="15.75" x14ac:dyDescent="0.2">
      <c r="A38" s="523">
        <v>29</v>
      </c>
      <c r="B38" s="514" t="s">
        <v>939</v>
      </c>
      <c r="C38" s="696" t="s">
        <v>475</v>
      </c>
      <c r="D38" s="516">
        <v>7</v>
      </c>
      <c r="E38" s="517">
        <v>3517</v>
      </c>
      <c r="F38" s="518">
        <v>6</v>
      </c>
      <c r="G38" s="519">
        <v>5171</v>
      </c>
      <c r="H38" s="516">
        <v>9</v>
      </c>
      <c r="I38" s="517">
        <v>0</v>
      </c>
      <c r="J38" s="518">
        <v>6</v>
      </c>
      <c r="K38" s="520">
        <v>6365</v>
      </c>
      <c r="L38" s="516">
        <v>8</v>
      </c>
      <c r="M38" s="517">
        <v>3970</v>
      </c>
      <c r="N38" s="518">
        <v>7</v>
      </c>
      <c r="O38" s="520">
        <v>4170</v>
      </c>
      <c r="P38" s="516">
        <v>3</v>
      </c>
      <c r="Q38" s="517">
        <v>471</v>
      </c>
      <c r="R38" s="518">
        <v>7</v>
      </c>
      <c r="S38" s="520">
        <v>557</v>
      </c>
      <c r="T38" s="521">
        <f t="shared" si="0"/>
        <v>53</v>
      </c>
      <c r="U38" s="472">
        <f t="shared" si="1"/>
        <v>24221</v>
      </c>
      <c r="V38" s="525">
        <v>29</v>
      </c>
    </row>
    <row r="39" spans="1:22" ht="15.75" x14ac:dyDescent="0.2">
      <c r="A39" s="513">
        <v>30</v>
      </c>
      <c r="B39" s="514" t="s">
        <v>924</v>
      </c>
      <c r="C39" s="696" t="s">
        <v>470</v>
      </c>
      <c r="D39" s="516">
        <v>6</v>
      </c>
      <c r="E39" s="517">
        <v>3471</v>
      </c>
      <c r="F39" s="518">
        <v>1</v>
      </c>
      <c r="G39" s="519">
        <v>8247</v>
      </c>
      <c r="H39" s="516">
        <v>6</v>
      </c>
      <c r="I39" s="517">
        <v>1750</v>
      </c>
      <c r="J39" s="518">
        <v>7</v>
      </c>
      <c r="K39" s="520">
        <v>5710</v>
      </c>
      <c r="L39" s="516">
        <v>9</v>
      </c>
      <c r="M39" s="517">
        <v>0</v>
      </c>
      <c r="N39" s="518">
        <v>9</v>
      </c>
      <c r="O39" s="520">
        <v>0</v>
      </c>
      <c r="P39" s="516">
        <v>9</v>
      </c>
      <c r="Q39" s="517"/>
      <c r="R39" s="518">
        <v>8</v>
      </c>
      <c r="S39" s="520">
        <v>327</v>
      </c>
      <c r="T39" s="521">
        <f t="shared" si="0"/>
        <v>55</v>
      </c>
      <c r="U39" s="472">
        <f t="shared" si="1"/>
        <v>19505</v>
      </c>
      <c r="V39" s="522">
        <v>30</v>
      </c>
    </row>
    <row r="40" spans="1:22" ht="15.75" x14ac:dyDescent="0.2">
      <c r="A40" s="513">
        <v>31</v>
      </c>
      <c r="B40" s="514" t="s">
        <v>927</v>
      </c>
      <c r="C40" s="696" t="s">
        <v>1052</v>
      </c>
      <c r="D40" s="516">
        <v>6</v>
      </c>
      <c r="E40" s="517">
        <v>3247</v>
      </c>
      <c r="F40" s="518">
        <v>9</v>
      </c>
      <c r="G40" s="519">
        <v>0</v>
      </c>
      <c r="H40" s="516">
        <v>6</v>
      </c>
      <c r="I40" s="517">
        <v>2710</v>
      </c>
      <c r="J40" s="518">
        <v>3</v>
      </c>
      <c r="K40" s="520">
        <v>4050</v>
      </c>
      <c r="L40" s="516">
        <v>6</v>
      </c>
      <c r="M40" s="517">
        <v>4190</v>
      </c>
      <c r="N40" s="518">
        <v>7</v>
      </c>
      <c r="O40" s="520">
        <v>3105</v>
      </c>
      <c r="P40" s="516">
        <v>9</v>
      </c>
      <c r="Q40" s="517"/>
      <c r="R40" s="518">
        <v>9</v>
      </c>
      <c r="S40" s="520"/>
      <c r="T40" s="521">
        <f t="shared" si="0"/>
        <v>55</v>
      </c>
      <c r="U40" s="472">
        <f t="shared" si="1"/>
        <v>17302</v>
      </c>
      <c r="V40" s="522">
        <v>31</v>
      </c>
    </row>
    <row r="41" spans="1:22" ht="15.75" x14ac:dyDescent="0.2">
      <c r="A41" s="513">
        <v>32</v>
      </c>
      <c r="B41" s="514" t="s">
        <v>937</v>
      </c>
      <c r="C41" s="696" t="s">
        <v>475</v>
      </c>
      <c r="D41" s="516">
        <v>7</v>
      </c>
      <c r="E41" s="517">
        <v>3219</v>
      </c>
      <c r="F41" s="518">
        <v>7</v>
      </c>
      <c r="G41" s="519">
        <v>4482</v>
      </c>
      <c r="H41" s="516">
        <v>7</v>
      </c>
      <c r="I41" s="517">
        <v>5240</v>
      </c>
      <c r="J41" s="518">
        <v>6</v>
      </c>
      <c r="K41" s="520">
        <v>2195</v>
      </c>
      <c r="L41" s="516">
        <v>7</v>
      </c>
      <c r="M41" s="517">
        <v>4085</v>
      </c>
      <c r="N41" s="518">
        <v>8</v>
      </c>
      <c r="O41" s="520">
        <v>4305</v>
      </c>
      <c r="P41" s="516">
        <v>6</v>
      </c>
      <c r="Q41" s="517">
        <v>1973</v>
      </c>
      <c r="R41" s="518">
        <v>9</v>
      </c>
      <c r="S41" s="520"/>
      <c r="T41" s="521">
        <f t="shared" si="0"/>
        <v>57</v>
      </c>
      <c r="U41" s="472">
        <f t="shared" si="1"/>
        <v>25499</v>
      </c>
      <c r="V41" s="522">
        <v>32</v>
      </c>
    </row>
    <row r="42" spans="1:22" ht="15.75" x14ac:dyDescent="0.2">
      <c r="A42" s="513">
        <v>33</v>
      </c>
      <c r="B42" s="514" t="s">
        <v>931</v>
      </c>
      <c r="C42" s="696" t="s">
        <v>474</v>
      </c>
      <c r="D42" s="516">
        <v>8</v>
      </c>
      <c r="E42" s="517">
        <v>3141</v>
      </c>
      <c r="F42" s="518">
        <v>7</v>
      </c>
      <c r="G42" s="519">
        <v>4983</v>
      </c>
      <c r="H42" s="516">
        <v>8</v>
      </c>
      <c r="I42" s="517">
        <v>325</v>
      </c>
      <c r="J42" s="518">
        <v>8</v>
      </c>
      <c r="K42" s="520">
        <v>3295</v>
      </c>
      <c r="L42" s="516">
        <v>7</v>
      </c>
      <c r="M42" s="517">
        <v>3050</v>
      </c>
      <c r="N42" s="518">
        <v>6</v>
      </c>
      <c r="O42" s="520">
        <v>5820</v>
      </c>
      <c r="P42" s="516">
        <v>8</v>
      </c>
      <c r="Q42" s="517">
        <v>141</v>
      </c>
      <c r="R42" s="518">
        <v>6</v>
      </c>
      <c r="S42" s="520">
        <v>472</v>
      </c>
      <c r="T42" s="521">
        <f t="shared" si="0"/>
        <v>58</v>
      </c>
      <c r="U42" s="472">
        <f t="shared" si="1"/>
        <v>21227</v>
      </c>
      <c r="V42" s="522">
        <v>33</v>
      </c>
    </row>
    <row r="43" spans="1:22" ht="15.75" x14ac:dyDescent="0.2">
      <c r="A43" s="513">
        <v>34</v>
      </c>
      <c r="B43" s="514" t="s">
        <v>940</v>
      </c>
      <c r="C43" s="696" t="s">
        <v>475</v>
      </c>
      <c r="D43" s="516">
        <v>8</v>
      </c>
      <c r="E43" s="517">
        <v>3071</v>
      </c>
      <c r="F43" s="518">
        <v>9</v>
      </c>
      <c r="G43" s="519">
        <v>0</v>
      </c>
      <c r="H43" s="516">
        <v>8</v>
      </c>
      <c r="I43" s="517">
        <v>635</v>
      </c>
      <c r="J43" s="518">
        <v>9</v>
      </c>
      <c r="K43" s="520">
        <v>0</v>
      </c>
      <c r="L43" s="516">
        <v>9</v>
      </c>
      <c r="M43" s="517">
        <v>0</v>
      </c>
      <c r="N43" s="518">
        <v>9</v>
      </c>
      <c r="O43" s="520">
        <v>0</v>
      </c>
      <c r="P43" s="516">
        <v>2</v>
      </c>
      <c r="Q43" s="517">
        <v>2936</v>
      </c>
      <c r="R43" s="518">
        <v>4</v>
      </c>
      <c r="S43" s="520">
        <v>1173</v>
      </c>
      <c r="T43" s="521">
        <f t="shared" si="0"/>
        <v>58</v>
      </c>
      <c r="U43" s="472">
        <f t="shared" si="1"/>
        <v>7815</v>
      </c>
      <c r="V43" s="522">
        <v>34</v>
      </c>
    </row>
    <row r="44" spans="1:22" ht="15.75" x14ac:dyDescent="0.2">
      <c r="A44" s="513">
        <v>35</v>
      </c>
      <c r="B44" s="514" t="s">
        <v>930</v>
      </c>
      <c r="C44" s="696" t="s">
        <v>474</v>
      </c>
      <c r="D44" s="516">
        <v>8</v>
      </c>
      <c r="E44" s="517">
        <v>3008</v>
      </c>
      <c r="F44" s="518">
        <v>8</v>
      </c>
      <c r="G44" s="519">
        <v>3550</v>
      </c>
      <c r="H44" s="516">
        <v>7</v>
      </c>
      <c r="I44" s="517">
        <v>1785</v>
      </c>
      <c r="J44" s="518">
        <v>7</v>
      </c>
      <c r="K44" s="520">
        <v>4665</v>
      </c>
      <c r="L44" s="516">
        <v>8</v>
      </c>
      <c r="M44" s="517">
        <v>2525</v>
      </c>
      <c r="N44" s="518">
        <v>8</v>
      </c>
      <c r="O44" s="520">
        <v>2735</v>
      </c>
      <c r="P44" s="516">
        <v>7</v>
      </c>
      <c r="Q44" s="517">
        <v>1886</v>
      </c>
      <c r="R44" s="518">
        <v>7</v>
      </c>
      <c r="S44" s="520">
        <v>418</v>
      </c>
      <c r="T44" s="521">
        <f t="shared" si="0"/>
        <v>60</v>
      </c>
      <c r="U44" s="472">
        <f t="shared" si="1"/>
        <v>20572</v>
      </c>
      <c r="V44" s="522">
        <v>35</v>
      </c>
    </row>
    <row r="45" spans="1:22" ht="15.75" x14ac:dyDescent="0.2">
      <c r="A45" s="513">
        <v>36</v>
      </c>
      <c r="B45" s="514" t="s">
        <v>938</v>
      </c>
      <c r="C45" s="696" t="s">
        <v>475</v>
      </c>
      <c r="D45" s="516">
        <v>7</v>
      </c>
      <c r="E45" s="517">
        <v>3335</v>
      </c>
      <c r="F45" s="518">
        <v>8</v>
      </c>
      <c r="G45" s="519">
        <v>3867</v>
      </c>
      <c r="H45" s="516">
        <v>8</v>
      </c>
      <c r="I45" s="517">
        <v>2625</v>
      </c>
      <c r="J45" s="518">
        <v>8</v>
      </c>
      <c r="K45" s="520">
        <v>1140</v>
      </c>
      <c r="L45" s="516">
        <v>8</v>
      </c>
      <c r="M45" s="517">
        <v>3025</v>
      </c>
      <c r="N45" s="518">
        <v>8</v>
      </c>
      <c r="O45" s="520">
        <v>1050</v>
      </c>
      <c r="P45" s="516">
        <v>9</v>
      </c>
      <c r="Q45" s="517"/>
      <c r="R45" s="518">
        <v>7</v>
      </c>
      <c r="S45" s="520">
        <v>335</v>
      </c>
      <c r="T45" s="521">
        <f t="shared" si="0"/>
        <v>63</v>
      </c>
      <c r="U45" s="472">
        <f t="shared" si="1"/>
        <v>15377</v>
      </c>
      <c r="V45" s="522">
        <v>36</v>
      </c>
    </row>
    <row r="46" spans="1:22" ht="15.75" x14ac:dyDescent="0.2">
      <c r="A46" s="513">
        <v>37</v>
      </c>
      <c r="B46" s="514" t="s">
        <v>1056</v>
      </c>
      <c r="C46" s="696" t="s">
        <v>470</v>
      </c>
      <c r="D46" s="516">
        <v>9</v>
      </c>
      <c r="E46" s="517">
        <v>0</v>
      </c>
      <c r="F46" s="518">
        <v>9</v>
      </c>
      <c r="G46" s="519">
        <v>0</v>
      </c>
      <c r="H46" s="516">
        <v>9</v>
      </c>
      <c r="I46" s="517">
        <v>0</v>
      </c>
      <c r="J46" s="518">
        <v>9</v>
      </c>
      <c r="K46" s="520">
        <v>0</v>
      </c>
      <c r="L46" s="516">
        <v>6</v>
      </c>
      <c r="M46" s="517">
        <v>4550</v>
      </c>
      <c r="N46" s="518">
        <v>5</v>
      </c>
      <c r="O46" s="520">
        <v>7545</v>
      </c>
      <c r="P46" s="516">
        <v>9</v>
      </c>
      <c r="Q46" s="517"/>
      <c r="R46" s="518">
        <v>9</v>
      </c>
      <c r="S46" s="520"/>
      <c r="T46" s="521">
        <f t="shared" si="0"/>
        <v>65</v>
      </c>
      <c r="U46" s="472">
        <f t="shared" si="1"/>
        <v>12095</v>
      </c>
      <c r="V46" s="522">
        <v>37</v>
      </c>
    </row>
    <row r="47" spans="1:22" ht="15.75" x14ac:dyDescent="0.2">
      <c r="A47" s="513">
        <v>38</v>
      </c>
      <c r="B47" s="514" t="s">
        <v>1032</v>
      </c>
      <c r="C47" s="696" t="s">
        <v>473</v>
      </c>
      <c r="D47" s="516">
        <v>9</v>
      </c>
      <c r="E47" s="517">
        <v>0</v>
      </c>
      <c r="F47" s="518">
        <v>9</v>
      </c>
      <c r="G47" s="519">
        <v>0</v>
      </c>
      <c r="H47" s="516">
        <v>2</v>
      </c>
      <c r="I47" s="517">
        <v>3175</v>
      </c>
      <c r="J47" s="518">
        <v>9</v>
      </c>
      <c r="K47" s="520">
        <v>0</v>
      </c>
      <c r="L47" s="516">
        <v>9</v>
      </c>
      <c r="M47" s="517">
        <v>0</v>
      </c>
      <c r="N47" s="518">
        <v>9</v>
      </c>
      <c r="O47" s="520">
        <v>0</v>
      </c>
      <c r="P47" s="516">
        <v>9</v>
      </c>
      <c r="Q47" s="517"/>
      <c r="R47" s="518">
        <v>9</v>
      </c>
      <c r="S47" s="520"/>
      <c r="T47" s="521">
        <f t="shared" si="0"/>
        <v>65</v>
      </c>
      <c r="U47" s="472">
        <f t="shared" si="1"/>
        <v>3175</v>
      </c>
      <c r="V47" s="522">
        <v>38</v>
      </c>
    </row>
    <row r="48" spans="1:22" ht="15.75" x14ac:dyDescent="0.2">
      <c r="A48" s="526">
        <v>39</v>
      </c>
      <c r="B48" s="514" t="s">
        <v>1079</v>
      </c>
      <c r="C48" s="696" t="s">
        <v>474</v>
      </c>
      <c r="D48" s="516">
        <v>9</v>
      </c>
      <c r="E48" s="517"/>
      <c r="F48" s="518">
        <v>9</v>
      </c>
      <c r="G48" s="519"/>
      <c r="H48" s="516">
        <v>9</v>
      </c>
      <c r="I48" s="517"/>
      <c r="J48" s="518">
        <v>9</v>
      </c>
      <c r="K48" s="520"/>
      <c r="L48" s="516">
        <v>9</v>
      </c>
      <c r="M48" s="517"/>
      <c r="N48" s="518">
        <v>9</v>
      </c>
      <c r="O48" s="520"/>
      <c r="P48" s="516">
        <v>9</v>
      </c>
      <c r="Q48" s="517"/>
      <c r="R48" s="518">
        <v>7</v>
      </c>
      <c r="S48" s="520">
        <v>1407</v>
      </c>
      <c r="T48" s="521">
        <f t="shared" si="0"/>
        <v>70</v>
      </c>
      <c r="U48" s="472">
        <f t="shared" si="1"/>
        <v>1407</v>
      </c>
      <c r="V48" s="522">
        <v>39</v>
      </c>
    </row>
    <row r="49" spans="1:22" ht="16.5" thickBot="1" x14ac:dyDescent="0.25">
      <c r="A49" s="697"/>
      <c r="B49" s="698"/>
      <c r="C49" s="533"/>
      <c r="D49" s="534"/>
      <c r="E49" s="535"/>
      <c r="F49" s="536"/>
      <c r="G49" s="537"/>
      <c r="H49" s="534"/>
      <c r="I49" s="535"/>
      <c r="J49" s="536"/>
      <c r="K49" s="537"/>
      <c r="L49" s="534"/>
      <c r="M49" s="535"/>
      <c r="N49" s="536"/>
      <c r="O49" s="537"/>
      <c r="P49" s="536"/>
      <c r="Q49" s="537"/>
      <c r="R49" s="536"/>
      <c r="S49" s="537"/>
      <c r="T49" s="699"/>
      <c r="U49" s="700"/>
      <c r="V49" s="701"/>
    </row>
    <row r="50" spans="1:22" ht="15.75" thickTop="1" x14ac:dyDescent="0.2"/>
  </sheetData>
  <sortState xmlns:xlrd2="http://schemas.microsoft.com/office/spreadsheetml/2017/richdata2" ref="B10:U48">
    <sortCondition ref="T10:T48"/>
    <sortCondition descending="1" ref="U10:U48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topLeftCell="A4" workbookViewId="0">
      <selection activeCell="Y21" sqref="Y21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135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58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59</v>
      </c>
    </row>
    <row r="9" spans="1:29" ht="13.5" thickBot="1" x14ac:dyDescent="0.25"/>
    <row r="10" spans="1:29" ht="18.75" thickBot="1" x14ac:dyDescent="0.25">
      <c r="A10" s="1276" t="s">
        <v>4</v>
      </c>
      <c r="B10" s="1278" t="s">
        <v>5</v>
      </c>
      <c r="C10" s="1279" t="s">
        <v>6</v>
      </c>
      <c r="D10" s="1279"/>
      <c r="E10" s="1280" t="s">
        <v>7</v>
      </c>
      <c r="F10" s="1280"/>
      <c r="G10" s="1279" t="s">
        <v>8</v>
      </c>
      <c r="H10" s="1279"/>
      <c r="I10" s="1280" t="s">
        <v>9</v>
      </c>
      <c r="J10" s="1280"/>
      <c r="K10" s="1279" t="s">
        <v>10</v>
      </c>
      <c r="L10" s="1279"/>
      <c r="M10" s="1280" t="s">
        <v>11</v>
      </c>
      <c r="N10" s="1280"/>
      <c r="O10" s="1279" t="s">
        <v>12</v>
      </c>
      <c r="P10" s="1279"/>
      <c r="Q10" s="1287" t="s">
        <v>13</v>
      </c>
      <c r="R10" s="1287"/>
      <c r="S10" s="1281" t="s">
        <v>14</v>
      </c>
      <c r="T10" s="1281"/>
      <c r="U10" s="1282"/>
    </row>
    <row r="11" spans="1:29" ht="30" customHeight="1" thickTop="1" thickBot="1" x14ac:dyDescent="0.25">
      <c r="A11" s="1277"/>
      <c r="B11" s="1257"/>
      <c r="C11" s="1264" t="s">
        <v>388</v>
      </c>
      <c r="D11" s="1264"/>
      <c r="E11" s="1264" t="s">
        <v>389</v>
      </c>
      <c r="F11" s="1264"/>
      <c r="G11" s="1264" t="s">
        <v>390</v>
      </c>
      <c r="H11" s="1264"/>
      <c r="I11" s="1264" t="s">
        <v>392</v>
      </c>
      <c r="J11" s="1264"/>
      <c r="K11" s="1264" t="s">
        <v>391</v>
      </c>
      <c r="L11" s="1264"/>
      <c r="M11" s="1264" t="s">
        <v>944</v>
      </c>
      <c r="N11" s="1264"/>
      <c r="O11" s="1293" t="s">
        <v>393</v>
      </c>
      <c r="P11" s="1293"/>
      <c r="Q11" s="1293" t="s">
        <v>394</v>
      </c>
      <c r="R11" s="1293"/>
      <c r="S11" s="1260"/>
      <c r="T11" s="1260"/>
      <c r="U11" s="1283"/>
    </row>
    <row r="12" spans="1:29" ht="13.5" thickTop="1" x14ac:dyDescent="0.2">
      <c r="A12" s="1277"/>
      <c r="B12" s="1257"/>
      <c r="C12" s="443"/>
      <c r="D12" s="444"/>
      <c r="E12" s="445"/>
      <c r="F12" s="446"/>
      <c r="G12" s="447"/>
      <c r="H12" s="448"/>
      <c r="I12" s="445"/>
      <c r="J12" s="446"/>
      <c r="K12" s="447"/>
      <c r="L12" s="448"/>
      <c r="M12" s="445"/>
      <c r="N12" s="446"/>
      <c r="O12" s="447"/>
      <c r="P12" s="448"/>
      <c r="Q12" s="445"/>
      <c r="R12" s="448"/>
      <c r="S12" s="447"/>
      <c r="T12" s="449"/>
      <c r="U12" s="450"/>
    </row>
    <row r="13" spans="1:29" ht="15.75" x14ac:dyDescent="0.2">
      <c r="A13" s="451"/>
      <c r="B13" s="452"/>
      <c r="C13" s="453" t="s">
        <v>15</v>
      </c>
      <c r="D13" s="454" t="s">
        <v>16</v>
      </c>
      <c r="E13" s="455" t="s">
        <v>15</v>
      </c>
      <c r="F13" s="456" t="s">
        <v>16</v>
      </c>
      <c r="G13" s="453" t="s">
        <v>15</v>
      </c>
      <c r="H13" s="454" t="s">
        <v>16</v>
      </c>
      <c r="I13" s="455" t="s">
        <v>15</v>
      </c>
      <c r="J13" s="456" t="s">
        <v>16</v>
      </c>
      <c r="K13" s="453" t="s">
        <v>15</v>
      </c>
      <c r="L13" s="454" t="s">
        <v>16</v>
      </c>
      <c r="M13" s="455" t="s">
        <v>15</v>
      </c>
      <c r="N13" s="456" t="s">
        <v>16</v>
      </c>
      <c r="O13" s="453" t="s">
        <v>15</v>
      </c>
      <c r="P13" s="454" t="s">
        <v>16</v>
      </c>
      <c r="Q13" s="455" t="s">
        <v>15</v>
      </c>
      <c r="R13" s="454" t="s">
        <v>16</v>
      </c>
      <c r="S13" s="453" t="s">
        <v>15</v>
      </c>
      <c r="T13" s="457" t="s">
        <v>17</v>
      </c>
      <c r="U13" s="458" t="s">
        <v>18</v>
      </c>
    </row>
    <row r="14" spans="1:29" ht="4.5" customHeight="1" thickBot="1" x14ac:dyDescent="0.25">
      <c r="A14" s="459"/>
      <c r="B14" s="460"/>
      <c r="C14" s="461"/>
      <c r="D14" s="462"/>
      <c r="E14" s="461"/>
      <c r="F14" s="463"/>
      <c r="G14" s="461"/>
      <c r="H14" s="462"/>
      <c r="I14" s="461"/>
      <c r="J14" s="463"/>
      <c r="K14" s="461"/>
      <c r="L14" s="462"/>
      <c r="M14" s="461"/>
      <c r="N14" s="463"/>
      <c r="O14" s="461"/>
      <c r="P14" s="462"/>
      <c r="Q14" s="461"/>
      <c r="R14" s="462"/>
      <c r="S14" s="461"/>
      <c r="T14" s="464"/>
      <c r="U14" s="465"/>
    </row>
    <row r="15" spans="1:29" ht="33" customHeight="1" thickTop="1" x14ac:dyDescent="0.2">
      <c r="A15" s="466">
        <v>1</v>
      </c>
      <c r="B15" s="486" t="s">
        <v>24</v>
      </c>
      <c r="C15" s="467">
        <v>6</v>
      </c>
      <c r="D15" s="468">
        <v>1332</v>
      </c>
      <c r="E15" s="469">
        <v>3</v>
      </c>
      <c r="F15" s="470">
        <v>9290</v>
      </c>
      <c r="G15" s="467">
        <v>5</v>
      </c>
      <c r="H15" s="468">
        <v>8544</v>
      </c>
      <c r="I15" s="469">
        <v>2</v>
      </c>
      <c r="J15" s="470">
        <v>34456</v>
      </c>
      <c r="K15" s="467">
        <v>3</v>
      </c>
      <c r="L15" s="468">
        <v>7617</v>
      </c>
      <c r="M15" s="469">
        <v>1</v>
      </c>
      <c r="N15" s="470">
        <v>15818</v>
      </c>
      <c r="O15" s="467">
        <v>1</v>
      </c>
      <c r="P15" s="468">
        <v>9265</v>
      </c>
      <c r="Q15" s="469">
        <v>4</v>
      </c>
      <c r="R15" s="470">
        <v>1492</v>
      </c>
      <c r="S15" s="471">
        <f t="shared" ref="S15:T22" si="0">IF(ISNUMBER(C15)=TRUE(),SUM(C15,E15,G15,I15,K15,M15,O15,Q15),"")</f>
        <v>25</v>
      </c>
      <c r="T15" s="472">
        <f t="shared" si="0"/>
        <v>87814</v>
      </c>
      <c r="U15" s="473">
        <v>1</v>
      </c>
    </row>
    <row r="16" spans="1:29" ht="33" customHeight="1" x14ac:dyDescent="0.2">
      <c r="A16" s="474">
        <v>2</v>
      </c>
      <c r="B16" s="486" t="s">
        <v>396</v>
      </c>
      <c r="C16" s="467">
        <v>1</v>
      </c>
      <c r="D16" s="468">
        <v>10576</v>
      </c>
      <c r="E16" s="469">
        <v>7</v>
      </c>
      <c r="F16" s="470">
        <v>9252</v>
      </c>
      <c r="G16" s="467">
        <v>2</v>
      </c>
      <c r="H16" s="468">
        <v>9064</v>
      </c>
      <c r="I16" s="469">
        <v>1</v>
      </c>
      <c r="J16" s="470">
        <v>40321</v>
      </c>
      <c r="K16" s="467">
        <v>7</v>
      </c>
      <c r="L16" s="468">
        <v>4655</v>
      </c>
      <c r="M16" s="469">
        <v>4</v>
      </c>
      <c r="N16" s="470">
        <v>13941</v>
      </c>
      <c r="O16" s="467">
        <v>2</v>
      </c>
      <c r="P16" s="468">
        <v>925</v>
      </c>
      <c r="Q16" s="469">
        <v>3</v>
      </c>
      <c r="R16" s="470">
        <v>2818</v>
      </c>
      <c r="S16" s="475">
        <f t="shared" si="0"/>
        <v>27</v>
      </c>
      <c r="T16" s="476">
        <f t="shared" si="0"/>
        <v>91552</v>
      </c>
      <c r="U16" s="477">
        <v>2</v>
      </c>
    </row>
    <row r="17" spans="1:21" ht="33" customHeight="1" x14ac:dyDescent="0.2">
      <c r="A17" s="474">
        <v>3</v>
      </c>
      <c r="B17" s="486" t="s">
        <v>385</v>
      </c>
      <c r="C17" s="467">
        <v>8</v>
      </c>
      <c r="D17" s="468">
        <v>754</v>
      </c>
      <c r="E17" s="469">
        <v>1</v>
      </c>
      <c r="F17" s="470">
        <v>9249</v>
      </c>
      <c r="G17" s="467">
        <v>4</v>
      </c>
      <c r="H17" s="468">
        <v>7513</v>
      </c>
      <c r="I17" s="469">
        <v>3</v>
      </c>
      <c r="J17" s="470">
        <v>33873</v>
      </c>
      <c r="K17" s="467">
        <v>2</v>
      </c>
      <c r="L17" s="468">
        <v>7108</v>
      </c>
      <c r="M17" s="469">
        <v>3</v>
      </c>
      <c r="N17" s="470">
        <v>13869</v>
      </c>
      <c r="O17" s="467">
        <v>4</v>
      </c>
      <c r="P17" s="468">
        <v>881</v>
      </c>
      <c r="Q17" s="469">
        <v>7</v>
      </c>
      <c r="R17" s="470">
        <v>891</v>
      </c>
      <c r="S17" s="475">
        <f t="shared" si="0"/>
        <v>32</v>
      </c>
      <c r="T17" s="476">
        <f t="shared" si="0"/>
        <v>74138</v>
      </c>
      <c r="U17" s="477">
        <v>3</v>
      </c>
    </row>
    <row r="18" spans="1:21" ht="33" customHeight="1" x14ac:dyDescent="0.2">
      <c r="A18" s="474">
        <v>4</v>
      </c>
      <c r="B18" s="486" t="s">
        <v>49</v>
      </c>
      <c r="C18" s="467">
        <v>4</v>
      </c>
      <c r="D18" s="468">
        <v>3114</v>
      </c>
      <c r="E18" s="469">
        <v>4</v>
      </c>
      <c r="F18" s="470">
        <v>8896</v>
      </c>
      <c r="G18" s="467">
        <v>1</v>
      </c>
      <c r="H18" s="468">
        <v>8934</v>
      </c>
      <c r="I18" s="469">
        <v>4</v>
      </c>
      <c r="J18" s="470">
        <v>30838</v>
      </c>
      <c r="K18" s="467">
        <v>6</v>
      </c>
      <c r="L18" s="468">
        <v>4886</v>
      </c>
      <c r="M18" s="469">
        <v>8</v>
      </c>
      <c r="N18" s="470">
        <v>10464</v>
      </c>
      <c r="O18" s="467">
        <v>8</v>
      </c>
      <c r="P18" s="468">
        <v>548</v>
      </c>
      <c r="Q18" s="469">
        <v>2</v>
      </c>
      <c r="R18" s="470">
        <v>1770</v>
      </c>
      <c r="S18" s="475">
        <f t="shared" si="0"/>
        <v>37</v>
      </c>
      <c r="T18" s="476">
        <f t="shared" si="0"/>
        <v>69450</v>
      </c>
      <c r="U18" s="477">
        <v>4</v>
      </c>
    </row>
    <row r="19" spans="1:21" ht="33" customHeight="1" x14ac:dyDescent="0.2">
      <c r="A19" s="474">
        <v>5</v>
      </c>
      <c r="B19" s="486" t="s">
        <v>387</v>
      </c>
      <c r="C19" s="467">
        <v>7</v>
      </c>
      <c r="D19" s="468">
        <v>735</v>
      </c>
      <c r="E19" s="469">
        <v>8</v>
      </c>
      <c r="F19" s="470">
        <v>5133</v>
      </c>
      <c r="G19" s="467">
        <v>3</v>
      </c>
      <c r="H19" s="468">
        <v>8513</v>
      </c>
      <c r="I19" s="469">
        <v>5</v>
      </c>
      <c r="J19" s="470">
        <v>55631</v>
      </c>
      <c r="K19" s="467">
        <v>5</v>
      </c>
      <c r="L19" s="468">
        <v>7540</v>
      </c>
      <c r="M19" s="469">
        <v>2</v>
      </c>
      <c r="N19" s="470">
        <v>14007</v>
      </c>
      <c r="O19" s="467">
        <v>3</v>
      </c>
      <c r="P19" s="468">
        <v>6819</v>
      </c>
      <c r="Q19" s="469">
        <v>8</v>
      </c>
      <c r="R19" s="470">
        <v>793</v>
      </c>
      <c r="S19" s="475">
        <f t="shared" si="0"/>
        <v>41</v>
      </c>
      <c r="T19" s="476">
        <f t="shared" si="0"/>
        <v>99171</v>
      </c>
      <c r="U19" s="477">
        <v>5</v>
      </c>
    </row>
    <row r="20" spans="1:21" ht="33" customHeight="1" x14ac:dyDescent="0.2">
      <c r="A20" s="474">
        <v>6</v>
      </c>
      <c r="B20" s="486" t="s">
        <v>384</v>
      </c>
      <c r="C20" s="467">
        <v>5</v>
      </c>
      <c r="D20" s="468">
        <v>1383</v>
      </c>
      <c r="E20" s="469">
        <v>2</v>
      </c>
      <c r="F20" s="470">
        <v>14116</v>
      </c>
      <c r="G20" s="467">
        <v>8</v>
      </c>
      <c r="H20" s="468">
        <v>6697</v>
      </c>
      <c r="I20" s="469">
        <v>7</v>
      </c>
      <c r="J20" s="470">
        <v>18333</v>
      </c>
      <c r="K20" s="467">
        <v>1</v>
      </c>
      <c r="L20" s="468">
        <v>9434</v>
      </c>
      <c r="M20" s="469">
        <v>5</v>
      </c>
      <c r="N20" s="470">
        <v>12284</v>
      </c>
      <c r="O20" s="467">
        <v>7</v>
      </c>
      <c r="P20" s="468">
        <v>606</v>
      </c>
      <c r="Q20" s="469">
        <v>6</v>
      </c>
      <c r="R20" s="470">
        <v>1463</v>
      </c>
      <c r="S20" s="475">
        <f t="shared" si="0"/>
        <v>41</v>
      </c>
      <c r="T20" s="476">
        <f t="shared" si="0"/>
        <v>64316</v>
      </c>
      <c r="U20" s="477">
        <v>6</v>
      </c>
    </row>
    <row r="21" spans="1:21" ht="33" customHeight="1" x14ac:dyDescent="0.2">
      <c r="A21" s="474">
        <v>7</v>
      </c>
      <c r="B21" s="486" t="s">
        <v>395</v>
      </c>
      <c r="C21" s="467">
        <v>3</v>
      </c>
      <c r="D21" s="468">
        <v>1323</v>
      </c>
      <c r="E21" s="469">
        <v>6</v>
      </c>
      <c r="F21" s="470">
        <v>6632</v>
      </c>
      <c r="G21" s="467">
        <v>7</v>
      </c>
      <c r="H21" s="468">
        <v>8268</v>
      </c>
      <c r="I21" s="469">
        <v>6</v>
      </c>
      <c r="J21" s="470">
        <v>29534</v>
      </c>
      <c r="K21" s="467">
        <v>4</v>
      </c>
      <c r="L21" s="468">
        <v>8270</v>
      </c>
      <c r="M21" s="469">
        <v>6</v>
      </c>
      <c r="N21" s="470">
        <v>12954</v>
      </c>
      <c r="O21" s="467">
        <v>5</v>
      </c>
      <c r="P21" s="468">
        <v>1114</v>
      </c>
      <c r="Q21" s="469">
        <v>5</v>
      </c>
      <c r="R21" s="470">
        <v>964</v>
      </c>
      <c r="S21" s="475">
        <f t="shared" si="0"/>
        <v>42</v>
      </c>
      <c r="T21" s="476">
        <f t="shared" si="0"/>
        <v>69059</v>
      </c>
      <c r="U21" s="477">
        <v>7</v>
      </c>
    </row>
    <row r="22" spans="1:21" ht="33" customHeight="1" thickBot="1" x14ac:dyDescent="0.25">
      <c r="A22" s="478">
        <v>8</v>
      </c>
      <c r="B22" s="487" t="s">
        <v>386</v>
      </c>
      <c r="C22" s="479">
        <v>2</v>
      </c>
      <c r="D22" s="480">
        <v>1509</v>
      </c>
      <c r="E22" s="481">
        <v>5</v>
      </c>
      <c r="F22" s="482">
        <v>8937</v>
      </c>
      <c r="G22" s="479">
        <v>6</v>
      </c>
      <c r="H22" s="480">
        <v>8324</v>
      </c>
      <c r="I22" s="481">
        <v>8</v>
      </c>
      <c r="J22" s="482">
        <v>14581</v>
      </c>
      <c r="K22" s="479">
        <v>8</v>
      </c>
      <c r="L22" s="480">
        <v>6170</v>
      </c>
      <c r="M22" s="481">
        <v>7</v>
      </c>
      <c r="N22" s="482">
        <v>12503</v>
      </c>
      <c r="O22" s="479">
        <v>6</v>
      </c>
      <c r="P22" s="480">
        <v>642</v>
      </c>
      <c r="Q22" s="481">
        <v>1</v>
      </c>
      <c r="R22" s="480">
        <v>1678</v>
      </c>
      <c r="S22" s="483">
        <f t="shared" si="0"/>
        <v>43</v>
      </c>
      <c r="T22" s="484">
        <f t="shared" si="0"/>
        <v>54344</v>
      </c>
      <c r="U22" s="485">
        <v>8</v>
      </c>
    </row>
    <row r="25" spans="1:21" ht="23.25" x14ac:dyDescent="0.35">
      <c r="B25" s="166" t="s">
        <v>1060</v>
      </c>
      <c r="C25" s="2"/>
      <c r="D25" s="2"/>
      <c r="E25" s="2"/>
      <c r="F25" s="2"/>
      <c r="G25" s="2"/>
      <c r="H25" s="2"/>
      <c r="I25" s="2"/>
      <c r="J25" s="166"/>
      <c r="K25" s="2"/>
      <c r="L25" s="166" t="s">
        <v>1061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  <mergeCell ref="A10:A12"/>
    <mergeCell ref="B10:B12"/>
    <mergeCell ref="C10:D10"/>
    <mergeCell ref="E10:F10"/>
    <mergeCell ref="G10:H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topLeftCell="A10" workbookViewId="0">
      <selection activeCell="B15" sqref="B15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5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69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135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276" t="s">
        <v>4</v>
      </c>
      <c r="B9" s="1290" t="s">
        <v>20</v>
      </c>
      <c r="C9" s="1291" t="s">
        <v>5</v>
      </c>
      <c r="D9" s="1280" t="s">
        <v>6</v>
      </c>
      <c r="E9" s="1280"/>
      <c r="F9" s="1279" t="s">
        <v>7</v>
      </c>
      <c r="G9" s="1279"/>
      <c r="H9" s="1280" t="s">
        <v>8</v>
      </c>
      <c r="I9" s="1280"/>
      <c r="J9" s="1279" t="s">
        <v>9</v>
      </c>
      <c r="K9" s="1279"/>
      <c r="L9" s="1280" t="s">
        <v>10</v>
      </c>
      <c r="M9" s="1280"/>
      <c r="N9" s="1279" t="s">
        <v>11</v>
      </c>
      <c r="O9" s="1279"/>
      <c r="P9" s="1280" t="s">
        <v>12</v>
      </c>
      <c r="Q9" s="1280"/>
      <c r="R9" s="1279" t="s">
        <v>13</v>
      </c>
      <c r="S9" s="1279"/>
      <c r="T9" s="1282" t="s">
        <v>14</v>
      </c>
      <c r="U9" s="1282"/>
      <c r="V9" s="1282"/>
    </row>
    <row r="10" spans="1:22" ht="36.75" customHeight="1" thickBot="1" x14ac:dyDescent="0.25">
      <c r="A10" s="1276"/>
      <c r="B10" s="1290"/>
      <c r="C10" s="1291"/>
      <c r="D10" s="1264" t="s">
        <v>388</v>
      </c>
      <c r="E10" s="1264"/>
      <c r="F10" s="1264" t="s">
        <v>389</v>
      </c>
      <c r="G10" s="1264"/>
      <c r="H10" s="1264" t="s">
        <v>390</v>
      </c>
      <c r="I10" s="1264"/>
      <c r="J10" s="1264" t="s">
        <v>392</v>
      </c>
      <c r="K10" s="1264"/>
      <c r="L10" s="1264" t="s">
        <v>391</v>
      </c>
      <c r="M10" s="1264"/>
      <c r="N10" s="1264" t="s">
        <v>383</v>
      </c>
      <c r="O10" s="1264"/>
      <c r="P10" s="1264" t="s">
        <v>393</v>
      </c>
      <c r="Q10" s="1264"/>
      <c r="R10" s="1264" t="s">
        <v>394</v>
      </c>
      <c r="S10" s="1264"/>
      <c r="T10" s="1282"/>
      <c r="U10" s="1282"/>
      <c r="V10" s="1282"/>
    </row>
    <row r="11" spans="1:22" ht="16.5" customHeight="1" x14ac:dyDescent="0.2">
      <c r="A11" s="1276"/>
      <c r="B11" s="1290"/>
      <c r="C11" s="1291"/>
      <c r="D11" s="488"/>
      <c r="E11" s="489"/>
      <c r="F11" s="488"/>
      <c r="G11" s="490"/>
      <c r="H11" s="491"/>
      <c r="I11" s="489"/>
      <c r="J11" s="488"/>
      <c r="K11" s="490"/>
      <c r="L11" s="491"/>
      <c r="M11" s="489"/>
      <c r="N11" s="488"/>
      <c r="O11" s="492"/>
      <c r="P11" s="491"/>
      <c r="Q11" s="489"/>
      <c r="R11" s="488"/>
      <c r="S11" s="490"/>
      <c r="T11" s="491"/>
      <c r="U11" s="493"/>
      <c r="V11" s="494"/>
    </row>
    <row r="12" spans="1:22" ht="15.75" x14ac:dyDescent="0.2">
      <c r="A12" s="451"/>
      <c r="B12" s="495"/>
      <c r="C12" s="496"/>
      <c r="D12" s="497" t="s">
        <v>15</v>
      </c>
      <c r="E12" s="498" t="s">
        <v>16</v>
      </c>
      <c r="F12" s="497" t="s">
        <v>15</v>
      </c>
      <c r="G12" s="499" t="s">
        <v>16</v>
      </c>
      <c r="H12" s="500" t="s">
        <v>15</v>
      </c>
      <c r="I12" s="498" t="s">
        <v>16</v>
      </c>
      <c r="J12" s="497" t="s">
        <v>15</v>
      </c>
      <c r="K12" s="499" t="s">
        <v>16</v>
      </c>
      <c r="L12" s="500" t="s">
        <v>15</v>
      </c>
      <c r="M12" s="498" t="s">
        <v>16</v>
      </c>
      <c r="N12" s="497" t="s">
        <v>15</v>
      </c>
      <c r="O12" s="501" t="s">
        <v>16</v>
      </c>
      <c r="P12" s="500" t="s">
        <v>15</v>
      </c>
      <c r="Q12" s="498" t="s">
        <v>16</v>
      </c>
      <c r="R12" s="497" t="s">
        <v>15</v>
      </c>
      <c r="S12" s="499" t="s">
        <v>16</v>
      </c>
      <c r="T12" s="500" t="s">
        <v>15</v>
      </c>
      <c r="U12" s="502" t="s">
        <v>17</v>
      </c>
      <c r="V12" s="503" t="s">
        <v>18</v>
      </c>
    </row>
    <row r="13" spans="1:22" ht="16.5" thickBot="1" x14ac:dyDescent="0.25">
      <c r="A13" s="504"/>
      <c r="B13" s="505"/>
      <c r="C13" s="506"/>
      <c r="D13" s="507"/>
      <c r="E13" s="508"/>
      <c r="F13" s="507"/>
      <c r="G13" s="509"/>
      <c r="H13" s="510"/>
      <c r="I13" s="508"/>
      <c r="J13" s="507"/>
      <c r="K13" s="509"/>
      <c r="L13" s="510"/>
      <c r="M13" s="508"/>
      <c r="N13" s="507"/>
      <c r="O13" s="509"/>
      <c r="P13" s="510"/>
      <c r="Q13" s="508"/>
      <c r="R13" s="507"/>
      <c r="S13" s="509"/>
      <c r="T13" s="510"/>
      <c r="U13" s="511"/>
      <c r="V13" s="512"/>
    </row>
    <row r="14" spans="1:22" ht="15.75" x14ac:dyDescent="0.2">
      <c r="A14" s="513">
        <v>1</v>
      </c>
      <c r="B14" s="514" t="s">
        <v>1049</v>
      </c>
      <c r="C14" s="524" t="s">
        <v>396</v>
      </c>
      <c r="D14" s="516">
        <v>1</v>
      </c>
      <c r="E14" s="517">
        <v>3534</v>
      </c>
      <c r="F14" s="518">
        <v>2</v>
      </c>
      <c r="G14" s="519">
        <v>7679</v>
      </c>
      <c r="H14" s="516">
        <v>5</v>
      </c>
      <c r="I14" s="517">
        <v>1602</v>
      </c>
      <c r="J14" s="518">
        <v>5</v>
      </c>
      <c r="K14" s="520">
        <v>7092</v>
      </c>
      <c r="L14" s="516">
        <v>3</v>
      </c>
      <c r="M14" s="517">
        <v>2116</v>
      </c>
      <c r="N14" s="518">
        <v>6</v>
      </c>
      <c r="O14" s="520">
        <v>2680</v>
      </c>
      <c r="P14" s="516">
        <v>1</v>
      </c>
      <c r="Q14" s="517">
        <v>199</v>
      </c>
      <c r="R14" s="518">
        <v>7</v>
      </c>
      <c r="S14" s="520">
        <v>103</v>
      </c>
      <c r="T14" s="521">
        <f t="shared" ref="T14:T40" si="0">D14+F14+H14+J14+L14+N14+P14+R14</f>
        <v>30</v>
      </c>
      <c r="U14" s="472">
        <f t="shared" ref="U14:U40" si="1">E14+G14+I14+K14+M14+O14+Q14+S14</f>
        <v>25005</v>
      </c>
      <c r="V14" s="522">
        <v>1</v>
      </c>
    </row>
    <row r="15" spans="1:22" ht="15.75" x14ac:dyDescent="0.2">
      <c r="A15" s="523">
        <v>2</v>
      </c>
      <c r="B15" s="514" t="s">
        <v>408</v>
      </c>
      <c r="C15" s="524" t="s">
        <v>387</v>
      </c>
      <c r="D15" s="516">
        <v>6</v>
      </c>
      <c r="E15" s="517">
        <v>59</v>
      </c>
      <c r="F15" s="518">
        <v>7</v>
      </c>
      <c r="G15" s="519">
        <v>116</v>
      </c>
      <c r="H15" s="516">
        <v>6</v>
      </c>
      <c r="I15" s="517">
        <v>1850</v>
      </c>
      <c r="J15" s="518">
        <v>1</v>
      </c>
      <c r="K15" s="520">
        <v>15029</v>
      </c>
      <c r="L15" s="516">
        <v>2</v>
      </c>
      <c r="M15" s="517">
        <v>4112</v>
      </c>
      <c r="N15" s="518">
        <v>1</v>
      </c>
      <c r="O15" s="520">
        <v>5892</v>
      </c>
      <c r="P15" s="516">
        <v>1</v>
      </c>
      <c r="Q15" s="517">
        <v>6226</v>
      </c>
      <c r="R15" s="518">
        <v>7</v>
      </c>
      <c r="S15" s="520">
        <v>44</v>
      </c>
      <c r="T15" s="521">
        <f t="shared" si="0"/>
        <v>31</v>
      </c>
      <c r="U15" s="472">
        <f t="shared" si="1"/>
        <v>33328</v>
      </c>
      <c r="V15" s="525">
        <v>2</v>
      </c>
    </row>
    <row r="16" spans="1:22" ht="15.75" x14ac:dyDescent="0.2">
      <c r="A16" s="513">
        <v>3</v>
      </c>
      <c r="B16" s="514" t="s">
        <v>401</v>
      </c>
      <c r="C16" s="524" t="s">
        <v>384</v>
      </c>
      <c r="D16" s="516">
        <v>6</v>
      </c>
      <c r="E16" s="517">
        <v>247</v>
      </c>
      <c r="F16" s="518">
        <v>1</v>
      </c>
      <c r="G16" s="519">
        <v>9934</v>
      </c>
      <c r="H16" s="516">
        <v>7</v>
      </c>
      <c r="I16" s="517">
        <v>1445</v>
      </c>
      <c r="J16" s="518">
        <v>5</v>
      </c>
      <c r="K16" s="520">
        <v>6533</v>
      </c>
      <c r="L16" s="516">
        <v>1</v>
      </c>
      <c r="M16" s="517">
        <v>4198</v>
      </c>
      <c r="N16" s="518">
        <v>2</v>
      </c>
      <c r="O16" s="520">
        <v>4931</v>
      </c>
      <c r="P16" s="516">
        <v>6</v>
      </c>
      <c r="Q16" s="517">
        <v>90</v>
      </c>
      <c r="R16" s="518">
        <v>4</v>
      </c>
      <c r="S16" s="520">
        <v>293</v>
      </c>
      <c r="T16" s="521">
        <f t="shared" si="0"/>
        <v>32</v>
      </c>
      <c r="U16" s="472">
        <f t="shared" si="1"/>
        <v>27671</v>
      </c>
      <c r="V16" s="522">
        <v>3</v>
      </c>
    </row>
    <row r="17" spans="1:22" ht="15.75" x14ac:dyDescent="0.2">
      <c r="A17" s="513">
        <v>4</v>
      </c>
      <c r="B17" s="514" t="s">
        <v>405</v>
      </c>
      <c r="C17" s="524" t="s">
        <v>385</v>
      </c>
      <c r="D17" s="516">
        <v>4.5</v>
      </c>
      <c r="E17" s="517">
        <v>254</v>
      </c>
      <c r="F17" s="518">
        <v>4</v>
      </c>
      <c r="G17" s="519">
        <v>388</v>
      </c>
      <c r="H17" s="516">
        <v>5</v>
      </c>
      <c r="I17" s="517">
        <v>1360</v>
      </c>
      <c r="J17" s="518">
        <v>3</v>
      </c>
      <c r="K17" s="520">
        <v>12226</v>
      </c>
      <c r="L17" s="516">
        <v>2</v>
      </c>
      <c r="M17" s="517">
        <v>1519</v>
      </c>
      <c r="N17" s="518">
        <v>2</v>
      </c>
      <c r="O17" s="520">
        <v>3947</v>
      </c>
      <c r="P17" s="516">
        <v>4</v>
      </c>
      <c r="Q17" s="517">
        <v>111</v>
      </c>
      <c r="R17" s="518">
        <v>7.5</v>
      </c>
      <c r="S17" s="520">
        <v>52</v>
      </c>
      <c r="T17" s="521">
        <f t="shared" si="0"/>
        <v>32</v>
      </c>
      <c r="U17" s="472">
        <f t="shared" si="1"/>
        <v>19857</v>
      </c>
      <c r="V17" s="522">
        <v>4</v>
      </c>
    </row>
    <row r="18" spans="1:22" ht="15.75" x14ac:dyDescent="0.2">
      <c r="A18" s="523">
        <v>5</v>
      </c>
      <c r="B18" s="514" t="s">
        <v>398</v>
      </c>
      <c r="C18" s="524" t="s">
        <v>24</v>
      </c>
      <c r="D18" s="516">
        <v>2</v>
      </c>
      <c r="E18" s="517">
        <v>610</v>
      </c>
      <c r="F18" s="518">
        <v>3</v>
      </c>
      <c r="G18" s="519">
        <v>1651</v>
      </c>
      <c r="H18" s="516">
        <v>9</v>
      </c>
      <c r="I18" s="517"/>
      <c r="J18" s="518">
        <v>9</v>
      </c>
      <c r="K18" s="520"/>
      <c r="L18" s="516">
        <v>1</v>
      </c>
      <c r="M18" s="517">
        <v>2359</v>
      </c>
      <c r="N18" s="518">
        <v>1</v>
      </c>
      <c r="O18" s="520">
        <v>4789</v>
      </c>
      <c r="P18" s="516">
        <v>1</v>
      </c>
      <c r="Q18" s="517">
        <v>7706</v>
      </c>
      <c r="R18" s="518">
        <v>6</v>
      </c>
      <c r="S18" s="520">
        <v>101</v>
      </c>
      <c r="T18" s="521">
        <f t="shared" si="0"/>
        <v>32</v>
      </c>
      <c r="U18" s="472">
        <f t="shared" si="1"/>
        <v>17216</v>
      </c>
      <c r="V18" s="525">
        <v>5</v>
      </c>
    </row>
    <row r="19" spans="1:22" ht="15.75" x14ac:dyDescent="0.2">
      <c r="A19" s="513">
        <v>6</v>
      </c>
      <c r="B19" s="514" t="s">
        <v>399</v>
      </c>
      <c r="C19" s="524" t="s">
        <v>385</v>
      </c>
      <c r="D19" s="516">
        <v>4</v>
      </c>
      <c r="E19" s="517">
        <v>392</v>
      </c>
      <c r="F19" s="518">
        <v>2</v>
      </c>
      <c r="G19" s="519">
        <v>1823</v>
      </c>
      <c r="H19" s="516">
        <v>4</v>
      </c>
      <c r="I19" s="517">
        <v>1722</v>
      </c>
      <c r="J19" s="518">
        <v>4</v>
      </c>
      <c r="K19" s="520">
        <v>7370</v>
      </c>
      <c r="L19" s="516">
        <v>7</v>
      </c>
      <c r="M19" s="517">
        <v>646</v>
      </c>
      <c r="N19" s="518">
        <v>9</v>
      </c>
      <c r="O19" s="520"/>
      <c r="P19" s="516">
        <v>2</v>
      </c>
      <c r="Q19" s="517">
        <v>454</v>
      </c>
      <c r="R19" s="518"/>
      <c r="S19" s="520"/>
      <c r="T19" s="521">
        <f t="shared" si="0"/>
        <v>32</v>
      </c>
      <c r="U19" s="472">
        <f t="shared" si="1"/>
        <v>12407</v>
      </c>
      <c r="V19" s="522">
        <v>6</v>
      </c>
    </row>
    <row r="20" spans="1:22" ht="15.75" x14ac:dyDescent="0.2">
      <c r="A20" s="513">
        <v>7</v>
      </c>
      <c r="B20" s="514" t="s">
        <v>402</v>
      </c>
      <c r="C20" s="524" t="s">
        <v>387</v>
      </c>
      <c r="D20" s="516">
        <v>3</v>
      </c>
      <c r="E20" s="517">
        <v>735</v>
      </c>
      <c r="F20" s="518">
        <v>3</v>
      </c>
      <c r="G20" s="519">
        <v>4594</v>
      </c>
      <c r="H20" s="516">
        <v>2</v>
      </c>
      <c r="I20" s="517">
        <v>2519</v>
      </c>
      <c r="J20" s="518">
        <v>5</v>
      </c>
      <c r="K20" s="520">
        <v>3841</v>
      </c>
      <c r="L20" s="516">
        <v>6</v>
      </c>
      <c r="M20" s="517">
        <v>836</v>
      </c>
      <c r="N20" s="518">
        <v>3</v>
      </c>
      <c r="O20" s="520">
        <v>3099</v>
      </c>
      <c r="P20" s="516">
        <v>3</v>
      </c>
      <c r="Q20" s="517">
        <v>442</v>
      </c>
      <c r="R20" s="518">
        <v>8</v>
      </c>
      <c r="S20" s="520">
        <v>207</v>
      </c>
      <c r="T20" s="521">
        <f t="shared" si="0"/>
        <v>33</v>
      </c>
      <c r="U20" s="472">
        <f t="shared" si="1"/>
        <v>16273</v>
      </c>
      <c r="V20" s="525">
        <v>7</v>
      </c>
    </row>
    <row r="21" spans="1:22" ht="15.75" x14ac:dyDescent="0.2">
      <c r="A21" s="523">
        <v>8</v>
      </c>
      <c r="B21" s="514" t="s">
        <v>425</v>
      </c>
      <c r="C21" s="524" t="s">
        <v>396</v>
      </c>
      <c r="D21" s="516">
        <v>1</v>
      </c>
      <c r="E21" s="517">
        <v>2142</v>
      </c>
      <c r="F21" s="518">
        <v>8</v>
      </c>
      <c r="G21" s="519">
        <v>1</v>
      </c>
      <c r="H21" s="516">
        <v>7</v>
      </c>
      <c r="I21" s="517">
        <v>807</v>
      </c>
      <c r="J21" s="518">
        <v>2</v>
      </c>
      <c r="K21" s="520">
        <v>14302</v>
      </c>
      <c r="L21" s="516">
        <v>5</v>
      </c>
      <c r="M21" s="517">
        <v>1299</v>
      </c>
      <c r="N21" s="518">
        <v>4</v>
      </c>
      <c r="O21" s="520">
        <v>3077</v>
      </c>
      <c r="P21" s="516">
        <v>2</v>
      </c>
      <c r="Q21" s="517">
        <v>390</v>
      </c>
      <c r="R21" s="518">
        <v>7</v>
      </c>
      <c r="S21" s="520">
        <v>216</v>
      </c>
      <c r="T21" s="521">
        <f t="shared" si="0"/>
        <v>36</v>
      </c>
      <c r="U21" s="472">
        <f t="shared" si="1"/>
        <v>22234</v>
      </c>
      <c r="V21" s="522">
        <v>8</v>
      </c>
    </row>
    <row r="22" spans="1:22" ht="15.75" x14ac:dyDescent="0.2">
      <c r="A22" s="513">
        <v>9</v>
      </c>
      <c r="B22" s="514" t="s">
        <v>409</v>
      </c>
      <c r="C22" s="524" t="s">
        <v>386</v>
      </c>
      <c r="D22" s="516">
        <v>4.5</v>
      </c>
      <c r="E22" s="517">
        <v>254</v>
      </c>
      <c r="F22" s="518">
        <v>5</v>
      </c>
      <c r="G22" s="519">
        <v>3604</v>
      </c>
      <c r="H22" s="516">
        <v>8</v>
      </c>
      <c r="I22" s="517">
        <v>1269</v>
      </c>
      <c r="J22" s="518">
        <v>4</v>
      </c>
      <c r="K22" s="520">
        <v>3856</v>
      </c>
      <c r="L22" s="516">
        <v>1</v>
      </c>
      <c r="M22" s="517">
        <v>4354</v>
      </c>
      <c r="N22" s="518">
        <v>6</v>
      </c>
      <c r="O22" s="520">
        <v>3892</v>
      </c>
      <c r="P22" s="516">
        <v>7</v>
      </c>
      <c r="Q22" s="517">
        <v>59</v>
      </c>
      <c r="R22" s="518">
        <v>1</v>
      </c>
      <c r="S22" s="520">
        <v>1014</v>
      </c>
      <c r="T22" s="521">
        <f t="shared" si="0"/>
        <v>36.5</v>
      </c>
      <c r="U22" s="472">
        <f t="shared" si="1"/>
        <v>18302</v>
      </c>
      <c r="V22" s="522">
        <v>9</v>
      </c>
    </row>
    <row r="23" spans="1:22" ht="15.75" x14ac:dyDescent="0.2">
      <c r="A23" s="513">
        <v>10</v>
      </c>
      <c r="B23" s="514" t="s">
        <v>407</v>
      </c>
      <c r="C23" s="524" t="s">
        <v>24</v>
      </c>
      <c r="D23" s="516">
        <v>2</v>
      </c>
      <c r="E23" s="517">
        <v>538</v>
      </c>
      <c r="F23" s="518">
        <v>1</v>
      </c>
      <c r="G23" s="519">
        <v>2448</v>
      </c>
      <c r="H23" s="516">
        <v>7</v>
      </c>
      <c r="I23" s="517">
        <v>1306</v>
      </c>
      <c r="J23" s="518">
        <v>2</v>
      </c>
      <c r="K23" s="520">
        <v>14240</v>
      </c>
      <c r="L23" s="516">
        <v>3</v>
      </c>
      <c r="M23" s="517">
        <v>1452</v>
      </c>
      <c r="N23" s="518">
        <v>4</v>
      </c>
      <c r="O23" s="520">
        <v>4566</v>
      </c>
      <c r="P23" s="516">
        <v>9</v>
      </c>
      <c r="Q23" s="517"/>
      <c r="R23" s="518">
        <v>9</v>
      </c>
      <c r="S23" s="520"/>
      <c r="T23" s="521">
        <f t="shared" si="0"/>
        <v>37</v>
      </c>
      <c r="U23" s="472">
        <f t="shared" si="1"/>
        <v>24550</v>
      </c>
      <c r="V23" s="525">
        <v>10</v>
      </c>
    </row>
    <row r="24" spans="1:22" ht="15.75" x14ac:dyDescent="0.2">
      <c r="A24" s="523">
        <v>11</v>
      </c>
      <c r="B24" s="514" t="s">
        <v>422</v>
      </c>
      <c r="C24" s="515" t="s">
        <v>420</v>
      </c>
      <c r="D24" s="516">
        <v>1</v>
      </c>
      <c r="E24" s="517">
        <v>644</v>
      </c>
      <c r="F24" s="518">
        <v>2</v>
      </c>
      <c r="G24" s="519">
        <v>2091</v>
      </c>
      <c r="H24" s="516">
        <v>6</v>
      </c>
      <c r="I24" s="517">
        <v>1529</v>
      </c>
      <c r="J24" s="518">
        <v>3</v>
      </c>
      <c r="K24" s="520">
        <v>8637</v>
      </c>
      <c r="L24" s="516">
        <v>2</v>
      </c>
      <c r="M24" s="517">
        <v>3303</v>
      </c>
      <c r="N24" s="518">
        <v>5</v>
      </c>
      <c r="O24" s="520">
        <v>4154</v>
      </c>
      <c r="P24" s="516">
        <v>9</v>
      </c>
      <c r="Q24" s="517"/>
      <c r="R24" s="518">
        <v>9</v>
      </c>
      <c r="S24" s="520"/>
      <c r="T24" s="521">
        <f t="shared" si="0"/>
        <v>37</v>
      </c>
      <c r="U24" s="472">
        <f t="shared" si="1"/>
        <v>20358</v>
      </c>
      <c r="V24" s="522">
        <v>11</v>
      </c>
    </row>
    <row r="25" spans="1:22" ht="15.75" x14ac:dyDescent="0.2">
      <c r="A25" s="513">
        <v>12</v>
      </c>
      <c r="B25" s="514" t="s">
        <v>867</v>
      </c>
      <c r="C25" s="524" t="s">
        <v>24</v>
      </c>
      <c r="D25" s="516">
        <v>9</v>
      </c>
      <c r="E25" s="517"/>
      <c r="F25" s="518">
        <v>9</v>
      </c>
      <c r="G25" s="519"/>
      <c r="H25" s="516">
        <v>6</v>
      </c>
      <c r="I25" s="517">
        <v>818</v>
      </c>
      <c r="J25" s="518">
        <v>2</v>
      </c>
      <c r="K25" s="520">
        <v>11235</v>
      </c>
      <c r="L25" s="516">
        <v>8</v>
      </c>
      <c r="M25" s="517">
        <v>505</v>
      </c>
      <c r="N25" s="518">
        <v>1</v>
      </c>
      <c r="O25" s="520">
        <v>4163</v>
      </c>
      <c r="P25" s="516">
        <v>1</v>
      </c>
      <c r="Q25" s="517">
        <v>1204</v>
      </c>
      <c r="R25" s="518">
        <v>2</v>
      </c>
      <c r="S25" s="520">
        <v>787</v>
      </c>
      <c r="T25" s="521">
        <f t="shared" si="0"/>
        <v>38</v>
      </c>
      <c r="U25" s="472">
        <f t="shared" si="1"/>
        <v>18712</v>
      </c>
      <c r="V25" s="525">
        <v>12</v>
      </c>
    </row>
    <row r="26" spans="1:22" ht="15.75" x14ac:dyDescent="0.2">
      <c r="A26" s="513">
        <v>13</v>
      </c>
      <c r="B26" s="514" t="s">
        <v>410</v>
      </c>
      <c r="C26" s="524" t="s">
        <v>384</v>
      </c>
      <c r="D26" s="516">
        <v>5</v>
      </c>
      <c r="E26" s="517">
        <v>119</v>
      </c>
      <c r="F26" s="518">
        <v>5</v>
      </c>
      <c r="G26" s="519">
        <v>288</v>
      </c>
      <c r="H26" s="516">
        <v>2</v>
      </c>
      <c r="I26" s="517">
        <v>2455</v>
      </c>
      <c r="J26" s="518">
        <v>6</v>
      </c>
      <c r="K26" s="520">
        <v>3371</v>
      </c>
      <c r="L26" s="516">
        <v>1</v>
      </c>
      <c r="M26" s="517">
        <v>1630</v>
      </c>
      <c r="N26" s="518">
        <v>5</v>
      </c>
      <c r="O26" s="520">
        <v>2949</v>
      </c>
      <c r="P26" s="516">
        <v>6</v>
      </c>
      <c r="Q26" s="517">
        <v>227</v>
      </c>
      <c r="R26" s="518">
        <v>8</v>
      </c>
      <c r="S26" s="520">
        <v>18</v>
      </c>
      <c r="T26" s="521">
        <f t="shared" si="0"/>
        <v>38</v>
      </c>
      <c r="U26" s="472">
        <f t="shared" si="1"/>
        <v>11057</v>
      </c>
      <c r="V26" s="522">
        <v>13</v>
      </c>
    </row>
    <row r="27" spans="1:22" ht="15.75" x14ac:dyDescent="0.2">
      <c r="A27" s="523">
        <v>14</v>
      </c>
      <c r="B27" s="514" t="s">
        <v>421</v>
      </c>
      <c r="C27" s="515" t="s">
        <v>420</v>
      </c>
      <c r="D27" s="516">
        <v>3</v>
      </c>
      <c r="E27" s="517">
        <v>548</v>
      </c>
      <c r="F27" s="518">
        <v>8</v>
      </c>
      <c r="G27" s="519">
        <v>97</v>
      </c>
      <c r="H27" s="516">
        <v>3</v>
      </c>
      <c r="I27" s="517">
        <v>2287</v>
      </c>
      <c r="J27" s="518">
        <v>2</v>
      </c>
      <c r="K27" s="520">
        <v>12405</v>
      </c>
      <c r="L27" s="516">
        <v>5</v>
      </c>
      <c r="M27" s="517">
        <v>1029</v>
      </c>
      <c r="N27" s="518">
        <v>8</v>
      </c>
      <c r="O27" s="520">
        <v>1806</v>
      </c>
      <c r="P27" s="516">
        <v>5</v>
      </c>
      <c r="Q27" s="517">
        <v>233</v>
      </c>
      <c r="R27" s="518">
        <v>5</v>
      </c>
      <c r="S27" s="520">
        <v>89</v>
      </c>
      <c r="T27" s="521">
        <f t="shared" si="0"/>
        <v>39</v>
      </c>
      <c r="U27" s="472">
        <f t="shared" si="1"/>
        <v>18494</v>
      </c>
      <c r="V27" s="522">
        <v>14</v>
      </c>
    </row>
    <row r="28" spans="1:22" ht="15.75" x14ac:dyDescent="0.2">
      <c r="A28" s="513">
        <v>15</v>
      </c>
      <c r="B28" s="514" t="s">
        <v>419</v>
      </c>
      <c r="C28" s="515" t="s">
        <v>420</v>
      </c>
      <c r="D28" s="516">
        <v>8</v>
      </c>
      <c r="E28" s="517">
        <v>0</v>
      </c>
      <c r="F28" s="518">
        <v>4</v>
      </c>
      <c r="G28" s="519">
        <v>4240</v>
      </c>
      <c r="H28" s="516">
        <v>8</v>
      </c>
      <c r="I28" s="517">
        <v>473</v>
      </c>
      <c r="J28" s="518">
        <v>7</v>
      </c>
      <c r="K28" s="520">
        <v>5725</v>
      </c>
      <c r="L28" s="516">
        <v>4</v>
      </c>
      <c r="M28" s="517">
        <v>2693</v>
      </c>
      <c r="N28" s="518">
        <v>3</v>
      </c>
      <c r="O28" s="520">
        <v>4389</v>
      </c>
      <c r="P28" s="516">
        <v>2</v>
      </c>
      <c r="Q28" s="517">
        <v>503</v>
      </c>
      <c r="R28" s="518">
        <v>3</v>
      </c>
      <c r="S28" s="520">
        <v>316</v>
      </c>
      <c r="T28" s="521">
        <f t="shared" si="0"/>
        <v>39</v>
      </c>
      <c r="U28" s="472">
        <f t="shared" si="1"/>
        <v>18339</v>
      </c>
      <c r="V28" s="525">
        <v>15</v>
      </c>
    </row>
    <row r="29" spans="1:22" ht="15.75" x14ac:dyDescent="0.2">
      <c r="A29" s="513">
        <v>16</v>
      </c>
      <c r="B29" s="514" t="s">
        <v>424</v>
      </c>
      <c r="C29" s="524" t="s">
        <v>386</v>
      </c>
      <c r="D29" s="516">
        <v>2</v>
      </c>
      <c r="E29" s="517">
        <v>684</v>
      </c>
      <c r="F29" s="518">
        <v>4</v>
      </c>
      <c r="G29" s="519">
        <v>817</v>
      </c>
      <c r="H29" s="516">
        <v>3</v>
      </c>
      <c r="I29" s="517">
        <v>2013</v>
      </c>
      <c r="J29" s="518">
        <v>4</v>
      </c>
      <c r="K29" s="520">
        <v>7990</v>
      </c>
      <c r="L29" s="516">
        <v>8</v>
      </c>
      <c r="M29" s="517">
        <v>683</v>
      </c>
      <c r="N29" s="518">
        <v>7</v>
      </c>
      <c r="O29" s="520">
        <v>2366</v>
      </c>
      <c r="P29" s="516">
        <v>7</v>
      </c>
      <c r="Q29" s="517">
        <v>51</v>
      </c>
      <c r="R29" s="518">
        <v>4</v>
      </c>
      <c r="S29" s="520">
        <v>326</v>
      </c>
      <c r="T29" s="521">
        <f t="shared" si="0"/>
        <v>39</v>
      </c>
      <c r="U29" s="472">
        <f t="shared" si="1"/>
        <v>14930</v>
      </c>
      <c r="V29" s="522">
        <v>16</v>
      </c>
    </row>
    <row r="30" spans="1:22" ht="15.75" x14ac:dyDescent="0.2">
      <c r="A30" s="523">
        <v>17</v>
      </c>
      <c r="B30" s="514" t="s">
        <v>404</v>
      </c>
      <c r="C30" s="524" t="s">
        <v>387</v>
      </c>
      <c r="D30" s="516">
        <v>4</v>
      </c>
      <c r="E30" s="517">
        <v>254</v>
      </c>
      <c r="F30" s="518">
        <v>6</v>
      </c>
      <c r="G30" s="519">
        <v>268</v>
      </c>
      <c r="H30" s="516">
        <v>1</v>
      </c>
      <c r="I30" s="517">
        <v>2893</v>
      </c>
      <c r="J30" s="518">
        <v>5</v>
      </c>
      <c r="K30" s="520">
        <v>4380</v>
      </c>
      <c r="L30" s="516">
        <v>7</v>
      </c>
      <c r="M30" s="517">
        <v>949</v>
      </c>
      <c r="N30" s="518">
        <v>6</v>
      </c>
      <c r="O30" s="520">
        <v>2483</v>
      </c>
      <c r="P30" s="516">
        <v>8</v>
      </c>
      <c r="Q30" s="517">
        <v>0</v>
      </c>
      <c r="R30" s="518">
        <v>2</v>
      </c>
      <c r="S30" s="520">
        <v>386</v>
      </c>
      <c r="T30" s="521">
        <f t="shared" si="0"/>
        <v>39</v>
      </c>
      <c r="U30" s="472">
        <f t="shared" si="1"/>
        <v>11613</v>
      </c>
      <c r="V30" s="525">
        <v>17</v>
      </c>
    </row>
    <row r="31" spans="1:22" ht="15.75" x14ac:dyDescent="0.2">
      <c r="A31" s="513">
        <v>18</v>
      </c>
      <c r="B31" s="514" t="s">
        <v>400</v>
      </c>
      <c r="C31" s="524" t="s">
        <v>24</v>
      </c>
      <c r="D31" s="516">
        <v>7</v>
      </c>
      <c r="E31" s="517">
        <v>84</v>
      </c>
      <c r="F31" s="518">
        <v>5</v>
      </c>
      <c r="G31" s="519">
        <v>3101</v>
      </c>
      <c r="H31" s="516">
        <v>1</v>
      </c>
      <c r="I31" s="517">
        <v>4250</v>
      </c>
      <c r="J31" s="518">
        <v>6</v>
      </c>
      <c r="K31" s="520">
        <v>2571</v>
      </c>
      <c r="L31" s="516">
        <v>9</v>
      </c>
      <c r="M31" s="517"/>
      <c r="N31" s="518">
        <v>5</v>
      </c>
      <c r="O31" s="520">
        <v>2300</v>
      </c>
      <c r="P31" s="516">
        <v>5</v>
      </c>
      <c r="Q31" s="517">
        <v>261</v>
      </c>
      <c r="R31" s="518">
        <v>3</v>
      </c>
      <c r="S31" s="520">
        <v>383</v>
      </c>
      <c r="T31" s="521">
        <f t="shared" si="0"/>
        <v>41</v>
      </c>
      <c r="U31" s="472">
        <f t="shared" si="1"/>
        <v>12950</v>
      </c>
      <c r="V31" s="522">
        <v>18</v>
      </c>
    </row>
    <row r="32" spans="1:22" ht="15.75" x14ac:dyDescent="0.2">
      <c r="A32" s="513">
        <v>19</v>
      </c>
      <c r="B32" s="514" t="s">
        <v>426</v>
      </c>
      <c r="C32" s="524" t="s">
        <v>396</v>
      </c>
      <c r="D32" s="516">
        <v>8</v>
      </c>
      <c r="E32" s="517">
        <v>88</v>
      </c>
      <c r="F32" s="518">
        <v>3</v>
      </c>
      <c r="G32" s="519">
        <v>1572</v>
      </c>
      <c r="H32" s="516">
        <v>9</v>
      </c>
      <c r="I32" s="517"/>
      <c r="J32" s="518">
        <v>9</v>
      </c>
      <c r="K32" s="520"/>
      <c r="L32" s="516">
        <v>7</v>
      </c>
      <c r="M32" s="517">
        <v>736</v>
      </c>
      <c r="N32" s="518">
        <v>1</v>
      </c>
      <c r="O32" s="520">
        <v>4990</v>
      </c>
      <c r="P32" s="516">
        <v>3</v>
      </c>
      <c r="Q32" s="517">
        <v>308</v>
      </c>
      <c r="R32" s="518">
        <v>1</v>
      </c>
      <c r="S32" s="520">
        <v>1486</v>
      </c>
      <c r="T32" s="521">
        <f t="shared" si="0"/>
        <v>41</v>
      </c>
      <c r="U32" s="472">
        <f t="shared" si="1"/>
        <v>9180</v>
      </c>
      <c r="V32" s="522">
        <v>19</v>
      </c>
    </row>
    <row r="33" spans="1:22" ht="15.75" x14ac:dyDescent="0.2">
      <c r="A33" s="523">
        <v>20</v>
      </c>
      <c r="B33" s="514" t="s">
        <v>411</v>
      </c>
      <c r="C33" s="524" t="s">
        <v>384</v>
      </c>
      <c r="D33" s="516">
        <v>3</v>
      </c>
      <c r="E33" s="517">
        <v>829</v>
      </c>
      <c r="F33" s="518">
        <v>5</v>
      </c>
      <c r="G33" s="519">
        <v>343</v>
      </c>
      <c r="H33" s="516">
        <v>5</v>
      </c>
      <c r="I33" s="517">
        <v>1864</v>
      </c>
      <c r="J33" s="518">
        <v>7</v>
      </c>
      <c r="K33" s="520">
        <v>1829</v>
      </c>
      <c r="L33" s="516">
        <v>4</v>
      </c>
      <c r="M33" s="517">
        <v>1108</v>
      </c>
      <c r="N33" s="518">
        <v>8</v>
      </c>
      <c r="O33" s="520">
        <v>1311</v>
      </c>
      <c r="P33" s="516">
        <v>6</v>
      </c>
      <c r="Q33" s="517">
        <v>118</v>
      </c>
      <c r="R33" s="518">
        <v>3</v>
      </c>
      <c r="S33" s="520">
        <v>598</v>
      </c>
      <c r="T33" s="521">
        <f t="shared" si="0"/>
        <v>41</v>
      </c>
      <c r="U33" s="472">
        <f t="shared" si="1"/>
        <v>8000</v>
      </c>
      <c r="V33" s="525">
        <v>20</v>
      </c>
    </row>
    <row r="34" spans="1:22" ht="15.75" x14ac:dyDescent="0.2">
      <c r="A34" s="513">
        <v>21</v>
      </c>
      <c r="B34" s="514" t="s">
        <v>415</v>
      </c>
      <c r="C34" s="524" t="s">
        <v>49</v>
      </c>
      <c r="D34" s="516">
        <v>3</v>
      </c>
      <c r="E34" s="517">
        <v>412</v>
      </c>
      <c r="F34" s="518">
        <v>1</v>
      </c>
      <c r="G34" s="519">
        <v>6162</v>
      </c>
      <c r="H34" s="516">
        <v>2</v>
      </c>
      <c r="I34" s="517">
        <v>2224</v>
      </c>
      <c r="J34" s="518">
        <v>8</v>
      </c>
      <c r="K34" s="520">
        <v>4753</v>
      </c>
      <c r="L34" s="516">
        <v>6</v>
      </c>
      <c r="M34" s="517">
        <v>1513</v>
      </c>
      <c r="N34" s="518">
        <v>4</v>
      </c>
      <c r="O34" s="520">
        <v>2883</v>
      </c>
      <c r="P34" s="516">
        <v>9</v>
      </c>
      <c r="Q34" s="517"/>
      <c r="R34" s="518">
        <v>9</v>
      </c>
      <c r="S34" s="520"/>
      <c r="T34" s="521">
        <f t="shared" si="0"/>
        <v>42</v>
      </c>
      <c r="U34" s="472">
        <f t="shared" si="1"/>
        <v>17947</v>
      </c>
      <c r="V34" s="522">
        <v>21</v>
      </c>
    </row>
    <row r="35" spans="1:22" ht="15.75" x14ac:dyDescent="0.2">
      <c r="A35" s="513">
        <v>22</v>
      </c>
      <c r="B35" s="514" t="s">
        <v>423</v>
      </c>
      <c r="C35" s="515" t="s">
        <v>420</v>
      </c>
      <c r="D35" s="516">
        <v>6</v>
      </c>
      <c r="E35" s="517">
        <v>131</v>
      </c>
      <c r="F35" s="518">
        <v>6</v>
      </c>
      <c r="G35" s="519">
        <v>204</v>
      </c>
      <c r="H35" s="516">
        <v>2</v>
      </c>
      <c r="I35" s="517">
        <v>3979</v>
      </c>
      <c r="J35" s="518">
        <v>7</v>
      </c>
      <c r="K35" s="520">
        <v>2767</v>
      </c>
      <c r="L35" s="516">
        <v>5</v>
      </c>
      <c r="M35" s="517">
        <v>1245</v>
      </c>
      <c r="N35" s="518">
        <v>4</v>
      </c>
      <c r="O35" s="520">
        <v>2605</v>
      </c>
      <c r="P35" s="516">
        <v>7</v>
      </c>
      <c r="Q35" s="517">
        <v>78</v>
      </c>
      <c r="R35" s="518">
        <v>5</v>
      </c>
      <c r="S35" s="520">
        <v>306</v>
      </c>
      <c r="T35" s="521">
        <f t="shared" si="0"/>
        <v>42</v>
      </c>
      <c r="U35" s="472">
        <f t="shared" si="1"/>
        <v>11315</v>
      </c>
      <c r="V35" s="525">
        <v>22</v>
      </c>
    </row>
    <row r="36" spans="1:22" ht="15.75" x14ac:dyDescent="0.2">
      <c r="A36" s="523">
        <v>23</v>
      </c>
      <c r="B36" s="514" t="s">
        <v>397</v>
      </c>
      <c r="C36" s="524" t="s">
        <v>384</v>
      </c>
      <c r="D36" s="516">
        <v>5</v>
      </c>
      <c r="E36" s="517">
        <v>188</v>
      </c>
      <c r="F36" s="518">
        <v>4</v>
      </c>
      <c r="G36" s="519">
        <v>3551</v>
      </c>
      <c r="H36" s="516">
        <v>8</v>
      </c>
      <c r="I36" s="517">
        <v>933</v>
      </c>
      <c r="J36" s="518">
        <v>9</v>
      </c>
      <c r="K36" s="520"/>
      <c r="L36" s="516">
        <v>5</v>
      </c>
      <c r="M36" s="517">
        <v>2498</v>
      </c>
      <c r="N36" s="518">
        <v>3</v>
      </c>
      <c r="O36" s="520">
        <v>3063</v>
      </c>
      <c r="P36" s="516">
        <v>5</v>
      </c>
      <c r="Q36" s="517">
        <v>171</v>
      </c>
      <c r="R36" s="518">
        <v>3</v>
      </c>
      <c r="S36" s="520">
        <v>554</v>
      </c>
      <c r="T36" s="521">
        <f t="shared" si="0"/>
        <v>42</v>
      </c>
      <c r="U36" s="472">
        <f t="shared" si="1"/>
        <v>10958</v>
      </c>
      <c r="V36" s="522">
        <v>23</v>
      </c>
    </row>
    <row r="37" spans="1:22" ht="15.75" x14ac:dyDescent="0.2">
      <c r="A37" s="513">
        <v>24</v>
      </c>
      <c r="B37" s="514" t="s">
        <v>403</v>
      </c>
      <c r="C37" s="524" t="s">
        <v>386</v>
      </c>
      <c r="D37" s="516">
        <v>4</v>
      </c>
      <c r="E37" s="517">
        <v>324</v>
      </c>
      <c r="F37" s="518">
        <v>7</v>
      </c>
      <c r="G37" s="519">
        <v>132</v>
      </c>
      <c r="H37" s="516">
        <v>7</v>
      </c>
      <c r="I37" s="517">
        <v>1358</v>
      </c>
      <c r="J37" s="518">
        <v>8</v>
      </c>
      <c r="K37" s="520">
        <v>1292</v>
      </c>
      <c r="L37" s="516">
        <v>8</v>
      </c>
      <c r="M37" s="517">
        <v>596</v>
      </c>
      <c r="N37" s="518">
        <v>2</v>
      </c>
      <c r="O37" s="520">
        <v>3997</v>
      </c>
      <c r="P37" s="516">
        <v>2</v>
      </c>
      <c r="Q37" s="517">
        <v>160</v>
      </c>
      <c r="R37" s="518">
        <v>4</v>
      </c>
      <c r="S37" s="520">
        <v>254</v>
      </c>
      <c r="T37" s="521">
        <f t="shared" si="0"/>
        <v>42</v>
      </c>
      <c r="U37" s="472">
        <f t="shared" si="1"/>
        <v>8113</v>
      </c>
      <c r="V37" s="522">
        <v>24</v>
      </c>
    </row>
    <row r="38" spans="1:22" ht="15.75" x14ac:dyDescent="0.2">
      <c r="A38" s="513">
        <v>25</v>
      </c>
      <c r="B38" s="514" t="s">
        <v>23</v>
      </c>
      <c r="C38" s="524" t="s">
        <v>49</v>
      </c>
      <c r="D38" s="516">
        <v>2</v>
      </c>
      <c r="E38" s="517">
        <v>2446</v>
      </c>
      <c r="F38" s="518">
        <v>7</v>
      </c>
      <c r="G38" s="519">
        <v>152</v>
      </c>
      <c r="H38" s="516">
        <v>3</v>
      </c>
      <c r="I38" s="517">
        <v>3568</v>
      </c>
      <c r="J38" s="518">
        <v>6</v>
      </c>
      <c r="K38" s="520">
        <v>3469</v>
      </c>
      <c r="L38" s="516">
        <v>9</v>
      </c>
      <c r="M38" s="517"/>
      <c r="N38" s="518">
        <v>9</v>
      </c>
      <c r="O38" s="520"/>
      <c r="P38" s="516">
        <v>8</v>
      </c>
      <c r="Q38" s="517">
        <v>73</v>
      </c>
      <c r="R38" s="518">
        <v>1</v>
      </c>
      <c r="S38" s="520">
        <v>629</v>
      </c>
      <c r="T38" s="521">
        <f t="shared" si="0"/>
        <v>45</v>
      </c>
      <c r="U38" s="472">
        <f t="shared" si="1"/>
        <v>10337</v>
      </c>
      <c r="V38" s="525">
        <v>25</v>
      </c>
    </row>
    <row r="39" spans="1:22" ht="15.75" x14ac:dyDescent="0.2">
      <c r="A39" s="523">
        <v>26</v>
      </c>
      <c r="B39" s="514" t="s">
        <v>413</v>
      </c>
      <c r="C39" s="524" t="s">
        <v>49</v>
      </c>
      <c r="D39" s="516">
        <v>7</v>
      </c>
      <c r="E39" s="517">
        <v>58</v>
      </c>
      <c r="F39" s="518">
        <v>1</v>
      </c>
      <c r="G39" s="519">
        <v>2447</v>
      </c>
      <c r="H39" s="516">
        <v>9</v>
      </c>
      <c r="I39" s="517"/>
      <c r="J39" s="518">
        <v>9</v>
      </c>
      <c r="K39" s="520"/>
      <c r="L39" s="516">
        <v>6</v>
      </c>
      <c r="M39" s="517">
        <v>1018</v>
      </c>
      <c r="N39" s="518">
        <v>7</v>
      </c>
      <c r="O39" s="520">
        <v>1984</v>
      </c>
      <c r="P39" s="516">
        <v>4</v>
      </c>
      <c r="Q39" s="517">
        <v>291</v>
      </c>
      <c r="R39" s="518">
        <v>2</v>
      </c>
      <c r="S39" s="520">
        <v>921</v>
      </c>
      <c r="T39" s="521">
        <f t="shared" si="0"/>
        <v>45</v>
      </c>
      <c r="U39" s="472">
        <f t="shared" si="1"/>
        <v>6719</v>
      </c>
      <c r="V39" s="522">
        <v>26</v>
      </c>
    </row>
    <row r="40" spans="1:22" ht="15.75" x14ac:dyDescent="0.2">
      <c r="A40" s="513">
        <v>27</v>
      </c>
      <c r="B40" s="514" t="s">
        <v>427</v>
      </c>
      <c r="C40" s="524" t="s">
        <v>396</v>
      </c>
      <c r="D40" s="516">
        <v>1</v>
      </c>
      <c r="E40" s="517">
        <v>4812</v>
      </c>
      <c r="F40" s="518">
        <v>8</v>
      </c>
      <c r="G40" s="519">
        <v>0</v>
      </c>
      <c r="H40" s="516">
        <v>1</v>
      </c>
      <c r="I40" s="517">
        <v>5075</v>
      </c>
      <c r="J40" s="518">
        <v>4</v>
      </c>
      <c r="K40" s="520">
        <v>7581</v>
      </c>
      <c r="L40" s="516">
        <v>8</v>
      </c>
      <c r="M40" s="517">
        <v>504</v>
      </c>
      <c r="N40" s="518">
        <v>7</v>
      </c>
      <c r="O40" s="520">
        <v>3194</v>
      </c>
      <c r="P40" s="516">
        <v>9</v>
      </c>
      <c r="Q40" s="517"/>
      <c r="R40" s="518">
        <v>9</v>
      </c>
      <c r="S40" s="520"/>
      <c r="T40" s="521">
        <f t="shared" si="0"/>
        <v>47</v>
      </c>
      <c r="U40" s="472">
        <f t="shared" si="1"/>
        <v>21166</v>
      </c>
      <c r="V40" s="525">
        <v>27</v>
      </c>
    </row>
    <row r="41" spans="1:22" ht="15.75" x14ac:dyDescent="0.2">
      <c r="A41" s="513">
        <v>28</v>
      </c>
      <c r="B41" s="514" t="s">
        <v>869</v>
      </c>
      <c r="C41" s="524" t="s">
        <v>49</v>
      </c>
      <c r="D41" s="516">
        <v>9</v>
      </c>
      <c r="E41" s="517"/>
      <c r="F41" s="518">
        <v>9</v>
      </c>
      <c r="G41" s="519"/>
      <c r="H41" s="516">
        <v>6</v>
      </c>
      <c r="I41" s="517">
        <v>1356</v>
      </c>
      <c r="J41" s="518">
        <v>3</v>
      </c>
      <c r="K41" s="520">
        <v>7627</v>
      </c>
      <c r="L41" s="516">
        <v>4</v>
      </c>
      <c r="M41" s="517">
        <v>1333</v>
      </c>
      <c r="N41" s="518">
        <v>3</v>
      </c>
      <c r="O41" s="520">
        <v>4746</v>
      </c>
      <c r="P41" s="516">
        <v>8</v>
      </c>
      <c r="Q41" s="517">
        <v>24</v>
      </c>
      <c r="R41" s="518">
        <v>5</v>
      </c>
      <c r="S41" s="520">
        <v>168</v>
      </c>
      <c r="T41" s="521">
        <f>IF(ISNUMBER(D41)=TRUE(),SUM(D41,F41,H41,J41,L41,N41,P41,R41),"")</f>
        <v>47</v>
      </c>
      <c r="U41" s="472">
        <f t="shared" ref="U41:U55" si="2">E41+G41+I41+K41+M41+O41+Q41+S41</f>
        <v>15254</v>
      </c>
      <c r="V41" s="522">
        <v>28</v>
      </c>
    </row>
    <row r="42" spans="1:22" ht="15.75" x14ac:dyDescent="0.2">
      <c r="A42" s="523">
        <v>29</v>
      </c>
      <c r="B42" s="514" t="s">
        <v>412</v>
      </c>
      <c r="C42" s="524" t="s">
        <v>387</v>
      </c>
      <c r="D42" s="516">
        <v>6</v>
      </c>
      <c r="E42" s="517">
        <v>144</v>
      </c>
      <c r="F42" s="518">
        <v>6</v>
      </c>
      <c r="G42" s="519">
        <v>155</v>
      </c>
      <c r="H42" s="516">
        <v>8</v>
      </c>
      <c r="I42" s="517">
        <v>1251</v>
      </c>
      <c r="J42" s="518">
        <v>7</v>
      </c>
      <c r="K42" s="520">
        <v>2381</v>
      </c>
      <c r="L42" s="516">
        <v>4</v>
      </c>
      <c r="M42" s="517">
        <v>1643</v>
      </c>
      <c r="N42" s="518">
        <v>7</v>
      </c>
      <c r="O42" s="520">
        <v>2533</v>
      </c>
      <c r="P42" s="516">
        <v>3</v>
      </c>
      <c r="Q42" s="517">
        <v>151</v>
      </c>
      <c r="R42" s="518">
        <v>6</v>
      </c>
      <c r="S42" s="520">
        <v>156</v>
      </c>
      <c r="T42" s="521">
        <f>D42+F42+H42+J42+L42+N42+P42+R42</f>
        <v>47</v>
      </c>
      <c r="U42" s="472">
        <f t="shared" si="2"/>
        <v>8414</v>
      </c>
      <c r="V42" s="522">
        <v>29</v>
      </c>
    </row>
    <row r="43" spans="1:22" ht="15.75" x14ac:dyDescent="0.2">
      <c r="A43" s="513">
        <v>30</v>
      </c>
      <c r="B43" s="514" t="s">
        <v>872</v>
      </c>
      <c r="C43" s="524" t="s">
        <v>385</v>
      </c>
      <c r="D43" s="516">
        <v>9</v>
      </c>
      <c r="E43" s="517"/>
      <c r="F43" s="518">
        <v>9</v>
      </c>
      <c r="G43" s="519"/>
      <c r="H43" s="516">
        <v>9</v>
      </c>
      <c r="I43" s="517"/>
      <c r="J43" s="518">
        <v>1</v>
      </c>
      <c r="K43" s="520">
        <v>12604</v>
      </c>
      <c r="L43" s="516">
        <v>3</v>
      </c>
      <c r="M43" s="517">
        <v>2629</v>
      </c>
      <c r="N43" s="518">
        <v>2</v>
      </c>
      <c r="O43" s="520">
        <v>4632</v>
      </c>
      <c r="P43" s="516">
        <v>7</v>
      </c>
      <c r="Q43" s="517">
        <v>93</v>
      </c>
      <c r="R43" s="518">
        <v>8</v>
      </c>
      <c r="S43" s="520">
        <v>75</v>
      </c>
      <c r="T43" s="521">
        <f>IF(ISNUMBER(D43)=TRUE(),SUM(D43,F43,H43,J43,L43,N43,P43,R43),"")</f>
        <v>48</v>
      </c>
      <c r="U43" s="472">
        <f t="shared" si="2"/>
        <v>20033</v>
      </c>
      <c r="V43" s="525">
        <v>30</v>
      </c>
    </row>
    <row r="44" spans="1:22" ht="15.75" x14ac:dyDescent="0.2">
      <c r="A44" s="513">
        <v>31</v>
      </c>
      <c r="B44" s="514" t="s">
        <v>418</v>
      </c>
      <c r="C44" s="524" t="s">
        <v>386</v>
      </c>
      <c r="D44" s="516">
        <v>5</v>
      </c>
      <c r="E44" s="517">
        <v>247</v>
      </c>
      <c r="F44" s="518">
        <v>3</v>
      </c>
      <c r="G44" s="519">
        <v>4384</v>
      </c>
      <c r="H44" s="516">
        <v>1</v>
      </c>
      <c r="I44" s="517">
        <v>3684</v>
      </c>
      <c r="J44" s="518">
        <v>8</v>
      </c>
      <c r="K44" s="520">
        <v>1443</v>
      </c>
      <c r="L44" s="516">
        <v>7</v>
      </c>
      <c r="M44" s="517">
        <v>537</v>
      </c>
      <c r="N44" s="518">
        <v>6</v>
      </c>
      <c r="O44" s="520">
        <v>2248</v>
      </c>
      <c r="P44" s="516">
        <v>9</v>
      </c>
      <c r="Q44" s="517"/>
      <c r="R44" s="518">
        <v>9</v>
      </c>
      <c r="S44" s="520"/>
      <c r="T44" s="521">
        <f>D44+F44+H44+J44+L44+N44+P44+R44</f>
        <v>48</v>
      </c>
      <c r="U44" s="472">
        <f t="shared" si="2"/>
        <v>12543</v>
      </c>
      <c r="V44" s="522">
        <v>31</v>
      </c>
    </row>
    <row r="45" spans="1:22" ht="15.75" x14ac:dyDescent="0.2">
      <c r="A45" s="513">
        <v>32</v>
      </c>
      <c r="B45" s="514" t="s">
        <v>870</v>
      </c>
      <c r="C45" s="524" t="s">
        <v>49</v>
      </c>
      <c r="D45" s="516">
        <v>9</v>
      </c>
      <c r="E45" s="517"/>
      <c r="F45" s="518">
        <v>9</v>
      </c>
      <c r="G45" s="519"/>
      <c r="H45" s="516">
        <v>3</v>
      </c>
      <c r="I45" s="517">
        <v>1786</v>
      </c>
      <c r="J45" s="518">
        <v>1</v>
      </c>
      <c r="K45" s="520">
        <v>14989</v>
      </c>
      <c r="L45" s="516">
        <v>6</v>
      </c>
      <c r="M45" s="517">
        <v>1022</v>
      </c>
      <c r="N45" s="518">
        <v>8</v>
      </c>
      <c r="O45" s="520">
        <v>851</v>
      </c>
      <c r="P45" s="516">
        <v>6</v>
      </c>
      <c r="Q45" s="517">
        <v>160</v>
      </c>
      <c r="R45" s="518">
        <v>7.5</v>
      </c>
      <c r="S45" s="520">
        <v>52</v>
      </c>
      <c r="T45" s="521">
        <f>IF(ISNUMBER(D45)=TRUE(),SUM(D45,F45,H45,J45,L45,N45,P45,R45),"")</f>
        <v>49.5</v>
      </c>
      <c r="U45" s="472">
        <f t="shared" si="2"/>
        <v>18860</v>
      </c>
      <c r="V45" s="525">
        <v>32</v>
      </c>
    </row>
    <row r="46" spans="1:22" ht="15.75" x14ac:dyDescent="0.2">
      <c r="A46" s="513">
        <v>33</v>
      </c>
      <c r="B46" s="514" t="s">
        <v>866</v>
      </c>
      <c r="C46" s="524" t="s">
        <v>396</v>
      </c>
      <c r="D46" s="516">
        <v>9</v>
      </c>
      <c r="E46" s="517"/>
      <c r="F46" s="518">
        <v>9</v>
      </c>
      <c r="G46" s="519"/>
      <c r="H46" s="516">
        <v>4</v>
      </c>
      <c r="I46" s="517">
        <v>1580</v>
      </c>
      <c r="J46" s="518">
        <v>1</v>
      </c>
      <c r="K46" s="520">
        <v>11346</v>
      </c>
      <c r="L46" s="516">
        <v>9</v>
      </c>
      <c r="M46" s="517"/>
      <c r="N46" s="518">
        <v>9</v>
      </c>
      <c r="O46" s="520"/>
      <c r="P46" s="516">
        <v>8</v>
      </c>
      <c r="Q46" s="517">
        <v>28</v>
      </c>
      <c r="R46" s="518">
        <v>1</v>
      </c>
      <c r="S46" s="520">
        <v>1013</v>
      </c>
      <c r="T46" s="521">
        <f>D46+F46+H46+J46+L46+N46+P46+R46</f>
        <v>50</v>
      </c>
      <c r="U46" s="472">
        <f t="shared" si="2"/>
        <v>13967</v>
      </c>
      <c r="V46" s="522">
        <v>33</v>
      </c>
    </row>
    <row r="47" spans="1:22" ht="15.75" x14ac:dyDescent="0.2">
      <c r="A47" s="513">
        <v>34</v>
      </c>
      <c r="B47" s="514" t="s">
        <v>406</v>
      </c>
      <c r="C47" s="524" t="s">
        <v>385</v>
      </c>
      <c r="D47" s="516">
        <v>7</v>
      </c>
      <c r="E47" s="517">
        <v>107</v>
      </c>
      <c r="F47" s="518">
        <v>2</v>
      </c>
      <c r="G47" s="519">
        <v>1607</v>
      </c>
      <c r="H47" s="516">
        <v>4</v>
      </c>
      <c r="I47" s="517">
        <v>1865</v>
      </c>
      <c r="J47" s="518">
        <v>9</v>
      </c>
      <c r="K47" s="520"/>
      <c r="L47" s="516">
        <v>9</v>
      </c>
      <c r="M47" s="517"/>
      <c r="N47" s="518">
        <v>5</v>
      </c>
      <c r="O47" s="520">
        <v>2742</v>
      </c>
      <c r="P47" s="516">
        <v>9</v>
      </c>
      <c r="Q47" s="517"/>
      <c r="R47" s="518">
        <v>5</v>
      </c>
      <c r="S47" s="520">
        <v>156</v>
      </c>
      <c r="T47" s="521">
        <f>D47+F47+H47+J47+L47+N47+P47+R47</f>
        <v>50</v>
      </c>
      <c r="U47" s="472">
        <f t="shared" si="2"/>
        <v>6477</v>
      </c>
      <c r="V47" s="525">
        <v>34</v>
      </c>
    </row>
    <row r="48" spans="1:22" ht="15.75" x14ac:dyDescent="0.2">
      <c r="A48" s="513">
        <v>35</v>
      </c>
      <c r="B48" s="514" t="s">
        <v>414</v>
      </c>
      <c r="C48" s="524" t="s">
        <v>385</v>
      </c>
      <c r="D48" s="516">
        <v>8</v>
      </c>
      <c r="E48" s="517">
        <v>1</v>
      </c>
      <c r="F48" s="518">
        <v>6</v>
      </c>
      <c r="G48" s="519">
        <v>2431</v>
      </c>
      <c r="H48" s="516">
        <v>4</v>
      </c>
      <c r="I48" s="517">
        <v>2566</v>
      </c>
      <c r="J48" s="518">
        <v>9</v>
      </c>
      <c r="K48" s="520"/>
      <c r="L48" s="516">
        <v>9</v>
      </c>
      <c r="M48" s="517"/>
      <c r="N48" s="518">
        <v>9</v>
      </c>
      <c r="O48" s="520"/>
      <c r="P48" s="516">
        <v>4</v>
      </c>
      <c r="Q48" s="517">
        <v>223</v>
      </c>
      <c r="R48" s="518">
        <v>2</v>
      </c>
      <c r="S48" s="520">
        <v>608</v>
      </c>
      <c r="T48" s="521">
        <f>D48+F48+H48+J48+L48+N48+P48+R48</f>
        <v>51</v>
      </c>
      <c r="U48" s="472">
        <f t="shared" si="2"/>
        <v>5829</v>
      </c>
      <c r="V48" s="522">
        <v>35</v>
      </c>
    </row>
    <row r="49" spans="1:22" ht="15.75" x14ac:dyDescent="0.2">
      <c r="A49" s="513">
        <v>36</v>
      </c>
      <c r="B49" s="514" t="s">
        <v>868</v>
      </c>
      <c r="C49" s="524" t="s">
        <v>24</v>
      </c>
      <c r="D49" s="516">
        <v>9</v>
      </c>
      <c r="E49" s="517"/>
      <c r="F49" s="518">
        <v>9</v>
      </c>
      <c r="G49" s="519"/>
      <c r="H49" s="516">
        <v>5</v>
      </c>
      <c r="I49" s="517">
        <v>2170</v>
      </c>
      <c r="J49" s="518">
        <v>6</v>
      </c>
      <c r="K49" s="520">
        <v>6410</v>
      </c>
      <c r="L49" s="516">
        <v>3</v>
      </c>
      <c r="M49" s="517">
        <v>3301</v>
      </c>
      <c r="N49" s="518">
        <v>9</v>
      </c>
      <c r="O49" s="520"/>
      <c r="P49" s="516">
        <v>5</v>
      </c>
      <c r="Q49" s="517">
        <v>94</v>
      </c>
      <c r="R49" s="518">
        <v>6</v>
      </c>
      <c r="S49" s="520">
        <v>221</v>
      </c>
      <c r="T49" s="521">
        <f>D49+F49+H49+J49+L49+N49+P49+R49</f>
        <v>52</v>
      </c>
      <c r="U49" s="472">
        <f t="shared" si="2"/>
        <v>12196</v>
      </c>
      <c r="V49" s="525">
        <v>36</v>
      </c>
    </row>
    <row r="50" spans="1:22" ht="15.75" x14ac:dyDescent="0.2">
      <c r="A50" s="513">
        <v>37</v>
      </c>
      <c r="B50" s="514" t="s">
        <v>1048</v>
      </c>
      <c r="C50" s="524" t="s">
        <v>420</v>
      </c>
      <c r="D50" s="516">
        <v>9</v>
      </c>
      <c r="E50" s="517"/>
      <c r="F50" s="518">
        <v>9</v>
      </c>
      <c r="G50" s="519"/>
      <c r="H50" s="516">
        <v>9</v>
      </c>
      <c r="I50" s="517"/>
      <c r="J50" s="518">
        <v>9</v>
      </c>
      <c r="K50" s="520"/>
      <c r="L50" s="516">
        <v>9</v>
      </c>
      <c r="M50" s="517"/>
      <c r="N50" s="518">
        <v>9</v>
      </c>
      <c r="O50" s="520"/>
      <c r="P50" s="516">
        <v>4</v>
      </c>
      <c r="Q50" s="517">
        <v>300</v>
      </c>
      <c r="R50" s="518">
        <v>4</v>
      </c>
      <c r="S50" s="520">
        <v>253</v>
      </c>
      <c r="T50" s="521">
        <f>D50+F50+H50+J50+L50+N50+P50+R50</f>
        <v>62</v>
      </c>
      <c r="U50" s="472">
        <f t="shared" si="2"/>
        <v>553</v>
      </c>
      <c r="V50" s="522">
        <v>37</v>
      </c>
    </row>
    <row r="51" spans="1:22" ht="15.75" x14ac:dyDescent="0.2">
      <c r="A51" s="513">
        <v>38</v>
      </c>
      <c r="B51" s="514" t="s">
        <v>871</v>
      </c>
      <c r="C51" s="524" t="s">
        <v>385</v>
      </c>
      <c r="D51" s="516">
        <v>9</v>
      </c>
      <c r="E51" s="517"/>
      <c r="F51" s="518">
        <v>9</v>
      </c>
      <c r="G51" s="519"/>
      <c r="H51" s="516">
        <v>9</v>
      </c>
      <c r="I51" s="517"/>
      <c r="J51" s="518">
        <v>8</v>
      </c>
      <c r="K51" s="520">
        <v>1673</v>
      </c>
      <c r="L51" s="516">
        <v>2</v>
      </c>
      <c r="M51" s="517">
        <v>2314</v>
      </c>
      <c r="N51" s="518">
        <v>8</v>
      </c>
      <c r="O51" s="520">
        <v>2548</v>
      </c>
      <c r="P51" s="516">
        <v>9</v>
      </c>
      <c r="Q51" s="517"/>
      <c r="R51" s="518">
        <v>9</v>
      </c>
      <c r="S51" s="520"/>
      <c r="T51" s="521">
        <f>IF(ISNUMBER(D51)=TRUE(),SUM(D51,F51,H51,J51,L51,N51,P51,R51),"")</f>
        <v>63</v>
      </c>
      <c r="U51" s="472">
        <f t="shared" si="2"/>
        <v>6535</v>
      </c>
      <c r="V51" s="525">
        <v>38</v>
      </c>
    </row>
    <row r="52" spans="1:22" ht="15.75" x14ac:dyDescent="0.2">
      <c r="A52" s="513">
        <v>39</v>
      </c>
      <c r="B52" s="514" t="s">
        <v>612</v>
      </c>
      <c r="C52" s="524" t="s">
        <v>386</v>
      </c>
      <c r="D52" s="516">
        <v>9</v>
      </c>
      <c r="E52" s="517"/>
      <c r="F52" s="518">
        <v>9</v>
      </c>
      <c r="G52" s="519"/>
      <c r="H52" s="516">
        <v>9</v>
      </c>
      <c r="I52" s="517"/>
      <c r="J52" s="518">
        <v>9</v>
      </c>
      <c r="K52" s="520"/>
      <c r="L52" s="516">
        <v>9</v>
      </c>
      <c r="M52" s="517"/>
      <c r="N52" s="518">
        <v>9</v>
      </c>
      <c r="O52" s="520"/>
      <c r="P52" s="516">
        <v>3</v>
      </c>
      <c r="Q52" s="517">
        <v>372</v>
      </c>
      <c r="R52" s="518">
        <v>6</v>
      </c>
      <c r="S52" s="520">
        <v>84</v>
      </c>
      <c r="T52" s="521">
        <f>D52+F52+H52+J52+L52+N52+P52+R52</f>
        <v>63</v>
      </c>
      <c r="U52" s="472">
        <f t="shared" si="2"/>
        <v>456</v>
      </c>
      <c r="V52" s="522">
        <v>39</v>
      </c>
    </row>
    <row r="53" spans="1:22" ht="15.75" x14ac:dyDescent="0.2">
      <c r="A53" s="513">
        <v>40</v>
      </c>
      <c r="B53" s="514" t="s">
        <v>873</v>
      </c>
      <c r="C53" s="524" t="s">
        <v>384</v>
      </c>
      <c r="D53" s="516">
        <v>9</v>
      </c>
      <c r="E53" s="517"/>
      <c r="F53" s="518">
        <v>9</v>
      </c>
      <c r="G53" s="519"/>
      <c r="H53" s="516">
        <v>9</v>
      </c>
      <c r="I53" s="517"/>
      <c r="J53" s="518">
        <v>4</v>
      </c>
      <c r="K53" s="520">
        <v>6600</v>
      </c>
      <c r="L53" s="516">
        <v>9</v>
      </c>
      <c r="M53" s="517"/>
      <c r="N53" s="518">
        <v>9</v>
      </c>
      <c r="O53" s="520"/>
      <c r="P53" s="516">
        <v>9</v>
      </c>
      <c r="Q53" s="517"/>
      <c r="R53" s="518">
        <v>9</v>
      </c>
      <c r="S53" s="520"/>
      <c r="T53" s="521">
        <f>IF(ISNUMBER(D53)=TRUE(),SUM(D53,F53,H53,J53,L53,N53,P53,R53),"")</f>
        <v>67</v>
      </c>
      <c r="U53" s="472">
        <f t="shared" si="2"/>
        <v>6600</v>
      </c>
      <c r="V53" s="525">
        <v>40</v>
      </c>
    </row>
    <row r="54" spans="1:22" ht="15.75" x14ac:dyDescent="0.2">
      <c r="A54" s="513">
        <v>41</v>
      </c>
      <c r="B54" s="514" t="s">
        <v>416</v>
      </c>
      <c r="C54" s="524" t="s">
        <v>24</v>
      </c>
      <c r="D54" s="516">
        <v>8</v>
      </c>
      <c r="E54" s="517">
        <v>100</v>
      </c>
      <c r="F54" s="518">
        <v>7</v>
      </c>
      <c r="G54" s="519">
        <v>2090</v>
      </c>
      <c r="H54" s="516">
        <v>9</v>
      </c>
      <c r="I54" s="517"/>
      <c r="J54" s="518">
        <v>9</v>
      </c>
      <c r="K54" s="520"/>
      <c r="L54" s="516">
        <v>9</v>
      </c>
      <c r="M54" s="517"/>
      <c r="N54" s="518">
        <v>9</v>
      </c>
      <c r="O54" s="520"/>
      <c r="P54" s="516">
        <v>9</v>
      </c>
      <c r="Q54" s="517"/>
      <c r="R54" s="518">
        <v>9</v>
      </c>
      <c r="S54" s="520"/>
      <c r="T54" s="521">
        <f>D54+F54+H54+J54+L54+N54+P54+R54</f>
        <v>69</v>
      </c>
      <c r="U54" s="472">
        <f t="shared" si="2"/>
        <v>2190</v>
      </c>
      <c r="V54" s="522">
        <v>41</v>
      </c>
    </row>
    <row r="55" spans="1:22" ht="15.75" x14ac:dyDescent="0.2">
      <c r="A55" s="513">
        <v>42</v>
      </c>
      <c r="B55" s="514" t="s">
        <v>417</v>
      </c>
      <c r="C55" s="524" t="s">
        <v>49</v>
      </c>
      <c r="D55" s="516">
        <v>7</v>
      </c>
      <c r="E55" s="517">
        <v>198</v>
      </c>
      <c r="F55" s="518">
        <v>8</v>
      </c>
      <c r="G55" s="519">
        <v>135</v>
      </c>
      <c r="H55" s="516">
        <v>9</v>
      </c>
      <c r="I55" s="517"/>
      <c r="J55" s="518">
        <v>9</v>
      </c>
      <c r="K55" s="520"/>
      <c r="L55" s="516">
        <v>9</v>
      </c>
      <c r="M55" s="517"/>
      <c r="N55" s="518">
        <v>9</v>
      </c>
      <c r="O55" s="520"/>
      <c r="P55" s="516">
        <v>9</v>
      </c>
      <c r="Q55" s="517"/>
      <c r="R55" s="518">
        <v>9</v>
      </c>
      <c r="S55" s="520"/>
      <c r="T55" s="521">
        <f>D55+F55+H55+J55+L55+N55+P55+R55</f>
        <v>69</v>
      </c>
      <c r="U55" s="472">
        <f t="shared" si="2"/>
        <v>333</v>
      </c>
      <c r="V55" s="525">
        <v>42</v>
      </c>
    </row>
    <row r="56" spans="1:22" ht="15.75" x14ac:dyDescent="0.2">
      <c r="A56" s="526"/>
      <c r="B56" s="527"/>
      <c r="C56" s="524"/>
      <c r="D56" s="516"/>
      <c r="E56" s="517"/>
      <c r="F56" s="518"/>
      <c r="G56" s="519"/>
      <c r="H56" s="516"/>
      <c r="I56" s="517"/>
      <c r="J56" s="518"/>
      <c r="K56" s="520"/>
      <c r="L56" s="516"/>
      <c r="M56" s="517"/>
      <c r="N56" s="518"/>
      <c r="O56" s="520"/>
      <c r="P56" s="516"/>
      <c r="Q56" s="517"/>
      <c r="R56" s="518"/>
      <c r="S56" s="520"/>
      <c r="T56" s="528" t="str">
        <f>IF(ISNUMBER(D56)=TRUE(),SUM(D56,F56,H56,J56,L56,N56,P56,R56),"")</f>
        <v/>
      </c>
      <c r="U56" s="529"/>
      <c r="V56" s="530"/>
    </row>
    <row r="57" spans="1:22" ht="15.75" x14ac:dyDescent="0.2">
      <c r="A57" s="526"/>
      <c r="B57" s="527"/>
      <c r="C57" s="524"/>
      <c r="D57" s="516"/>
      <c r="E57" s="517"/>
      <c r="F57" s="518"/>
      <c r="G57" s="519"/>
      <c r="H57" s="516"/>
      <c r="I57" s="517"/>
      <c r="J57" s="518"/>
      <c r="K57" s="520"/>
      <c r="L57" s="516"/>
      <c r="M57" s="517"/>
      <c r="N57" s="518"/>
      <c r="O57" s="520"/>
      <c r="P57" s="516"/>
      <c r="Q57" s="517"/>
      <c r="R57" s="518"/>
      <c r="S57" s="520"/>
      <c r="T57" s="528" t="str">
        <f>IF(ISNUMBER(D57)=TRUE(),SUM(D57,F57,H57,J57,L57,N57,P57,R57),"")</f>
        <v/>
      </c>
      <c r="U57" s="529"/>
      <c r="V57" s="530"/>
    </row>
    <row r="58" spans="1:22" ht="16.5" thickBot="1" x14ac:dyDescent="0.25">
      <c r="A58" s="531"/>
      <c r="B58" s="532"/>
      <c r="C58" s="533"/>
      <c r="D58" s="534"/>
      <c r="E58" s="535"/>
      <c r="F58" s="536"/>
      <c r="G58" s="537"/>
      <c r="H58" s="534"/>
      <c r="I58" s="535"/>
      <c r="J58" s="536"/>
      <c r="K58" s="537"/>
      <c r="L58" s="534"/>
      <c r="M58" s="535"/>
      <c r="N58" s="536"/>
      <c r="O58" s="537"/>
      <c r="P58" s="536"/>
      <c r="Q58" s="537"/>
      <c r="R58" s="534"/>
      <c r="S58" s="537"/>
      <c r="T58" s="534"/>
      <c r="U58" s="537"/>
      <c r="V58" s="537"/>
    </row>
    <row r="59" spans="1:22" ht="13.5" thickTop="1" x14ac:dyDescent="0.2"/>
  </sheetData>
  <sortState xmlns:xlrd2="http://schemas.microsoft.com/office/spreadsheetml/2017/richdata2" ref="B14:U55">
    <sortCondition ref="T14:T55"/>
    <sortCondition descending="1" ref="U14:U55"/>
  </sortState>
  <mergeCells count="20"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  <mergeCell ref="H9:I9"/>
    <mergeCell ref="D10:E10"/>
    <mergeCell ref="F10:G10"/>
    <mergeCell ref="H10:I10"/>
    <mergeCell ref="A9:A11"/>
    <mergeCell ref="B9:B11"/>
    <mergeCell ref="C9:C11"/>
    <mergeCell ref="D9:E9"/>
    <mergeCell ref="F9:G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3"/>
  <sheetViews>
    <sheetView topLeftCell="A4" workbookViewId="0">
      <selection activeCell="X18" sqref="X18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60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61</v>
      </c>
      <c r="C5" s="5"/>
      <c r="D5" s="31"/>
      <c r="E5" s="31"/>
      <c r="F5" s="31"/>
      <c r="G5" s="93"/>
      <c r="H5" s="93"/>
      <c r="I5" s="93"/>
      <c r="J5" s="93"/>
      <c r="K5" s="95" t="s">
        <v>136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267" t="s">
        <v>4</v>
      </c>
      <c r="B9" s="1294" t="s">
        <v>5</v>
      </c>
      <c r="C9" s="1295" t="s">
        <v>6</v>
      </c>
      <c r="D9" s="1295"/>
      <c r="E9" s="1296" t="s">
        <v>7</v>
      </c>
      <c r="F9" s="1296"/>
      <c r="G9" s="1295" t="s">
        <v>8</v>
      </c>
      <c r="H9" s="1295"/>
      <c r="I9" s="1296" t="s">
        <v>9</v>
      </c>
      <c r="J9" s="1296"/>
      <c r="K9" s="1295" t="s">
        <v>10</v>
      </c>
      <c r="L9" s="1295"/>
      <c r="M9" s="1296" t="s">
        <v>11</v>
      </c>
      <c r="N9" s="1296"/>
      <c r="O9" s="1295" t="s">
        <v>12</v>
      </c>
      <c r="P9" s="1295"/>
      <c r="Q9" s="1298" t="s">
        <v>13</v>
      </c>
      <c r="R9" s="1298"/>
      <c r="S9" s="1271" t="s">
        <v>14</v>
      </c>
      <c r="T9" s="1271"/>
      <c r="U9" s="1271"/>
    </row>
    <row r="10" spans="1:21" ht="30.75" customHeight="1" thickTop="1" thickBot="1" x14ac:dyDescent="0.25">
      <c r="A10" s="1267"/>
      <c r="B10" s="1294"/>
      <c r="C10" s="1297" t="s">
        <v>489</v>
      </c>
      <c r="D10" s="1297"/>
      <c r="E10" s="1297" t="s">
        <v>490</v>
      </c>
      <c r="F10" s="1297"/>
      <c r="G10" s="1297" t="s">
        <v>491</v>
      </c>
      <c r="H10" s="1297"/>
      <c r="I10" s="1297" t="s">
        <v>492</v>
      </c>
      <c r="J10" s="1297"/>
      <c r="K10" s="1297" t="s">
        <v>493</v>
      </c>
      <c r="L10" s="1297"/>
      <c r="M10" s="1297" t="s">
        <v>494</v>
      </c>
      <c r="N10" s="1297"/>
      <c r="O10" s="1297" t="s">
        <v>496</v>
      </c>
      <c r="P10" s="1297"/>
      <c r="Q10" s="1297" t="s">
        <v>495</v>
      </c>
      <c r="R10" s="1297"/>
      <c r="S10" s="1271"/>
      <c r="T10" s="1271"/>
      <c r="U10" s="1271"/>
    </row>
    <row r="11" spans="1:21" ht="7.5" customHeight="1" thickTop="1" x14ac:dyDescent="0.2">
      <c r="A11" s="1267"/>
      <c r="B11" s="1294"/>
      <c r="C11" s="538"/>
      <c r="D11" s="538"/>
      <c r="E11" s="539"/>
      <c r="F11" s="540"/>
      <c r="G11" s="541"/>
      <c r="H11" s="542"/>
      <c r="I11" s="539"/>
      <c r="J11" s="540"/>
      <c r="K11" s="541"/>
      <c r="L11" s="542"/>
      <c r="M11" s="539"/>
      <c r="N11" s="540"/>
      <c r="O11" s="541"/>
      <c r="P11" s="542"/>
      <c r="Q11" s="539"/>
      <c r="R11" s="542"/>
      <c r="S11" s="541"/>
      <c r="T11" s="543"/>
      <c r="U11" s="544"/>
    </row>
    <row r="12" spans="1:21" ht="16.5" thickBot="1" x14ac:dyDescent="0.25">
      <c r="A12" s="634"/>
      <c r="B12" s="452"/>
      <c r="C12" s="546" t="s">
        <v>15</v>
      </c>
      <c r="D12" s="547" t="s">
        <v>16</v>
      </c>
      <c r="E12" s="548" t="s">
        <v>15</v>
      </c>
      <c r="F12" s="549" t="s">
        <v>16</v>
      </c>
      <c r="G12" s="546" t="s">
        <v>15</v>
      </c>
      <c r="H12" s="547" t="s">
        <v>16</v>
      </c>
      <c r="I12" s="548" t="s">
        <v>15</v>
      </c>
      <c r="J12" s="549" t="s">
        <v>16</v>
      </c>
      <c r="K12" s="546" t="s">
        <v>15</v>
      </c>
      <c r="L12" s="547" t="s">
        <v>16</v>
      </c>
      <c r="M12" s="548" t="s">
        <v>15</v>
      </c>
      <c r="N12" s="549" t="s">
        <v>16</v>
      </c>
      <c r="O12" s="546" t="s">
        <v>15</v>
      </c>
      <c r="P12" s="547" t="s">
        <v>16</v>
      </c>
      <c r="Q12" s="548" t="s">
        <v>15</v>
      </c>
      <c r="R12" s="547" t="s">
        <v>16</v>
      </c>
      <c r="S12" s="546" t="s">
        <v>15</v>
      </c>
      <c r="T12" s="573" t="s">
        <v>16</v>
      </c>
      <c r="U12" s="550" t="s">
        <v>18</v>
      </c>
    </row>
    <row r="13" spans="1:21" ht="33" customHeight="1" x14ac:dyDescent="0.2">
      <c r="A13" s="702">
        <v>1</v>
      </c>
      <c r="B13" s="703" t="s">
        <v>486</v>
      </c>
      <c r="C13" s="467">
        <v>1</v>
      </c>
      <c r="D13" s="553">
        <v>25461</v>
      </c>
      <c r="E13" s="554">
        <v>2</v>
      </c>
      <c r="F13" s="555">
        <v>46645</v>
      </c>
      <c r="G13" s="467">
        <v>3</v>
      </c>
      <c r="H13" s="553">
        <v>4337</v>
      </c>
      <c r="I13" s="469">
        <v>2</v>
      </c>
      <c r="J13" s="556">
        <v>6225</v>
      </c>
      <c r="K13" s="467">
        <v>1</v>
      </c>
      <c r="L13" s="553">
        <v>10952</v>
      </c>
      <c r="M13" s="469">
        <v>8</v>
      </c>
      <c r="N13" s="556">
        <v>1340</v>
      </c>
      <c r="O13" s="467">
        <v>2</v>
      </c>
      <c r="P13" s="553">
        <v>16338</v>
      </c>
      <c r="Q13" s="469">
        <v>4</v>
      </c>
      <c r="R13" s="556">
        <v>8140</v>
      </c>
      <c r="S13" s="557">
        <v>23</v>
      </c>
      <c r="T13" s="704">
        <v>119438</v>
      </c>
      <c r="U13" s="558">
        <v>1</v>
      </c>
    </row>
    <row r="14" spans="1:21" ht="33" customHeight="1" x14ac:dyDescent="0.2">
      <c r="A14" s="559">
        <v>2</v>
      </c>
      <c r="B14" s="705" t="s">
        <v>189</v>
      </c>
      <c r="C14" s="467">
        <v>2</v>
      </c>
      <c r="D14" s="553">
        <v>20566</v>
      </c>
      <c r="E14" s="554">
        <v>3</v>
      </c>
      <c r="F14" s="555">
        <v>40793</v>
      </c>
      <c r="G14" s="467">
        <v>8</v>
      </c>
      <c r="H14" s="553">
        <v>2976</v>
      </c>
      <c r="I14" s="469">
        <v>4</v>
      </c>
      <c r="J14" s="556">
        <v>5350</v>
      </c>
      <c r="K14" s="467">
        <v>3</v>
      </c>
      <c r="L14" s="553">
        <v>12089</v>
      </c>
      <c r="M14" s="469">
        <v>1</v>
      </c>
      <c r="N14" s="556">
        <v>2525</v>
      </c>
      <c r="O14" s="467">
        <v>1</v>
      </c>
      <c r="P14" s="553">
        <v>18586</v>
      </c>
      <c r="Q14" s="469">
        <v>3</v>
      </c>
      <c r="R14" s="556">
        <v>9062</v>
      </c>
      <c r="S14" s="557">
        <v>25</v>
      </c>
      <c r="T14" s="704">
        <v>111947</v>
      </c>
      <c r="U14" s="561">
        <v>2</v>
      </c>
    </row>
    <row r="15" spans="1:21" ht="33" customHeight="1" x14ac:dyDescent="0.2">
      <c r="A15" s="559">
        <v>3</v>
      </c>
      <c r="B15" s="705" t="s">
        <v>483</v>
      </c>
      <c r="C15" s="467">
        <v>6</v>
      </c>
      <c r="D15" s="553">
        <v>13137</v>
      </c>
      <c r="E15" s="554">
        <v>4</v>
      </c>
      <c r="F15" s="555">
        <v>30647</v>
      </c>
      <c r="G15" s="467">
        <v>1</v>
      </c>
      <c r="H15" s="553">
        <v>5186</v>
      </c>
      <c r="I15" s="469">
        <v>3</v>
      </c>
      <c r="J15" s="556">
        <v>7045</v>
      </c>
      <c r="K15" s="467">
        <v>5</v>
      </c>
      <c r="L15" s="553">
        <v>4505</v>
      </c>
      <c r="M15" s="469">
        <v>3</v>
      </c>
      <c r="N15" s="556">
        <v>3110</v>
      </c>
      <c r="O15" s="467">
        <v>4</v>
      </c>
      <c r="P15" s="553">
        <v>12169</v>
      </c>
      <c r="Q15" s="469">
        <v>2</v>
      </c>
      <c r="R15" s="556">
        <v>11739</v>
      </c>
      <c r="S15" s="557">
        <v>28</v>
      </c>
      <c r="T15" s="704">
        <v>87538</v>
      </c>
      <c r="U15" s="561">
        <v>3</v>
      </c>
    </row>
    <row r="16" spans="1:21" ht="33" customHeight="1" x14ac:dyDescent="0.2">
      <c r="A16" s="559">
        <v>4</v>
      </c>
      <c r="B16" s="705" t="s">
        <v>482</v>
      </c>
      <c r="C16" s="467">
        <v>3</v>
      </c>
      <c r="D16" s="553">
        <v>18279</v>
      </c>
      <c r="E16" s="554">
        <v>1</v>
      </c>
      <c r="F16" s="555">
        <v>42624</v>
      </c>
      <c r="G16" s="467">
        <v>4</v>
      </c>
      <c r="H16" s="553">
        <v>4997</v>
      </c>
      <c r="I16" s="469">
        <v>7</v>
      </c>
      <c r="J16" s="556">
        <v>4980</v>
      </c>
      <c r="K16" s="467">
        <v>4</v>
      </c>
      <c r="L16" s="553">
        <v>10190</v>
      </c>
      <c r="M16" s="469">
        <v>7</v>
      </c>
      <c r="N16" s="556">
        <v>1081</v>
      </c>
      <c r="O16" s="467">
        <v>6</v>
      </c>
      <c r="P16" s="553">
        <v>7737</v>
      </c>
      <c r="Q16" s="469">
        <v>5</v>
      </c>
      <c r="R16" s="556">
        <v>7579</v>
      </c>
      <c r="S16" s="557">
        <v>37</v>
      </c>
      <c r="T16" s="704">
        <v>97467</v>
      </c>
      <c r="U16" s="561">
        <v>4</v>
      </c>
    </row>
    <row r="17" spans="1:21" ht="33" customHeight="1" x14ac:dyDescent="0.2">
      <c r="A17" s="559">
        <v>5</v>
      </c>
      <c r="B17" s="705" t="s">
        <v>485</v>
      </c>
      <c r="C17" s="467">
        <v>4</v>
      </c>
      <c r="D17" s="553">
        <v>17641</v>
      </c>
      <c r="E17" s="554">
        <v>6</v>
      </c>
      <c r="F17" s="555">
        <v>29120</v>
      </c>
      <c r="G17" s="467">
        <v>7</v>
      </c>
      <c r="H17" s="553">
        <v>3376</v>
      </c>
      <c r="I17" s="469">
        <v>6</v>
      </c>
      <c r="J17" s="556">
        <v>5235</v>
      </c>
      <c r="K17" s="467">
        <v>6</v>
      </c>
      <c r="L17" s="553">
        <v>5610</v>
      </c>
      <c r="M17" s="469">
        <v>4</v>
      </c>
      <c r="N17" s="556">
        <v>2800</v>
      </c>
      <c r="O17" s="467">
        <v>3</v>
      </c>
      <c r="P17" s="553">
        <v>12192</v>
      </c>
      <c r="Q17" s="469">
        <v>1</v>
      </c>
      <c r="R17" s="556">
        <v>15045</v>
      </c>
      <c r="S17" s="557">
        <v>37</v>
      </c>
      <c r="T17" s="704">
        <v>91019</v>
      </c>
      <c r="U17" s="561">
        <v>5</v>
      </c>
    </row>
    <row r="18" spans="1:21" ht="33" customHeight="1" x14ac:dyDescent="0.2">
      <c r="A18" s="559">
        <v>6</v>
      </c>
      <c r="B18" s="705" t="s">
        <v>484</v>
      </c>
      <c r="C18" s="467">
        <v>5</v>
      </c>
      <c r="D18" s="553">
        <v>14355</v>
      </c>
      <c r="E18" s="554">
        <v>5</v>
      </c>
      <c r="F18" s="555">
        <v>27504</v>
      </c>
      <c r="G18" s="467">
        <v>6</v>
      </c>
      <c r="H18" s="553">
        <v>3603</v>
      </c>
      <c r="I18" s="469">
        <v>1</v>
      </c>
      <c r="J18" s="556">
        <v>7440</v>
      </c>
      <c r="K18" s="467">
        <v>8</v>
      </c>
      <c r="L18" s="553">
        <v>2433</v>
      </c>
      <c r="M18" s="469">
        <v>2</v>
      </c>
      <c r="N18" s="556">
        <v>3510</v>
      </c>
      <c r="O18" s="467">
        <v>7</v>
      </c>
      <c r="P18" s="553">
        <v>4797</v>
      </c>
      <c r="Q18" s="469">
        <v>6</v>
      </c>
      <c r="R18" s="556">
        <v>4829</v>
      </c>
      <c r="S18" s="557">
        <v>40</v>
      </c>
      <c r="T18" s="704">
        <v>68471</v>
      </c>
      <c r="U18" s="561">
        <v>6</v>
      </c>
    </row>
    <row r="19" spans="1:21" ht="33" customHeight="1" x14ac:dyDescent="0.2">
      <c r="A19" s="559">
        <v>7</v>
      </c>
      <c r="B19" s="705" t="s">
        <v>487</v>
      </c>
      <c r="C19" s="467">
        <v>7</v>
      </c>
      <c r="D19" s="553">
        <v>7999</v>
      </c>
      <c r="E19" s="554">
        <v>8</v>
      </c>
      <c r="F19" s="555">
        <v>24659</v>
      </c>
      <c r="G19" s="467">
        <v>2</v>
      </c>
      <c r="H19" s="553">
        <v>6404</v>
      </c>
      <c r="I19" s="469">
        <v>8</v>
      </c>
      <c r="J19" s="556">
        <v>3815</v>
      </c>
      <c r="K19" s="467">
        <v>2</v>
      </c>
      <c r="L19" s="553">
        <v>10141</v>
      </c>
      <c r="M19" s="469">
        <v>6</v>
      </c>
      <c r="N19" s="556">
        <v>1806</v>
      </c>
      <c r="O19" s="467">
        <v>5</v>
      </c>
      <c r="P19" s="553">
        <v>10709</v>
      </c>
      <c r="Q19" s="469">
        <v>8</v>
      </c>
      <c r="R19" s="556">
        <v>1414</v>
      </c>
      <c r="S19" s="557">
        <v>46</v>
      </c>
      <c r="T19" s="704">
        <v>66947</v>
      </c>
      <c r="U19" s="561">
        <v>7</v>
      </c>
    </row>
    <row r="20" spans="1:21" ht="33" customHeight="1" thickBot="1" x14ac:dyDescent="0.25">
      <c r="A20" s="706">
        <v>8</v>
      </c>
      <c r="B20" s="1183" t="s">
        <v>488</v>
      </c>
      <c r="C20" s="1184">
        <v>8</v>
      </c>
      <c r="D20" s="1185">
        <v>7973</v>
      </c>
      <c r="E20" s="1186">
        <v>7</v>
      </c>
      <c r="F20" s="1187">
        <v>26923</v>
      </c>
      <c r="G20" s="1184">
        <v>5</v>
      </c>
      <c r="H20" s="1185">
        <v>4177</v>
      </c>
      <c r="I20" s="1188">
        <v>5</v>
      </c>
      <c r="J20" s="1189">
        <v>5075</v>
      </c>
      <c r="K20" s="1184">
        <v>7</v>
      </c>
      <c r="L20" s="1185">
        <v>8792</v>
      </c>
      <c r="M20" s="1188">
        <v>5</v>
      </c>
      <c r="N20" s="1189">
        <v>2864</v>
      </c>
      <c r="O20" s="1184">
        <v>8</v>
      </c>
      <c r="P20" s="1185">
        <v>3313</v>
      </c>
      <c r="Q20" s="1188">
        <v>7</v>
      </c>
      <c r="R20" s="1189">
        <v>3679</v>
      </c>
      <c r="S20" s="998">
        <v>52</v>
      </c>
      <c r="T20" s="999">
        <v>62796</v>
      </c>
      <c r="U20" s="1000">
        <v>8</v>
      </c>
    </row>
    <row r="23" spans="1:21" ht="23.25" x14ac:dyDescent="0.35">
      <c r="B23" s="139" t="s">
        <v>1059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  <mergeCell ref="A9:A11"/>
    <mergeCell ref="B9:B11"/>
    <mergeCell ref="C9:D9"/>
    <mergeCell ref="E9:F9"/>
    <mergeCell ref="G9:H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 istok</vt:lpstr>
      <vt:lpstr>Lov šarana 2. liga centar</vt:lpstr>
      <vt:lpstr>Lov šarana 2. liga sjever</vt:lpstr>
      <vt:lpstr>Lov šarana 2.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2024-11-28T09:25:48Z</cp:lastPrinted>
  <dcterms:created xsi:type="dcterms:W3CDTF">2013-04-24T09:15:26Z</dcterms:created>
  <dcterms:modified xsi:type="dcterms:W3CDTF">2024-12-17T12:04:15Z</dcterms:modified>
  <dc:language>hr-HR</dc:language>
</cp:coreProperties>
</file>