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9.xml" ContentType="application/vnd.openxmlformats-officedocument.spreadsheetml.comments+xml"/>
  <Override PartName="/xl/drawings/drawing14.xml" ContentType="application/vnd.openxmlformats-officedocument.drawing+xml"/>
  <Override PartName="/xl/comments10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omments11.xml" ContentType="application/vnd.openxmlformats-officedocument.spreadsheetml.comments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SRS dokumenti\Lige 2025\"/>
    </mc:Choice>
  </mc:AlternateContent>
  <xr:revisionPtr revIDLastSave="0" documentId="13_ncr:1_{3EAE6C28-5ACE-4318-967A-E59FB357A63D}" xr6:coauthVersionLast="47" xr6:coauthVersionMax="47" xr10:uidLastSave="{00000000-0000-0000-0000-000000000000}"/>
  <bookViews>
    <workbookView xWindow="-120" yWindow="-120" windowWidth="29040" windowHeight="15840" tabRatio="947" xr2:uid="{00000000-000D-0000-FFFF-FFFF00000000}"/>
  </bookViews>
  <sheets>
    <sheet name="1. Ekipno" sheetId="1" r:id="rId1"/>
    <sheet name="1. pojedin" sheetId="2" r:id="rId2"/>
    <sheet name="2. S - Ekipno" sheetId="5" r:id="rId3"/>
    <sheet name="2. S - Pojedin" sheetId="6" r:id="rId4"/>
    <sheet name="2. I - Ekipno" sheetId="7" r:id="rId5"/>
    <sheet name="2. I - Pojedin" sheetId="8" r:id="rId6"/>
    <sheet name="2. Z - Ekipno" sheetId="51" r:id="rId7"/>
    <sheet name="2. Z - Pojedin" sheetId="52" r:id="rId8"/>
    <sheet name="3. S - Ekipno" sheetId="53" r:id="rId9"/>
    <sheet name="3. S - Pojedin" sheetId="54" r:id="rId10"/>
    <sheet name="3. I - Ekipno" sheetId="9" r:id="rId11"/>
    <sheet name="3. I - Pojedin" sheetId="10" r:id="rId12"/>
    <sheet name="3. Z - Ekipno" sheetId="55" r:id="rId13"/>
    <sheet name="3. Z - Pojedin" sheetId="56" r:id="rId14"/>
    <sheet name="U 15" sheetId="45" r:id="rId15"/>
    <sheet name="U 20" sheetId="46" r:id="rId16"/>
    <sheet name="U 25" sheetId="48" r:id="rId17"/>
    <sheet name="Seniorke" sheetId="58" r:id="rId18"/>
    <sheet name="Seniorke pojedin" sheetId="59" r:id="rId19"/>
    <sheet name="Veterani" sheetId="43" r:id="rId20"/>
    <sheet name="Mastersi" sheetId="44" r:id="rId21"/>
    <sheet name="Osobe s invaliditetom" sheetId="49" r:id="rId22"/>
    <sheet name="Lov šarana 1. liga" sheetId="50" r:id="rId23"/>
    <sheet name="Lov šarana 2. liga istok" sheetId="65" r:id="rId24"/>
    <sheet name="Lov šarana 2. liga centar" sheetId="66" r:id="rId25"/>
    <sheet name="Lov šarana 2. liga sjever" sheetId="67" r:id="rId26"/>
    <sheet name="Lov šarana 2. liga zapad" sheetId="68" r:id="rId27"/>
    <sheet name="Pastrve pr. mamci brze vode" sheetId="62" r:id="rId28"/>
    <sheet name="Pastrve prirodni mamci jezero" sheetId="63" r:id="rId29"/>
    <sheet name="Troat area" sheetId="64" r:id="rId30"/>
    <sheet name="Feeder EKIPNI" sheetId="32" r:id="rId31"/>
    <sheet name="Feeder POJEDIN" sheetId="31" r:id="rId32"/>
    <sheet name="Muha" sheetId="41" r:id="rId33"/>
    <sheet name="Spin" sheetId="42" r:id="rId34"/>
    <sheet name="Čamac" sheetId="61" r:id="rId35"/>
    <sheet name="Bass" sheetId="60" r:id="rId36"/>
    <sheet name="CASTING" sheetId="57" r:id="rId37"/>
    <sheet name="Međunarodna " sheetId="36" r:id="rId38"/>
  </sheets>
  <externalReferences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ANTONIJO_VIDMAR">#REF!</definedName>
    <definedName name="Excel_BuiltIn__FilterDatabase" localSheetId="0">'1. Ekipno'!#REF!</definedName>
    <definedName name="GORAN_OVČAR">#REF!</definedName>
    <definedName name="_xlnm.Print_Area" localSheetId="4">'2. I - Ekipno'!$A$1:$U$6</definedName>
    <definedName name="_xlnm.Print_Area" localSheetId="5">'2. I - Pojedin'!$A$1:$V$4</definedName>
    <definedName name="_xlnm.Print_Area" localSheetId="2">'2. S - Ekipno'!$A$1:$U$6</definedName>
    <definedName name="_xlnm.Print_Area" localSheetId="37">'Međunarodna '!$B$1:$K$4</definedName>
    <definedName name="ŽELJKO_NOVAK">#REF!</definedName>
  </definedNames>
  <calcPr calcId="181029"/>
  <fileRecoveryPr autoRecover="0"/>
</workbook>
</file>

<file path=xl/calcChain.xml><?xml version="1.0" encoding="utf-8"?>
<calcChain xmlns="http://schemas.openxmlformats.org/spreadsheetml/2006/main">
  <c r="T21" i="61" l="1"/>
  <c r="U21" i="61"/>
  <c r="T22" i="61"/>
  <c r="U22" i="61"/>
  <c r="T26" i="61"/>
  <c r="U26" i="61"/>
  <c r="T24" i="61"/>
  <c r="U24" i="61"/>
  <c r="T23" i="61"/>
  <c r="U23" i="61"/>
  <c r="T25" i="61"/>
  <c r="U25" i="61"/>
  <c r="T27" i="61"/>
  <c r="U27" i="61"/>
  <c r="T20" i="61"/>
  <c r="T19" i="61"/>
  <c r="U28" i="61"/>
  <c r="T28" i="61"/>
  <c r="V28" i="61"/>
  <c r="U20" i="61"/>
  <c r="U19" i="61"/>
  <c r="T40" i="59"/>
  <c r="S27" i="42"/>
  <c r="Q27" i="42"/>
  <c r="O27" i="42"/>
  <c r="M27" i="42"/>
  <c r="K27" i="42"/>
  <c r="I27" i="42"/>
  <c r="G27" i="42"/>
  <c r="E27" i="42"/>
  <c r="V26" i="42"/>
  <c r="U26" i="42"/>
  <c r="T26" i="42"/>
  <c r="U25" i="42"/>
  <c r="T25" i="42"/>
  <c r="U24" i="42"/>
  <c r="T24" i="42"/>
  <c r="U23" i="42"/>
  <c r="T23" i="42"/>
  <c r="U22" i="42"/>
  <c r="T22" i="42"/>
  <c r="U21" i="42"/>
  <c r="T21" i="42"/>
  <c r="U20" i="42"/>
  <c r="T20" i="42"/>
  <c r="U19" i="42"/>
  <c r="T19" i="42"/>
  <c r="T18" i="42"/>
  <c r="U17" i="42"/>
  <c r="T17" i="42"/>
  <c r="U16" i="42"/>
  <c r="T16" i="42"/>
  <c r="U15" i="42"/>
  <c r="U14" i="42"/>
  <c r="T14" i="42"/>
  <c r="U13" i="42"/>
  <c r="T13" i="42"/>
  <c r="L10" i="65"/>
  <c r="M10" i="65"/>
  <c r="L11" i="65"/>
  <c r="M11" i="65"/>
  <c r="L12" i="65"/>
  <c r="M12" i="65"/>
  <c r="L13" i="65"/>
  <c r="M13" i="65"/>
  <c r="L14" i="65"/>
  <c r="M14" i="65"/>
  <c r="L15" i="65"/>
  <c r="M15" i="65"/>
  <c r="L16" i="65"/>
  <c r="L17" i="65"/>
  <c r="M17" i="65"/>
  <c r="L18" i="65"/>
  <c r="M18" i="65"/>
  <c r="L19" i="65"/>
  <c r="M19" i="65"/>
  <c r="L20" i="65"/>
  <c r="M9" i="65"/>
  <c r="L9" i="65"/>
  <c r="M8" i="65"/>
  <c r="L8" i="65"/>
  <c r="O14" i="60"/>
  <c r="P14" i="60"/>
  <c r="O15" i="60"/>
  <c r="P15" i="60"/>
  <c r="O13" i="60"/>
  <c r="P13" i="60"/>
  <c r="O21" i="60"/>
  <c r="P21" i="60"/>
  <c r="O12" i="60"/>
  <c r="P12" i="60"/>
  <c r="O19" i="60"/>
  <c r="P19" i="60"/>
  <c r="O24" i="60"/>
  <c r="P24" i="60"/>
  <c r="O22" i="60"/>
  <c r="P22" i="60"/>
  <c r="O23" i="60"/>
  <c r="P23" i="60"/>
  <c r="O16" i="60"/>
  <c r="P16" i="60"/>
  <c r="O20" i="60"/>
  <c r="P20" i="60"/>
  <c r="P18" i="60"/>
  <c r="O18" i="60"/>
  <c r="P17" i="60"/>
  <c r="O17" i="60"/>
  <c r="U27" i="42" l="1"/>
  <c r="N31" i="41"/>
  <c r="AE15" i="64"/>
  <c r="AE16" i="64"/>
  <c r="AE17" i="64"/>
  <c r="AE18" i="64"/>
  <c r="AE19" i="64"/>
  <c r="AE20" i="64"/>
  <c r="AE21" i="64"/>
  <c r="AE22" i="64"/>
  <c r="AE23" i="64"/>
  <c r="AE24" i="64"/>
  <c r="T54" i="52"/>
  <c r="T55" i="52"/>
  <c r="N8" i="63"/>
  <c r="L8" i="63"/>
  <c r="J8" i="63"/>
  <c r="H8" i="63"/>
  <c r="F8" i="63"/>
  <c r="D8" i="63"/>
  <c r="Z45" i="31" l="1"/>
  <c r="Y45" i="31"/>
  <c r="X45" i="31"/>
  <c r="AD26" i="64"/>
  <c r="AC26" i="64"/>
  <c r="AB26" i="64"/>
  <c r="AE14" i="64"/>
  <c r="AE13" i="64"/>
  <c r="T57" i="52"/>
  <c r="T56" i="52"/>
  <c r="V51" i="6"/>
  <c r="U51" i="6"/>
  <c r="T51" i="6"/>
  <c r="Z13" i="6"/>
  <c r="Y13" i="6"/>
  <c r="X13" i="6"/>
  <c r="AA13" i="6" s="1"/>
  <c r="AB13" i="6" s="1"/>
  <c r="W13" i="6"/>
  <c r="Z12" i="6"/>
  <c r="Y12" i="6"/>
  <c r="X12" i="6"/>
  <c r="AA12" i="6" s="1"/>
  <c r="AB12" i="6" s="1"/>
  <c r="W12" i="6"/>
  <c r="AA11" i="6"/>
  <c r="AB11" i="6" s="1"/>
  <c r="Z11" i="6"/>
  <c r="Y11" i="6"/>
  <c r="X11" i="6"/>
  <c r="W11" i="6"/>
  <c r="Z10" i="6"/>
  <c r="Y10" i="6"/>
  <c r="X10" i="6"/>
  <c r="AA10" i="6" s="1"/>
  <c r="AB10" i="6" s="1"/>
  <c r="W10" i="6"/>
  <c r="Z9" i="6"/>
  <c r="Y9" i="6"/>
  <c r="X9" i="6"/>
  <c r="AA9" i="6" s="1"/>
  <c r="AB9" i="6" s="1"/>
  <c r="W9" i="6"/>
  <c r="Z8" i="6"/>
  <c r="Y8" i="6"/>
  <c r="X8" i="6"/>
  <c r="AA8" i="6" s="1"/>
  <c r="AB8" i="6" s="1"/>
  <c r="W8" i="6"/>
  <c r="AA7" i="6"/>
  <c r="AB7" i="6" s="1"/>
  <c r="Z7" i="6"/>
  <c r="Y7" i="6"/>
  <c r="X7" i="6"/>
  <c r="W7" i="6"/>
  <c r="Z6" i="6"/>
  <c r="Y6" i="6"/>
  <c r="X6" i="6"/>
  <c r="AA6" i="6" s="1"/>
  <c r="AB6" i="6" s="1"/>
  <c r="W6" i="6"/>
  <c r="Z5" i="6"/>
  <c r="Y5" i="6"/>
  <c r="X5" i="6"/>
  <c r="AA5" i="6" s="1"/>
  <c r="AB5" i="6" s="1"/>
  <c r="W5" i="6"/>
  <c r="Z4" i="6"/>
  <c r="Y4" i="6"/>
  <c r="X4" i="6"/>
  <c r="AA4" i="6" s="1"/>
  <c r="AB4" i="6" s="1"/>
  <c r="W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0000000-0006-0000-02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BEA07934-8189-4250-A52C-097170027E98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 Čačić</author>
  </authors>
  <commentList>
    <comment ref="P3" authorId="0" shapeId="0" xr:uid="{8AD7E882-491A-48FA-A2F9-B386D106D0FB}">
      <text>
        <r>
          <rPr>
            <b/>
            <sz val="8"/>
            <color indexed="81"/>
            <rFont val="Tahoma"/>
            <family val="2"/>
            <charset val="238"/>
          </rPr>
          <t>Mladen Čačić:</t>
        </r>
        <r>
          <rPr>
            <sz val="8"/>
            <color indexed="81"/>
            <rFont val="Tahoma"/>
            <family val="2"/>
            <charset val="238"/>
          </rPr>
          <t xml:space="preserve">
Ovdje je potrebno samo sortirati klikom na grb HSL i na prvom kolu upisati mjesto i datum održavanja pojedinog kola lige.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3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  <r>
          <rPr>
            <sz val="8"/>
            <color rgb="FF000000"/>
            <rFont val="Tahoma"/>
            <family val="2"/>
            <charset val="238"/>
          </rPr>
          <t>qq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0000000-0006-0000-06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1" authorId="0" shapeId="0" xr:uid="{00000000-0006-0000-0700-000001000000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"EKIPA" sortira natjecatelje po ekipama radi lakšeg upisa.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49773981-D5D2-428F-9A2D-C6C79222F3BA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A1161734-0CCF-49B6-8F04-FB060450AA01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0C91C65E-27EF-49AB-A822-8602D8A6BB82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2" authorId="0" shapeId="0" xr:uid="{20DB8658-1023-44E8-9FB4-D40B6376954E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R1" authorId="0" shapeId="0" xr:uid="{34AFDCF2-ADEE-4D52-8CB2-5EB7894B05D9}">
      <text>
        <r>
          <rPr>
            <b/>
            <sz val="12"/>
            <color rgb="FF000000"/>
            <rFont val="Tahoma"/>
            <family val="2"/>
            <charset val="238"/>
          </rPr>
          <t>Mladen Čačić:</t>
        </r>
        <r>
          <rPr>
            <sz val="12"/>
            <color rgb="FF000000"/>
            <rFont val="Tahoma"/>
            <family val="2"/>
            <charset val="238"/>
          </rPr>
          <t>Na tablici samo unesi ekipe, mjesto i datum održavanja kola, bodove i grame po kolima i ništa drugo ne diraj .Kada završiš klikni na grb HŠRS da sortira plasmane uzlazno.</t>
        </r>
      </text>
    </comment>
  </commentList>
</comments>
</file>

<file path=xl/sharedStrings.xml><?xml version="1.0" encoding="utf-8"?>
<sst xmlns="http://schemas.openxmlformats.org/spreadsheetml/2006/main" count="3984" uniqueCount="1156">
  <si>
    <t>HRVATSKI ŠPORTSKO</t>
  </si>
  <si>
    <t>"LOV RIBE UDICOM NA PLOVAK"</t>
  </si>
  <si>
    <t>RIBOLOVNI SAVEZ</t>
  </si>
  <si>
    <t>EKIPNI PLASMAN</t>
  </si>
  <si>
    <t>Red. br.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</si>
  <si>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</si>
  <si>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</si>
  <si>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</si>
  <si>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</si>
  <si>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</si>
  <si>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</si>
  <si>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</si>
  <si>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</si>
  <si>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</si>
  <si>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UKUPNO</t>
  </si>
  <si>
    <t>bod</t>
  </si>
  <si>
    <t>grama</t>
  </si>
  <si>
    <t>težina</t>
  </si>
  <si>
    <t>PLASMAN</t>
  </si>
  <si>
    <t>POJEDINAČNI PLASMAN</t>
  </si>
  <si>
    <t>IME I PREZIME</t>
  </si>
  <si>
    <t xml:space="preserve"> </t>
  </si>
  <si>
    <t>Željko Kljajić</t>
  </si>
  <si>
    <t>Zlatko Poparić</t>
  </si>
  <si>
    <t>Korana Karlovac</t>
  </si>
  <si>
    <t>UKUPNI PLASMAN LIGE</t>
  </si>
  <si>
    <t>Red.br.</t>
  </si>
  <si>
    <t>Prezime i ime</t>
  </si>
  <si>
    <t xml:space="preserve"> ŠRD, Ekipa, Mjesto</t>
  </si>
  <si>
    <t>Ukupno</t>
  </si>
  <si>
    <t>Bodovi</t>
  </si>
  <si>
    <t>Br.riba</t>
  </si>
  <si>
    <t>Plasman</t>
  </si>
  <si>
    <t xml:space="preserve">                    Plasmani ekipa i pojedinaca na međunarodnim natjecanjima:</t>
  </si>
  <si>
    <t>Štuka Colmic Torčec</t>
  </si>
  <si>
    <t>ORŠK Osijek</t>
  </si>
  <si>
    <t>LOV RIBE HRANILICOM NA DNU - FEEDER</t>
  </si>
  <si>
    <t xml:space="preserve">    RIBOLOVNI SAVEZ</t>
  </si>
  <si>
    <t xml:space="preserve">"LOV RIBE UDICOM NA PLOVAK" </t>
  </si>
  <si>
    <t xml:space="preserve">     HRVATSKI ŠPORTSKO</t>
  </si>
  <si>
    <t xml:space="preserve">           LOV RIBE HRANILICOM NA DNU - FEEDER</t>
  </si>
  <si>
    <t xml:space="preserve">                      EKIPNI PLASMAN </t>
  </si>
  <si>
    <t>RIBOLOV PREDATORA S OBALE UMJETNIM MAMCIMA</t>
  </si>
  <si>
    <t>najslabiji rezultat</t>
  </si>
  <si>
    <t>LOV RIBE UDICOM NA PLOVAK</t>
  </si>
  <si>
    <t xml:space="preserve">    POJEDINAČNI PLASMAN</t>
  </si>
  <si>
    <t xml:space="preserve">          LOV RIBE UDICOM NA PLOVAK</t>
  </si>
  <si>
    <t xml:space="preserve">              POJEDINAČNI PLASMAN</t>
  </si>
  <si>
    <t xml:space="preserve">         LOV RIBE UDICOM NA PLOVAK</t>
  </si>
  <si>
    <t>TPK Zagreb</t>
  </si>
  <si>
    <t xml:space="preserve">                             LOV ŠARANA</t>
  </si>
  <si>
    <t xml:space="preserve">                 HRVATSKI ŠPORTSKO</t>
  </si>
  <si>
    <t xml:space="preserve">                RIBOLOVNI SAVEZ</t>
  </si>
  <si>
    <r>
      <t xml:space="preserve">  </t>
    </r>
    <r>
      <rPr>
        <b/>
        <sz val="10"/>
        <rFont val="Arial"/>
        <family val="2"/>
        <charset val="238"/>
      </rPr>
      <t xml:space="preserve">               HRVATSKI ŠPORTSKO</t>
    </r>
  </si>
  <si>
    <r>
      <t xml:space="preserve">          </t>
    </r>
    <r>
      <rPr>
        <b/>
        <sz val="10"/>
        <rFont val="Arial"/>
        <family val="2"/>
        <charset val="238"/>
      </rPr>
      <t xml:space="preserve">         RIBOLOVNI SAVEZ</t>
    </r>
  </si>
  <si>
    <t xml:space="preserve"> HRVATSKI ŠPORTSKO</t>
  </si>
  <si>
    <t xml:space="preserve">   RIBOLOVNI SAVEZ</t>
  </si>
  <si>
    <t>PRVENSTVO</t>
  </si>
  <si>
    <t xml:space="preserve">                                        HRVATSKI ŠPORTSKO</t>
  </si>
  <si>
    <t xml:space="preserve">         RIBOLOVNI SAVEZ</t>
  </si>
  <si>
    <t xml:space="preserve">   HRVATSKI ŠPORTSKO</t>
  </si>
  <si>
    <t xml:space="preserve">     RIBOLOVNI SAVEZ</t>
  </si>
  <si>
    <t xml:space="preserve">                      HRVATSKI ŠPORTSKO</t>
  </si>
  <si>
    <t xml:space="preserve">                        RIBOLOVNI SAVEZ</t>
  </si>
  <si>
    <t xml:space="preserve">     LOV RIBE UDICOM NA PLOVAK</t>
  </si>
  <si>
    <t xml:space="preserve">                   LOV RIBE UDICOM NA PLOVAK</t>
  </si>
  <si>
    <t xml:space="preserve">                             HRVATSKI ŠPORTSKO</t>
  </si>
  <si>
    <t xml:space="preserve">  </t>
  </si>
  <si>
    <t xml:space="preserve">                              RIBOLOVNI SAVEZ</t>
  </si>
  <si>
    <t xml:space="preserve">  HRVATSKI ŠPORTSKO</t>
  </si>
  <si>
    <t xml:space="preserve">                          EKIPNI PLASMAN</t>
  </si>
  <si>
    <t xml:space="preserve">      HRVATSKI ŠPORTSKO</t>
  </si>
  <si>
    <t xml:space="preserve">       RIBOLOVNI SAVEZ</t>
  </si>
  <si>
    <t>POJEDINAČNO</t>
  </si>
  <si>
    <t xml:space="preserve">      RIBOLOV PASTRVSKOG GRGEČA - BASSA</t>
  </si>
  <si>
    <t>Rak Topfishing Garbolino Rakitje</t>
  </si>
  <si>
    <t>Som Kotoriba</t>
  </si>
  <si>
    <t>Varga Jan</t>
  </si>
  <si>
    <t xml:space="preserve">           RIBOLOV GRABEŽLJIVCA IZ ČAMCA</t>
  </si>
  <si>
    <t>Šaran Petar Šport Zaprešić</t>
  </si>
  <si>
    <t>TSH Sensas Som.si Čakovec</t>
  </si>
  <si>
    <t>Mrežnica Duga Resa</t>
  </si>
  <si>
    <t>PRVENSTVO HRVATSKE 2024. - SENIORI</t>
  </si>
  <si>
    <t>POJEDINAČNI PLASMAN 2024.</t>
  </si>
  <si>
    <t>PRVENSTVO HRVATSKE ZA 2024. GODINU</t>
  </si>
  <si>
    <t>IX. kolo</t>
  </si>
  <si>
    <t>X. kolo</t>
  </si>
  <si>
    <t>Rak Rakitje</t>
  </si>
  <si>
    <t>Deverika Draž</t>
  </si>
  <si>
    <t>Smuđ Draškovec</t>
  </si>
  <si>
    <t>Mura Mursko Središće</t>
  </si>
  <si>
    <t>Varaždin Interland VDE Varaždin</t>
  </si>
  <si>
    <t>Linjak Palovec</t>
  </si>
  <si>
    <t>Mihael Pongrac</t>
  </si>
  <si>
    <t>Filip Halić</t>
  </si>
  <si>
    <t/>
  </si>
  <si>
    <t>Redni Broj</t>
  </si>
  <si>
    <t>Ekipa</t>
  </si>
  <si>
    <t>Ime i Prezime</t>
  </si>
  <si>
    <t>Plasman 1.Kolo</t>
  </si>
  <si>
    <t>Plasman 2.Kolo</t>
  </si>
  <si>
    <t>Plasman 3.Kolo</t>
  </si>
  <si>
    <t>Plasman 4.Kolo</t>
  </si>
  <si>
    <t>Plasman 5.Kolo</t>
  </si>
  <si>
    <t>Plasman6.Kolo</t>
  </si>
  <si>
    <t>Plasman 7.Kolo</t>
  </si>
  <si>
    <t>Plasman8.Kolo</t>
  </si>
  <si>
    <t>N.Bod. ukupno</t>
  </si>
  <si>
    <t>Ukupni Plasman</t>
  </si>
  <si>
    <t>broj riba</t>
  </si>
  <si>
    <t>Najduža riba</t>
  </si>
  <si>
    <t>ŠRD Cetina - Sinj 2</t>
  </si>
  <si>
    <t>Rino Žuro</t>
  </si>
  <si>
    <t>ŠRD Matica - Korenica</t>
  </si>
  <si>
    <t>Oliver Komšo</t>
  </si>
  <si>
    <t>ŠRD Slunjčica - Slunj</t>
  </si>
  <si>
    <t>ŠRD Cetina - Sinj 1</t>
  </si>
  <si>
    <t>Stipe Librenjak</t>
  </si>
  <si>
    <t>Siniša Šabić</t>
  </si>
  <si>
    <t>Josip Jenjić</t>
  </si>
  <si>
    <t>Nenad Marković</t>
  </si>
  <si>
    <t>Marko Jakelić</t>
  </si>
  <si>
    <t>ŠRD Ogulin - Ogulin</t>
  </si>
  <si>
    <t>Marko Puškarić</t>
  </si>
  <si>
    <t>Ante Poljak</t>
  </si>
  <si>
    <t>Marinko Puškarić</t>
  </si>
  <si>
    <t>Darko Vuković</t>
  </si>
  <si>
    <t>Davor Relić</t>
  </si>
  <si>
    <t>ŠRD Pastrva – L. Lešće</t>
  </si>
  <si>
    <t>Mateo Dujmović</t>
  </si>
  <si>
    <t>ŠRD Jadro</t>
  </si>
  <si>
    <t>Luka Majetić</t>
  </si>
  <si>
    <t>Marijan Orešković</t>
  </si>
  <si>
    <t>Predrag Badanjak</t>
  </si>
  <si>
    <t>EKIPNO</t>
  </si>
  <si>
    <t>Plasman 8.Kolo</t>
  </si>
  <si>
    <t>Krešić Tvrtko</t>
  </si>
  <si>
    <t>Vrabec Ivica</t>
  </si>
  <si>
    <t>Horvat Damir</t>
  </si>
  <si>
    <t>XI. kolo</t>
  </si>
  <si>
    <t>XII. kolo</t>
  </si>
  <si>
    <t>Ilova Garešnica</t>
  </si>
  <si>
    <t>Bjelka GME Garbolino Sunja</t>
  </si>
  <si>
    <t>Sava Županja</t>
  </si>
  <si>
    <t>Klen Colmic Sveta Marija</t>
  </si>
  <si>
    <t>Udica Donji Miholjac</t>
  </si>
  <si>
    <t>Mario Pejaković</t>
  </si>
  <si>
    <t>Matija Lončar</t>
  </si>
  <si>
    <t>Renato Hynek</t>
  </si>
  <si>
    <t>Željko Baltić</t>
  </si>
  <si>
    <t>Željko Raženj</t>
  </si>
  <si>
    <t>Matija Kraševac</t>
  </si>
  <si>
    <t>Ante Klanac</t>
  </si>
  <si>
    <t>Ivica Bonino Hasan</t>
  </si>
  <si>
    <t>Domagoj Ceković</t>
  </si>
  <si>
    <t>Dejan Vondrak</t>
  </si>
  <si>
    <t>Darko Kolarić</t>
  </si>
  <si>
    <t>Goran Lipić</t>
  </si>
  <si>
    <t>Alan Perko</t>
  </si>
  <si>
    <t>Alan Petrušanec</t>
  </si>
  <si>
    <t>Luka Puklin</t>
  </si>
  <si>
    <t>Dalibor Agbaba</t>
  </si>
  <si>
    <t>Dražen Štajduhar</t>
  </si>
  <si>
    <t>Aleksandar Jug</t>
  </si>
  <si>
    <t>Mario Matić</t>
  </si>
  <si>
    <t>Josip Kutlić</t>
  </si>
  <si>
    <t>Željko Vrankić</t>
  </si>
  <si>
    <t>Luka Pozderec</t>
  </si>
  <si>
    <t>Dalibor Novoselac</t>
  </si>
  <si>
    <t>Mario Lončar</t>
  </si>
  <si>
    <t>Dražen Bengez</t>
  </si>
  <si>
    <t>Miroslav Molnar</t>
  </si>
  <si>
    <t>Kristijan Komar</t>
  </si>
  <si>
    <t>Martin Vrčković</t>
  </si>
  <si>
    <t>Igor Kovačević</t>
  </si>
  <si>
    <t>Tomislav Šorman</t>
  </si>
  <si>
    <t>Kristijan Kosmačin</t>
  </si>
  <si>
    <t>Kristijan Dubravac</t>
  </si>
  <si>
    <t>Igor Mihalac</t>
  </si>
  <si>
    <t>Matija Lisjak</t>
  </si>
  <si>
    <t>Krunoslav Lešić</t>
  </si>
  <si>
    <t>Vito Frinčić</t>
  </si>
  <si>
    <t>Dragutin Vadlja</t>
  </si>
  <si>
    <t>Dino Hrenar</t>
  </si>
  <si>
    <t>Odra Velika Gorica</t>
  </si>
  <si>
    <t>Sveti Petar</t>
  </si>
  <si>
    <t>Smuđ Sisak</t>
  </si>
  <si>
    <t>Ozalj</t>
  </si>
  <si>
    <t>Jadranko Ceković</t>
  </si>
  <si>
    <t>Matej Šalković</t>
  </si>
  <si>
    <t>Vladimir Hartek</t>
  </si>
  <si>
    <t>Željko Puljar</t>
  </si>
  <si>
    <t>Goran Žgela</t>
  </si>
  <si>
    <t>Boris Grubić</t>
  </si>
  <si>
    <t>Marko Minanov</t>
  </si>
  <si>
    <t>Saša Majić</t>
  </si>
  <si>
    <t>Martin Prajdić</t>
  </si>
  <si>
    <t>Ivica Čumpek</t>
  </si>
  <si>
    <t>Nikola Španić</t>
  </si>
  <si>
    <t>Davor Opačić</t>
  </si>
  <si>
    <t>Karlo Trčak</t>
  </si>
  <si>
    <t>Mirko Gostović</t>
  </si>
  <si>
    <t>Anđelo Orač</t>
  </si>
  <si>
    <t>Darko Sedlar</t>
  </si>
  <si>
    <t>Antun Vrčković</t>
  </si>
  <si>
    <t>Drago Korenić</t>
  </si>
  <si>
    <t>Vjekoslav Putak Ivić</t>
  </si>
  <si>
    <t>Šaran Bicko Selo</t>
  </si>
  <si>
    <t>Smuđ Križnica</t>
  </si>
  <si>
    <t>Klen Nova Gradiška</t>
  </si>
  <si>
    <t>Karas Rokovci Andrijaševci</t>
  </si>
  <si>
    <t>Goran Kuzmić</t>
  </si>
  <si>
    <t>Tomislav Božić</t>
  </si>
  <si>
    <t>Branko Karlović</t>
  </si>
  <si>
    <t>Luka Crlenjak</t>
  </si>
  <si>
    <t>Marko Jug</t>
  </si>
  <si>
    <t>Sandi Matijašević</t>
  </si>
  <si>
    <t>Stjepan Meseš</t>
  </si>
  <si>
    <t>Leon Župarić</t>
  </si>
  <si>
    <t>Ivanec Ivanec</t>
  </si>
  <si>
    <t>Ostriž Novakovec</t>
  </si>
  <si>
    <t>Željezničar Vinkovci</t>
  </si>
  <si>
    <t>Klen Slatina</t>
  </si>
  <si>
    <t>Klen Majur</t>
  </si>
  <si>
    <t>Amur Interland Darda</t>
  </si>
  <si>
    <t>Amur Ladimirevci</t>
  </si>
  <si>
    <t>Gakovac Novi Bezdan</t>
  </si>
  <si>
    <t>Diver Ljubeščica</t>
  </si>
  <si>
    <t>Novi Marof</t>
  </si>
  <si>
    <t>Peski Đurđevac</t>
  </si>
  <si>
    <t>Linjak Veliki Bukovec</t>
  </si>
  <si>
    <t>Ludbreg</t>
  </si>
  <si>
    <t>Vidovec</t>
  </si>
  <si>
    <t>PLASM</t>
  </si>
  <si>
    <t>Stubaki Stubičke Toplice</t>
  </si>
  <si>
    <t>Istra Buje</t>
  </si>
  <si>
    <t>Štuka Čazma</t>
  </si>
  <si>
    <t>Štuka Poljanski Lug</t>
  </si>
  <si>
    <t>UŠRIDRRH</t>
  </si>
  <si>
    <t>Pešćenica Zagreb</t>
  </si>
  <si>
    <t>Trnje Zagreb</t>
  </si>
  <si>
    <t>Drava Donji Mihaljevec</t>
  </si>
  <si>
    <t xml:space="preserve">POJEDINAČNO PRVENSTVO HŠRS 2024. GODINE </t>
  </si>
  <si>
    <t>HRVATSKA LIGA "TROUT AREA"</t>
  </si>
  <si>
    <t xml:space="preserve">    UKUPNI PLASMAN LIGE  ZA 2024. GODINU</t>
  </si>
  <si>
    <t xml:space="preserve"> ŠRD,  Mjesto</t>
  </si>
  <si>
    <t>I  KOLO</t>
  </si>
  <si>
    <t>II  KOLO</t>
  </si>
  <si>
    <t>III  KOLO</t>
  </si>
  <si>
    <t>IV  KOLO</t>
  </si>
  <si>
    <t>V  KOLO</t>
  </si>
  <si>
    <t>VI  KOLO</t>
  </si>
  <si>
    <t>JEZERO GRANEŠINA</t>
  </si>
  <si>
    <t>03.02.2024.</t>
  </si>
  <si>
    <t>04.02.2024.</t>
  </si>
  <si>
    <t>10.02.2024.</t>
  </si>
  <si>
    <t>11.02.2024.</t>
  </si>
  <si>
    <t>17.02.2024.</t>
  </si>
  <si>
    <t>18.02.2024.</t>
  </si>
  <si>
    <t>Br.pobje.</t>
  </si>
  <si>
    <t>Sum.riba</t>
  </si>
  <si>
    <t>Naj.Br.ri.</t>
  </si>
  <si>
    <t>Sutla</t>
  </si>
  <si>
    <t>Saša Borošić</t>
  </si>
  <si>
    <t>Darko Pažulić</t>
  </si>
  <si>
    <t>Siniša Slavinić</t>
  </si>
  <si>
    <t>ŠRD Česma Bjelovar</t>
  </si>
  <si>
    <t>Darko Jurešić</t>
  </si>
  <si>
    <t>Anđelko Pregiban</t>
  </si>
  <si>
    <t>Kuzmić Hrvoje</t>
  </si>
  <si>
    <t>Šoderica Koprivnica</t>
  </si>
  <si>
    <t>Hanžeković Mirko</t>
  </si>
  <si>
    <t>Rostaš Karlo</t>
  </si>
  <si>
    <t>Udica D.Miholjac</t>
  </si>
  <si>
    <t>Šiljeg Boris</t>
  </si>
  <si>
    <t>Krka Knin</t>
  </si>
  <si>
    <t>Subašić Jasmin</t>
  </si>
  <si>
    <t>Pastrva Sirač</t>
  </si>
  <si>
    <t>Rasol Nikola</t>
  </si>
  <si>
    <t>Interland Varaždin</t>
  </si>
  <si>
    <t>Caganić Luka</t>
  </si>
  <si>
    <t>Boras Mijo</t>
  </si>
  <si>
    <t>Slunjčica Slunj</t>
  </si>
  <si>
    <t>Zrinka Kračun</t>
  </si>
  <si>
    <t>Redni broj</t>
  </si>
  <si>
    <t>Težina</t>
  </si>
  <si>
    <t>Najteža riba</t>
  </si>
  <si>
    <t>BIRU Šaran</t>
  </si>
  <si>
    <t>Klub</t>
  </si>
  <si>
    <t>Kruno Milić</t>
  </si>
  <si>
    <t>Zoran Picer</t>
  </si>
  <si>
    <t>Kristijan Matas</t>
  </si>
  <si>
    <t>Kristijan Stolnik</t>
  </si>
  <si>
    <t>Mateo Cvitković</t>
  </si>
  <si>
    <t>Ivan Petek</t>
  </si>
  <si>
    <t>Matko Dražić</t>
  </si>
  <si>
    <t>Nevenko Munjić</t>
  </si>
  <si>
    <t>Bernard Horvatić</t>
  </si>
  <si>
    <t>Tihomir Vukić</t>
  </si>
  <si>
    <t>Zdenko Fabric</t>
  </si>
  <si>
    <t>Renato Dugorepec</t>
  </si>
  <si>
    <t>Zoran Štefanić</t>
  </si>
  <si>
    <t>Damir Jaušovec</t>
  </si>
  <si>
    <t>Slavko Fuček</t>
  </si>
  <si>
    <t>Darko Tuček</t>
  </si>
  <si>
    <t>Vladimir Vukić</t>
  </si>
  <si>
    <t>Miljenko Mihaljević</t>
  </si>
  <si>
    <t>Davor Bosnić</t>
  </si>
  <si>
    <t>Vlastimir Vežnaver</t>
  </si>
  <si>
    <t>Filipović Dražen</t>
  </si>
  <si>
    <t>petoboj juniori - pojedinačno</t>
  </si>
  <si>
    <t>Čabar</t>
  </si>
  <si>
    <t>Donji Miholjac</t>
  </si>
  <si>
    <t xml:space="preserve">JUNIORI </t>
  </si>
  <si>
    <t>Liga</t>
  </si>
  <si>
    <t>Bodova</t>
  </si>
  <si>
    <t>Plas</t>
  </si>
  <si>
    <t>Plas.</t>
  </si>
  <si>
    <t xml:space="preserve">Bodova </t>
  </si>
  <si>
    <t>BODOVA</t>
  </si>
  <si>
    <t>Ivan Kinjerovac</t>
  </si>
  <si>
    <t>petoboj juniorke - pojedinačno</t>
  </si>
  <si>
    <t>JUNIORKE</t>
  </si>
  <si>
    <t xml:space="preserve">  EKIPA</t>
  </si>
  <si>
    <t>Ena Guba</t>
  </si>
  <si>
    <t>Nina Sudarić</t>
  </si>
  <si>
    <t>petoboj seniori - pojedinačno</t>
  </si>
  <si>
    <t>SENIORI</t>
  </si>
  <si>
    <t>Goran Ožbolt</t>
  </si>
  <si>
    <t>Sandi Zbašnik</t>
  </si>
  <si>
    <t>Marino Turk</t>
  </si>
  <si>
    <t>petoboj seniorke - pojedinačno</t>
  </si>
  <si>
    <t>SENIORKE</t>
  </si>
  <si>
    <t>troboj kadetkinje - pojedinačno</t>
  </si>
  <si>
    <t>KADETKINJE</t>
  </si>
  <si>
    <t>Ena Sudarić</t>
  </si>
  <si>
    <t>troboj kadeti - pojedinačno</t>
  </si>
  <si>
    <t>KADETI</t>
  </si>
  <si>
    <t>Patrik Drašković</t>
  </si>
  <si>
    <t>Jakov Kračun</t>
  </si>
  <si>
    <t>Goran Čonkaš</t>
  </si>
  <si>
    <t>Željko Potarić</t>
  </si>
  <si>
    <t>Sebastijan Uranić</t>
  </si>
  <si>
    <t>Nikola Geček</t>
  </si>
  <si>
    <t>Petar Pregiban</t>
  </si>
  <si>
    <t>Mensur Rošić</t>
  </si>
  <si>
    <t>Nenad Jurinić</t>
  </si>
  <si>
    <t>Marijan Mutak</t>
  </si>
  <si>
    <t>Rajmond Pokrivač</t>
  </si>
  <si>
    <t>Zvjezdan Mađarić</t>
  </si>
  <si>
    <t>Mladen Mesarek</t>
  </si>
  <si>
    <t>Mladen Gres</t>
  </si>
  <si>
    <t>Vanja Radmanić</t>
  </si>
  <si>
    <t>Ivica Jakupak</t>
  </si>
  <si>
    <t>Marko Horvat</t>
  </si>
  <si>
    <t>Zoran Posavec</t>
  </si>
  <si>
    <t>Goran Bukal</t>
  </si>
  <si>
    <t>Miljenko Brezovec</t>
  </si>
  <si>
    <t>Nikola Banić</t>
  </si>
  <si>
    <t>Damir Basar</t>
  </si>
  <si>
    <t>Oliver Gredičak</t>
  </si>
  <si>
    <t>Željko Bročilović</t>
  </si>
  <si>
    <t>Zvonko Antolić</t>
  </si>
  <si>
    <t>Mladen Rakarić</t>
  </si>
  <si>
    <t>Natjecatelji</t>
  </si>
  <si>
    <t>Kristijan Vašarević</t>
  </si>
  <si>
    <t>Atila Nađ</t>
  </si>
  <si>
    <t>Josip Nagy</t>
  </si>
  <si>
    <t>Luka Šuker</t>
  </si>
  <si>
    <t>Dinko Herkov</t>
  </si>
  <si>
    <t>Tomislav Studen</t>
  </si>
  <si>
    <t>Marijan Vujčić</t>
  </si>
  <si>
    <t>Dubravko Špoljarić</t>
  </si>
  <si>
    <t>Franjo Balentović</t>
  </si>
  <si>
    <t>Marko Cenić</t>
  </si>
  <si>
    <t>Ivan Cenić</t>
  </si>
  <si>
    <t>Zoran Pepić</t>
  </si>
  <si>
    <t>Nikola Antolović</t>
  </si>
  <si>
    <t>Matija Vidaković</t>
  </si>
  <si>
    <t>Vladimir Šovagović</t>
  </si>
  <si>
    <t>Tihomir Ištvanović</t>
  </si>
  <si>
    <t>Tibor Živić</t>
  </si>
  <si>
    <t>Zlatko Stanimirović</t>
  </si>
  <si>
    <t>Zoltan Bognar</t>
  </si>
  <si>
    <t>UDRUGA</t>
  </si>
  <si>
    <t>NATJECATELJSKI PAR</t>
  </si>
  <si>
    <t>bodova</t>
  </si>
  <si>
    <t>Branimir Kalinić, Marijo Kalinić,  Ivan Lončarić</t>
  </si>
  <si>
    <t>Mario Matijašić, Hrvoje Kuzmić, Marko Badanjak</t>
  </si>
  <si>
    <t>Vedran Brozović,Danijel Cindrić, Luka Gračanin</t>
  </si>
  <si>
    <t>Ljubomir Žuljić</t>
  </si>
  <si>
    <t>Hrvoje Drašković</t>
  </si>
  <si>
    <t>Karlo Štimac</t>
  </si>
  <si>
    <t>Nino Grudić</t>
  </si>
  <si>
    <t>Dubravko Ruklin</t>
  </si>
  <si>
    <t>Hrvoje Sastić</t>
  </si>
  <si>
    <t>Dugo Selo Rugvica</t>
  </si>
  <si>
    <t>Muris Đug</t>
  </si>
  <si>
    <t>Amir Ahmetašević</t>
  </si>
  <si>
    <t>Nikola Majher</t>
  </si>
  <si>
    <t>Josip Lukšić</t>
  </si>
  <si>
    <t>Belišće Belišće</t>
  </si>
  <si>
    <t>Adrijano Idek</t>
  </si>
  <si>
    <t>Stjepan Pintarić</t>
  </si>
  <si>
    <t>Mario Đurakić</t>
  </si>
  <si>
    <t>PRVENSTVO HRVATSKE - I. LIGA 2025.  SENIORI</t>
  </si>
  <si>
    <t>Vinkovci       12.04.2025</t>
  </si>
  <si>
    <t>Vinkovci       13.04.2025</t>
  </si>
  <si>
    <t>Rakitje              24.05.2025</t>
  </si>
  <si>
    <t>Rakitje              25.05.2025</t>
  </si>
  <si>
    <t>Sveta Marija   29.06.2025</t>
  </si>
  <si>
    <t>Sveta Marija   30.06.2025</t>
  </si>
  <si>
    <t>Sveta Marija   12.07.2025</t>
  </si>
  <si>
    <t>Sveta Marija   13.07.2025</t>
  </si>
  <si>
    <t>Bilje         20.09.2025</t>
  </si>
  <si>
    <t>Bilje         21.09.2025</t>
  </si>
  <si>
    <t>Banova Jaruga  04.10.2025</t>
  </si>
  <si>
    <t>Banova Jaruga  05.10.2025</t>
  </si>
  <si>
    <t>Bosut Trbušanci       12.04.2025</t>
  </si>
  <si>
    <t>Bosut Trbušanci       13.04.2025</t>
  </si>
  <si>
    <t>Finzula Rakitje              24.05.2025</t>
  </si>
  <si>
    <t>Finzula Rakitje             25.05.2025</t>
  </si>
  <si>
    <t>Kanal Sveta Marija   29.06.2025</t>
  </si>
  <si>
    <t>Kanal Sveta Marija   30.06.2025</t>
  </si>
  <si>
    <t>Kanal Sveta Marija   12.07.2025</t>
  </si>
  <si>
    <t>Kanal Sveta Marija   13.07.2025</t>
  </si>
  <si>
    <t>Stara Drava Bilje         20.09.2025</t>
  </si>
  <si>
    <t>Stara Drava Bilje          21.09.2025</t>
  </si>
  <si>
    <t>Pakra 2 Banova Jaruga  04.10.2025</t>
  </si>
  <si>
    <t>Pakra 2 Banova Jaruga 05.10.2025</t>
  </si>
  <si>
    <t>Oliver Pogorelec</t>
  </si>
  <si>
    <t>PRVENSTVO HRVATSKE - II. LIGA 2025. - SJEVER - SENIORI</t>
  </si>
  <si>
    <t>Linjak Pavlovec</t>
  </si>
  <si>
    <t>Linjak V.Bukovec</t>
  </si>
  <si>
    <t>Glavatica Prelog</t>
  </si>
  <si>
    <t>Varažin Interland</t>
  </si>
  <si>
    <t>Krunoslav Mudri</t>
  </si>
  <si>
    <t>TihomirTriplat</t>
  </si>
  <si>
    <t>Drago Cerovčec</t>
  </si>
  <si>
    <t>Franjo Kristofić</t>
  </si>
  <si>
    <t>PRVENSTVO HRVATSKE - II. LIGA 2025. - ISTOK - SENIORI</t>
  </si>
  <si>
    <t>PRVENSTVO HRVATSKE - II. LIGA 2025. - ZAPAD - SENIORI</t>
  </si>
  <si>
    <t>Matej Imprič</t>
  </si>
  <si>
    <t>David Fišter</t>
  </si>
  <si>
    <t>Sveti Petar Zagreb</t>
  </si>
  <si>
    <t>Marko Vinković</t>
  </si>
  <si>
    <t>Đurmanec</t>
  </si>
  <si>
    <t>Poljanski Lug        12.04.2025.</t>
  </si>
  <si>
    <t>Poljanski Lug        13.04.2025.</t>
  </si>
  <si>
    <t>24.05.2025. Kanal Veleševac</t>
  </si>
  <si>
    <t>25.05.2025. Kanal Veleševac</t>
  </si>
  <si>
    <t>12.07.2025. Jezero Juš Rakitje</t>
  </si>
  <si>
    <t>13.07.2025. Jezero Juš Rakitje</t>
  </si>
  <si>
    <t>Ivanec          12.04.2025.</t>
  </si>
  <si>
    <t>Ivanec        13.04.2025.</t>
  </si>
  <si>
    <t>26.07.2025.     Pakra II Banova Jaruga</t>
  </si>
  <si>
    <t>27.07.2025.    Pakra II Banova Jaruga</t>
  </si>
  <si>
    <t>12.04.2025.      Rakitje</t>
  </si>
  <si>
    <t>13.04.2025.           Rakitje</t>
  </si>
  <si>
    <t>12.04.2025.   Bosut Vinkovci</t>
  </si>
  <si>
    <t>13.04.2025.   Bosut Vinkovci</t>
  </si>
  <si>
    <t>24.05.2025.   Stara Drava Repnjak</t>
  </si>
  <si>
    <t>25.05.2025.   Stara Drava Repnjak</t>
  </si>
  <si>
    <t>12.07.2025. Drava Osijek</t>
  </si>
  <si>
    <t>13.07.2025.      Drava Osijek</t>
  </si>
  <si>
    <t>20.09.2025. Pakra II Banova Jaruga</t>
  </si>
  <si>
    <t>21.09.2025. Pakra II Banova Jaruga</t>
  </si>
  <si>
    <t>12.07.2025. Kanal HE Dubrava st.2 Dubrava</t>
  </si>
  <si>
    <t>13.07.2025. Kanal HE Dubrava st.2 Dubrava</t>
  </si>
  <si>
    <t>26.07.2025.       Kanal Orehovica</t>
  </si>
  <si>
    <t>27.07.2025.          Kanal Orehovica</t>
  </si>
  <si>
    <t>20.09.2025.         Ribnjak Selnica</t>
  </si>
  <si>
    <t>21.09.2025.         Ribnjak Selnica</t>
  </si>
  <si>
    <t>24.05.2025.       Bednja Kalnička Kapela</t>
  </si>
  <si>
    <t>25.05.2025.       ŠRD Ljubešćica</t>
  </si>
  <si>
    <t>12.04.2025.       Repaš</t>
  </si>
  <si>
    <t>13.04.2025.       Repaš</t>
  </si>
  <si>
    <t>26.07.2025.      Kanal HE Dubrava st.2 Dubrava</t>
  </si>
  <si>
    <t>20.09.2025.         Kanal HE Dubrava st.1 Sv Marija</t>
  </si>
  <si>
    <t>21.09.2025.         Kanal HE Dubrava st.1 Sv Marija</t>
  </si>
  <si>
    <t>24.05.2025.          Ciglana Vustje</t>
  </si>
  <si>
    <t>25.05.2025.          Ciglana Vustje</t>
  </si>
  <si>
    <t>04.10.2025. Jezero Juš</t>
  </si>
  <si>
    <t>05.10.2025. Jezero Juš</t>
  </si>
  <si>
    <t>20.09.2025.             Pakra II B. Jaruga staza do ceste</t>
  </si>
  <si>
    <t>21.09.2025.         Pakra II B. Jaruga staza do ceste</t>
  </si>
  <si>
    <t>12.04.2025. Bosut Rokovci</t>
  </si>
  <si>
    <t>13.04.2025. Bosut Rokovci</t>
  </si>
  <si>
    <t>24.05.2025. Šodrana Pitomača</t>
  </si>
  <si>
    <t>25.05.2025. Šodrana Pitomača</t>
  </si>
  <si>
    <t>12.07.2025. Sava Slavonski Brod</t>
  </si>
  <si>
    <t>13.07.2025. Sava Slavonski Brod</t>
  </si>
  <si>
    <t>20.09.2025.       Stara Drava Repnjak</t>
  </si>
  <si>
    <t>21.09.2025.       Stara Drava Repnjak</t>
  </si>
  <si>
    <t>21.09.2025.          Stara Drava Repnjak</t>
  </si>
  <si>
    <t>13.07.2025.             Sava Slavonski Brod</t>
  </si>
  <si>
    <t>12.07.2025.             Sava Slavonski Brod</t>
  </si>
  <si>
    <t>12.04.2025.          Bosut Rokovci</t>
  </si>
  <si>
    <t>13.04.2025.             Bosut Rokovci</t>
  </si>
  <si>
    <t>24.05.2025.              Šodrana Pitomača</t>
  </si>
  <si>
    <t>25.05.2025.               Šodrana Pitomača</t>
  </si>
  <si>
    <t>10.05.2025. Barutana Ivanec</t>
  </si>
  <si>
    <t>11.05.2025. Barutana Ivanec</t>
  </si>
  <si>
    <t>21.06.2025. Rakitje Juš</t>
  </si>
  <si>
    <t>22.06.2025. Rakitje Juš</t>
  </si>
  <si>
    <t>02.08.2025. Stara Mura Žabnik</t>
  </si>
  <si>
    <t>03.08.2025. Stara Mura Žabnik</t>
  </si>
  <si>
    <t>27.09.2025. Jezero 4 Poljanski Lug</t>
  </si>
  <si>
    <t>28.09.2025. Jezero 4 Poljanski Lug</t>
  </si>
  <si>
    <t>26.04.2025.      Bosut Trbušanci</t>
  </si>
  <si>
    <t>27.04.2025.      Bosut Trbušanci</t>
  </si>
  <si>
    <t>07.06.2025.      Bosut Trbušanci</t>
  </si>
  <si>
    <t>08.06.2025.      Bosut Trbušanci</t>
  </si>
  <si>
    <t>28.06.2025.       Pakra II Banova Jaruga</t>
  </si>
  <si>
    <t>29.06.2025.       Pakra II Banova Jaruga</t>
  </si>
  <si>
    <t>13.09.2025.     Stara Mura Žabnik (Selnica)</t>
  </si>
  <si>
    <t>14.09.2025.     Stara Mura Žabnik (Selnica)</t>
  </si>
  <si>
    <t>26.04.2025. Rakitje Juš</t>
  </si>
  <si>
    <t>27.04.2025. Rakitje Juš</t>
  </si>
  <si>
    <t>07.06.2025. Ivanec</t>
  </si>
  <si>
    <t>08.06.2025. Ivanec</t>
  </si>
  <si>
    <t>28.06.2025. Ivanec</t>
  </si>
  <si>
    <t>29.06.2025. Ivanec</t>
  </si>
  <si>
    <t>13.09.2025. Pakra II Banova Jaruga</t>
  </si>
  <si>
    <t>14.09.2025. Pakra II Banova Jaruga</t>
  </si>
  <si>
    <t>07.06.2025. Selnica</t>
  </si>
  <si>
    <t>08.06.2025. Selnica</t>
  </si>
  <si>
    <t>26.04.2025. Ribnjak Selnica</t>
  </si>
  <si>
    <t>27.04.2025. Ribnjak Selnica</t>
  </si>
  <si>
    <t xml:space="preserve">07.06.2025. Barutana Ivanec </t>
  </si>
  <si>
    <t>28.06.2025. Ribnjak Selnica</t>
  </si>
  <si>
    <t>29.06.2025. Ribnjak Selnica</t>
  </si>
  <si>
    <t>13.09.2025. Garešnica</t>
  </si>
  <si>
    <t>14.09.2025. Garešnica</t>
  </si>
  <si>
    <t>PRVENSTVO HRVATSKE - II. LIGA - SJEVER 2025. - SENIORI</t>
  </si>
  <si>
    <t>PRVENSTVO HRVATSKE - II. LIGA - ISTOK 2025. - SENIORI</t>
  </si>
  <si>
    <t>PRVENSTVO HRVATSKE - III. LIGA 2025. - SJEVER - SENIORI</t>
  </si>
  <si>
    <t xml:space="preserve">                  PRVENSTVO HRVATSKE - III. LIGA 2025. - ISTOK - SENIORI</t>
  </si>
  <si>
    <t xml:space="preserve">    PRVENSTVO HRVATSKE - III. LIGA - ISTOK 2025. - SENIORI</t>
  </si>
  <si>
    <t>PRVENSTVO HRVATSKE - III. LIGA 2025. - ZAPAD - SENIORI</t>
  </si>
  <si>
    <t>PRVENSTVO HRVATSKE  2025.  - MLADEŽ U 15</t>
  </si>
  <si>
    <t>PRVENSTVO HRVATSKE  2025 - MLADEŽ U 20</t>
  </si>
  <si>
    <t>PRVENSTVO HRVATSKE  2025 - MLADEŽ U 25</t>
  </si>
  <si>
    <t xml:space="preserve">               PRVENSTVO HRVATSKE 2025. - SENIORKE</t>
  </si>
  <si>
    <t>PRVENSTVO HRVATSKE 2025. - SENIORKE</t>
  </si>
  <si>
    <t xml:space="preserve">      LIGA VETERANA 2025.</t>
  </si>
  <si>
    <t xml:space="preserve">                  LIGA MASTERA 2025.</t>
  </si>
  <si>
    <t xml:space="preserve">    LIGA OSOBA SA INVALIDITETOM 2025.</t>
  </si>
  <si>
    <t>PRVENSTVO HRVATSKE - II. LIGA ISTOK 2025.  SENIORI</t>
  </si>
  <si>
    <t>PRVENSTVO HRVATSKE - II. LIGA CENTAR 2025.  SENIORI</t>
  </si>
  <si>
    <t>PRVENSTVO HRVATSKE - II. LIGA SJEVER 2025.  SENIORI</t>
  </si>
  <si>
    <t>PRVENSTVO HRVATSKE - II. LIGA ZAPAD 2025.  SENIORI</t>
  </si>
  <si>
    <t>Lov pastrve prirodnim mamcima na brzim vodama 2025.</t>
  </si>
  <si>
    <t>LOV PASTRVA PRIRODNIM MAMCIMA NA JEZERU 2025.</t>
  </si>
  <si>
    <t xml:space="preserve">Amur Ladimirevci </t>
  </si>
  <si>
    <t>Aleksandar Glamoč</t>
  </si>
  <si>
    <t xml:space="preserve">Siniša Vereš </t>
  </si>
  <si>
    <t xml:space="preserve">Željezničar Vinkovci </t>
  </si>
  <si>
    <t xml:space="preserve">Dino Babok </t>
  </si>
  <si>
    <t xml:space="preserve">Goran Funes </t>
  </si>
  <si>
    <t xml:space="preserve">Leon Funes </t>
  </si>
  <si>
    <t>Vedran Crnković</t>
  </si>
  <si>
    <t xml:space="preserve">Željko Vilk </t>
  </si>
  <si>
    <t xml:space="preserve">Dominik Žužić </t>
  </si>
  <si>
    <t xml:space="preserve">Jovica Beneš </t>
  </si>
  <si>
    <t xml:space="preserve">David Čatak </t>
  </si>
  <si>
    <t xml:space="preserve">Igor Terzić </t>
  </si>
  <si>
    <t xml:space="preserve">Antun Butorac </t>
  </si>
  <si>
    <t>Karas Kuzminec</t>
  </si>
  <si>
    <t>Klen Sv. Marija</t>
  </si>
  <si>
    <t>Bistra Repaš</t>
  </si>
  <si>
    <t>Patačko Siniša</t>
  </si>
  <si>
    <t>Patačko Darijan</t>
  </si>
  <si>
    <t>Kračun Martin</t>
  </si>
  <si>
    <t>Kračun Marko</t>
  </si>
  <si>
    <t>Ivanušec Robert</t>
  </si>
  <si>
    <t>Gašpir Goran</t>
  </si>
  <si>
    <t>Kramar Miroslav</t>
  </si>
  <si>
    <t>Jančić Đuro</t>
  </si>
  <si>
    <t>Zrinski Damir</t>
  </si>
  <si>
    <t>Češi Mario</t>
  </si>
  <si>
    <t>Jeftimov Dino</t>
  </si>
  <si>
    <t>Marić Krunoslav</t>
  </si>
  <si>
    <t>Tot Jurica</t>
  </si>
  <si>
    <t>Težak Antonio</t>
  </si>
  <si>
    <t>Svačko Mladen</t>
  </si>
  <si>
    <t>Begović Ivo</t>
  </si>
  <si>
    <t>Starovirac Otok</t>
  </si>
  <si>
    <t>Zlatko Kobašević</t>
  </si>
  <si>
    <t>Zlatni Karas Viljevo</t>
  </si>
  <si>
    <t>Matej Knežević</t>
  </si>
  <si>
    <t>Karlo Marijančević</t>
  </si>
  <si>
    <t>Mario Đerek</t>
  </si>
  <si>
    <t>Željko Jurić</t>
  </si>
  <si>
    <t>Dragan Šer</t>
  </si>
  <si>
    <t>Alen Grubušić</t>
  </si>
  <si>
    <t>Alan Mojiško</t>
  </si>
  <si>
    <t>Boris Pospiš</t>
  </si>
  <si>
    <t>Erden Lišić</t>
  </si>
  <si>
    <t>Istra - Buje</t>
  </si>
  <si>
    <t>Marko Kutlić</t>
  </si>
  <si>
    <t>Igor Presnec</t>
  </si>
  <si>
    <t>Danijel Šaško</t>
  </si>
  <si>
    <t>Krešimir Vedriš</t>
  </si>
  <si>
    <t>Dejan Opačić</t>
  </si>
  <si>
    <t>Mateo Dukarić</t>
  </si>
  <si>
    <t>Vedran Dijanić</t>
  </si>
  <si>
    <t>Anđelko Jakunić</t>
  </si>
  <si>
    <t>ŠRU Mrena N. Gradiška</t>
  </si>
  <si>
    <t>ŠRD Slavonac Lipik</t>
  </si>
  <si>
    <t>Ivanec</t>
  </si>
  <si>
    <t>Koprivnica</t>
  </si>
  <si>
    <t>ŠRD Ivanec</t>
  </si>
  <si>
    <t>ŠRK Varaždin Interland VDE</t>
  </si>
  <si>
    <t>ŠRK TPK Zagreb</t>
  </si>
  <si>
    <t>ORŠK</t>
  </si>
  <si>
    <t>ŠRD Stubaki- Stubičke Toplice</t>
  </si>
  <si>
    <t>ŠRK Peski Đurđevac</t>
  </si>
  <si>
    <t>ŠRU Šaran Bicko Selo</t>
  </si>
  <si>
    <t>ŠRU Som Kotoriba</t>
  </si>
  <si>
    <t>ŠRD Piškor</t>
  </si>
  <si>
    <t>ŠRK Sveti Petar - Zagreb</t>
  </si>
  <si>
    <t>ŠRD Šaran – Zaprešić PETAR ŠPORT</t>
  </si>
  <si>
    <t>ŠRD Mura M. Središće</t>
  </si>
  <si>
    <t>ŠRU Bjelka GME GARBOLINO - Sunja</t>
  </si>
  <si>
    <t>HVIDR-a Sisak</t>
  </si>
  <si>
    <t>ŠRD Istra Buje</t>
  </si>
  <si>
    <t>SRK TPK Zagreb</t>
  </si>
  <si>
    <t>UŠR Amur Ladimirevci</t>
  </si>
  <si>
    <t>ŠRD Piškor 2</t>
  </si>
  <si>
    <t>ŠRD Piškor 1 im fish</t>
  </si>
  <si>
    <t>ŠRK Carp Podravina</t>
  </si>
  <si>
    <t>ŠRD Šaran Tribalj</t>
  </si>
  <si>
    <t>ŠRD Lendava</t>
  </si>
  <si>
    <t>ŠUD Šaran Našice 1</t>
  </si>
  <si>
    <t xml:space="preserve">ŠRD Jastrebarsko </t>
  </si>
  <si>
    <t>ŠRD Štuka Poljanski Lug</t>
  </si>
  <si>
    <t>Mario Barešić, Kristian Barešić, Leon Mišić, Dominik Pavlin</t>
  </si>
  <si>
    <t>Dalibor Banaj, Hrvoje Jakopčević, Marko Belošević, Zoran Horvat</t>
  </si>
  <si>
    <t>Josip Blagušević, Renato Kihak, Mislav Podkolabović</t>
  </si>
  <si>
    <t>Dominik Grgac, Igor Hren, Dražen Jagarčec</t>
  </si>
  <si>
    <t>Alen Šalamon, Bruno Baruškin, Matija Kiš, Jurica Sitar</t>
  </si>
  <si>
    <t>Ivan Milković, Dino Mandić, Hrvoje Hostonjski, Bariša Majić</t>
  </si>
  <si>
    <t>Mislav Belančić, Denis Novosel, Ante Puškarić, Robert Sabolek</t>
  </si>
  <si>
    <t>Darko Župan, Hrvoje Lisjak</t>
  </si>
  <si>
    <t>Luka Brkanić, Karlo Glušac, Branimir Vidić, David Valenta</t>
  </si>
  <si>
    <t>Luka Žigić, Lovro Počuć, Matej Kišanić</t>
  </si>
  <si>
    <t>Tomislav Brkić, Alen Mazalica, Josip Štajduhar, Luka Cerovšek</t>
  </si>
  <si>
    <t>Tomislav Horvat, Dubravko Gregorin, Ivor Ilečić</t>
  </si>
  <si>
    <t>Vedran Božić, Velimir Jelić, Ivo Čosić</t>
  </si>
  <si>
    <t>Jošava 09. - 11.05.2025</t>
  </si>
  <si>
    <t>Jošava 23. - 25.05.2025</t>
  </si>
  <si>
    <t>Borovik 06. - 08.06.2025.</t>
  </si>
  <si>
    <t>Borovik 27. - 29.06.2025.</t>
  </si>
  <si>
    <t>ŠRD Jastrebarsko</t>
  </si>
  <si>
    <t>KSR Korana Karlovac</t>
  </si>
  <si>
    <t>ŠRD Pešćenica Mirror Baits</t>
  </si>
  <si>
    <t>ŠRD Rak 1 Rakitje Mirror Baits</t>
  </si>
  <si>
    <t>ŠRD Rak 2 CT M&amp;M Rakitje</t>
  </si>
  <si>
    <t>ŠRD Rak 3 pop up Rakitje</t>
  </si>
  <si>
    <t>ŠRD Ozalj</t>
  </si>
  <si>
    <t>ŠRD Jez Jasenovac</t>
  </si>
  <si>
    <t>ZRD</t>
  </si>
  <si>
    <t>HES Sisak</t>
  </si>
  <si>
    <t>ŠRD Pazinčica</t>
  </si>
  <si>
    <t>ŠRD Jadro - Pleskar team</t>
  </si>
  <si>
    <t>Končanica, 25. - 27.04.2025.</t>
  </si>
  <si>
    <t xml:space="preserve">Tribalj, 16. - 18.05.2025. </t>
  </si>
  <si>
    <t xml:space="preserve">Finzula, 06. - 08.06.2025. </t>
  </si>
  <si>
    <t xml:space="preserve">Podravske Sesvete                                     Jezero Peskara,  09. - 11.05.2025. </t>
  </si>
  <si>
    <t>Jezero Loka 1                             11. - 13.04.2025.</t>
  </si>
  <si>
    <t xml:space="preserve">Jezero Ivanovec                        13. - 15.06.2025. </t>
  </si>
  <si>
    <t>Drnić</t>
  </si>
  <si>
    <t>Linjak Ivanovec</t>
  </si>
  <si>
    <t>Štuka Strmec</t>
  </si>
  <si>
    <t>Šandor  09. - 11.05.2025</t>
  </si>
  <si>
    <t xml:space="preserve">Jošava  23. - 25.05.2025. </t>
  </si>
  <si>
    <t>Lapovac  06. - 08.06.2025.</t>
  </si>
  <si>
    <t>ŠUD Šaran Našice 3</t>
  </si>
  <si>
    <t>ŠUD Šaran Našice 5</t>
  </si>
  <si>
    <t>ŠRU Vuka Nuštar</t>
  </si>
  <si>
    <t>ŠRU Štuka Donji Andrijevci</t>
  </si>
  <si>
    <t>ŠRD Đurđenovac</t>
  </si>
  <si>
    <t>ŠRD Slavija Severin C&amp;R</t>
  </si>
  <si>
    <t>Šaran Eminovci</t>
  </si>
  <si>
    <t>ŠRD Slavonac Jakšić</t>
  </si>
  <si>
    <t>ŠRD Mala Bistra Kaptol</t>
  </si>
  <si>
    <t>UZPŠR Ulovi i pusti 2</t>
  </si>
  <si>
    <t>UZPŠR Ulovi i pusti 3</t>
  </si>
  <si>
    <t xml:space="preserve">Jošava, 09. - 11.05.2025. </t>
  </si>
  <si>
    <t>Ilovsko jezero 23. - 25. 05.2025.</t>
  </si>
  <si>
    <t>Končanica, 13. - 15. 06.2025.</t>
  </si>
  <si>
    <t>ŠRD Smuđ Sisak</t>
  </si>
  <si>
    <t>ŠRD Pešćenica Zagreb</t>
  </si>
  <si>
    <t>ŠRD Žabec P. Zabočki</t>
  </si>
  <si>
    <t>22.03.2025.</t>
  </si>
  <si>
    <t>23.03.2025.</t>
  </si>
  <si>
    <t>29.03.2025.</t>
  </si>
  <si>
    <t>30.03.2025.</t>
  </si>
  <si>
    <t>19.04.2025.</t>
  </si>
  <si>
    <t>21.04.2025.</t>
  </si>
  <si>
    <t>Horvat Hana</t>
  </si>
  <si>
    <t>Juras Teo</t>
  </si>
  <si>
    <t xml:space="preserve">Smuđ Črnkovci </t>
  </si>
  <si>
    <t>Ivanović Hana</t>
  </si>
  <si>
    <t>Deverika Babina Greda</t>
  </si>
  <si>
    <t>Lončar Vinko</t>
  </si>
  <si>
    <t xml:space="preserve">Štuka Colmic Torčec </t>
  </si>
  <si>
    <t>Matijašić Petar</t>
  </si>
  <si>
    <t>Fundak Fran</t>
  </si>
  <si>
    <t>Rumek Marija</t>
  </si>
  <si>
    <t xml:space="preserve">Mikulaj Filip </t>
  </si>
  <si>
    <t>Gašpir Josip</t>
  </si>
  <si>
    <t xml:space="preserve">Rumek Ana </t>
  </si>
  <si>
    <t>Glamočić Marko</t>
  </si>
  <si>
    <t>Udica Grubišno Polje</t>
  </si>
  <si>
    <t xml:space="preserve">Grubić Mario </t>
  </si>
  <si>
    <t xml:space="preserve">Smuđ Sisak </t>
  </si>
  <si>
    <t xml:space="preserve">Tančak Tomislav </t>
  </si>
  <si>
    <t>Mrena Xtra Baits Nova Gradiška</t>
  </si>
  <si>
    <t>Puklin Luka</t>
  </si>
  <si>
    <t>Šaran PETAR ŠPORT Zaprešić</t>
  </si>
  <si>
    <t xml:space="preserve">Dianić Vedran </t>
  </si>
  <si>
    <t>Bičanić David</t>
  </si>
  <si>
    <t>Karas Rokovci - Andrijaševci</t>
  </si>
  <si>
    <t xml:space="preserve">Jug Leon </t>
  </si>
  <si>
    <t>Varga Gabrijel</t>
  </si>
  <si>
    <t xml:space="preserve">Bičo Nedim </t>
  </si>
  <si>
    <t>Vuković Jan</t>
  </si>
  <si>
    <t>Mađerić Nikola</t>
  </si>
  <si>
    <t>Šipek Fran</t>
  </si>
  <si>
    <t>Dukarić Mateo</t>
  </si>
  <si>
    <t>Kovač Patrik</t>
  </si>
  <si>
    <t>Komorski Lana</t>
  </si>
  <si>
    <t>Lisec Matej</t>
  </si>
  <si>
    <t>Lešić Borna</t>
  </si>
  <si>
    <t xml:space="preserve">Balić Mia </t>
  </si>
  <si>
    <t>Lavanda Vinkovci</t>
  </si>
  <si>
    <t xml:space="preserve">Jerko Dominik </t>
  </si>
  <si>
    <t>Grubić Nataša</t>
  </si>
  <si>
    <t>Slavonac Lipik</t>
  </si>
  <si>
    <t xml:space="preserve">Majher Nikola </t>
  </si>
  <si>
    <t>Dokuzović Fran</t>
  </si>
  <si>
    <t>Rodek Lovro</t>
  </si>
  <si>
    <t xml:space="preserve">Som Kotoriba </t>
  </si>
  <si>
    <t>Grubić Martin</t>
  </si>
  <si>
    <t xml:space="preserve">Orelj Filip </t>
  </si>
  <si>
    <t xml:space="preserve">Žili Franko </t>
  </si>
  <si>
    <t>Majcan Luka</t>
  </si>
  <si>
    <t>Jalšovec Gabrijel</t>
  </si>
  <si>
    <t>Glavatica Futtura Prelog</t>
  </si>
  <si>
    <t>Šalković Matej</t>
  </si>
  <si>
    <t xml:space="preserve">Frinčić Vito </t>
  </si>
  <si>
    <t>Gredičak Oliver</t>
  </si>
  <si>
    <t>Pozderec Luka</t>
  </si>
  <si>
    <t xml:space="preserve">Komar Kristijan </t>
  </si>
  <si>
    <t xml:space="preserve">Čatak David </t>
  </si>
  <si>
    <t>Kristić Luka</t>
  </si>
  <si>
    <t>Komorski Adriana</t>
  </si>
  <si>
    <t xml:space="preserve">Linjak Veliki Bukovec </t>
  </si>
  <si>
    <t>Vlašić Simona</t>
  </si>
  <si>
    <t xml:space="preserve">Mihalić Antonio </t>
  </si>
  <si>
    <t>Strbad Sara</t>
  </si>
  <si>
    <t>Klasnić Lucija</t>
  </si>
  <si>
    <t>ŠRD Smuđ – Sisak</t>
  </si>
  <si>
    <t>ŠRD Pešćenica – Zagreb</t>
  </si>
  <si>
    <t>SRK TPK – Zagreb</t>
  </si>
  <si>
    <t>ŠRD Česma – Bjelovar</t>
  </si>
  <si>
    <t>08.11.2025.</t>
  </si>
  <si>
    <t>09.11.2025.</t>
  </si>
  <si>
    <t>15.11.2025.</t>
  </si>
  <si>
    <t>16.11.2025.</t>
  </si>
  <si>
    <t>22.11.2025.</t>
  </si>
  <si>
    <t>23.11.2025.</t>
  </si>
  <si>
    <t>ROSTAŠ KARLO</t>
  </si>
  <si>
    <t>ŠRD PIŠKOR ZAGREB</t>
  </si>
  <si>
    <t>LONČARIĆ TOMISLAV</t>
  </si>
  <si>
    <t>SRD SOM KOTORIBA</t>
  </si>
  <si>
    <t>RAKAR SAŠA</t>
  </si>
  <si>
    <t>CAGANIĆ LUKA</t>
  </si>
  <si>
    <t>ŠRD DUGO SELO RUGVICA</t>
  </si>
  <si>
    <t>LEPEN ŽELJKO</t>
  </si>
  <si>
    <t>ŠRD ŠARAN ZAPREŠIĆ</t>
  </si>
  <si>
    <t>STANIŠAK ANTONIO</t>
  </si>
  <si>
    <t>HANŽEKOVIĆ MIRKO</t>
  </si>
  <si>
    <t>ŠRD ŠODERICA KOPRIVNICA</t>
  </si>
  <si>
    <t>SEČENJ DAVOR</t>
  </si>
  <si>
    <t>KUHAR MARTIN</t>
  </si>
  <si>
    <t xml:space="preserve">ŠRD JASTREBARSKO </t>
  </si>
  <si>
    <t>ČALOPEK ROBERT</t>
  </si>
  <si>
    <t>ŠRD SLUNČICA SLUNJ</t>
  </si>
  <si>
    <t>TELIŠMAN MARIO</t>
  </si>
  <si>
    <t>NOVOSELAC DALIBOR</t>
  </si>
  <si>
    <t>ŽVAN TOMISLAV</t>
  </si>
  <si>
    <t xml:space="preserve">  UŠRIDRRH</t>
  </si>
  <si>
    <t xml:space="preserve">Kanal Orehovica   31.05.2025. </t>
  </si>
  <si>
    <t xml:space="preserve">Kanal Orehovica   01.06.2025. </t>
  </si>
  <si>
    <t xml:space="preserve">Kanal Orehovica   28.06.2025. </t>
  </si>
  <si>
    <t xml:space="preserve">Kanal Orehovica   29.06.2025. </t>
  </si>
  <si>
    <t xml:space="preserve">Kanal Sveta Marija 30.08.2025. </t>
  </si>
  <si>
    <t xml:space="preserve">Kanal Sveta Marija 31.08.2025. </t>
  </si>
  <si>
    <t xml:space="preserve">Kanal Orehovica   27.09.2025. </t>
  </si>
  <si>
    <t xml:space="preserve">Kanal Orehovica   28.09.2025. </t>
  </si>
  <si>
    <t>Pakra II Banova Jaruga  18.10.2025.</t>
  </si>
  <si>
    <t>Pakra II Banova Jaruga  19.10.2025.</t>
  </si>
  <si>
    <t>Čakovec Interland</t>
  </si>
  <si>
    <t>Kuk Željko</t>
  </si>
  <si>
    <t>Pešut Ivan</t>
  </si>
  <si>
    <t>Grubišić Dino</t>
  </si>
  <si>
    <t>Žrnovnica Split</t>
  </si>
  <si>
    <t>Horvat Juraj</t>
  </si>
  <si>
    <t>26.04.2025.</t>
  </si>
  <si>
    <t>27.04.2025.</t>
  </si>
  <si>
    <t>10.05.2025.</t>
  </si>
  <si>
    <t>14.06.2025.</t>
  </si>
  <si>
    <t>15.06.2025.</t>
  </si>
  <si>
    <t>Jezero Krušćica, 21.06.2025.</t>
  </si>
  <si>
    <t>Jezero Krušćica, 22.06.2025.</t>
  </si>
  <si>
    <t>Jezero Krušćica, 06.09.2025.</t>
  </si>
  <si>
    <t>Jezero Krušćica, 07.09.2025.</t>
  </si>
  <si>
    <t>Jezero Šoderica, 18.10.2025.</t>
  </si>
  <si>
    <t>Jezero Šoderica, 19.10.2025.</t>
  </si>
  <si>
    <t>Jezero Abesinija, 08.11.2025.</t>
  </si>
  <si>
    <t>Jezero Abesinija, 09.11.2025.</t>
  </si>
  <si>
    <t>ŠRD Ogulin 2</t>
  </si>
  <si>
    <t>ŠRK Podravka</t>
  </si>
  <si>
    <t xml:space="preserve">ŠRD Ogulin </t>
  </si>
  <si>
    <t xml:space="preserve">RŠU Udica D. Miholjac </t>
  </si>
  <si>
    <t>ŠRD Ogulin 3</t>
  </si>
  <si>
    <t>ŠRD Dugo Selo Rugvica 1</t>
  </si>
  <si>
    <t>RU Petrinja</t>
  </si>
  <si>
    <t>ŠRD Dugo Selo Rugvica 2</t>
  </si>
  <si>
    <t>ŠRK Varaždin</t>
  </si>
  <si>
    <t>Saša Mudrić, Josip Medved, Marin Stipetić</t>
  </si>
  <si>
    <t>Hrvoje Šestak, Nikolina Šestak, Benjamin Heđa</t>
  </si>
  <si>
    <t>Hrvoje Števinović, Mario Ptičar, Pejo Radman</t>
  </si>
  <si>
    <t>Dražen Muža, Dominik Muža, Josip Novak</t>
  </si>
  <si>
    <t>Andrija Grbac, Ivica Špigelski, Robert Gašpar</t>
  </si>
  <si>
    <t>Željko Šestak, Srećko Križmarić, Miroslav Skok</t>
  </si>
  <si>
    <t>Jezero Kuti s kanalima, 11.04.2025.</t>
  </si>
  <si>
    <t>Jezero Kuti s kanalima, 12.04.2025.</t>
  </si>
  <si>
    <t>Jezero Kuti s kanalima, 13.04.2025.</t>
  </si>
  <si>
    <t>Jezero Kuti s kanalima, 17.10.2025.</t>
  </si>
  <si>
    <t>Jezero Kuti s kanalima, 18.10.2025.</t>
  </si>
  <si>
    <t>Jezero Kuti s kanalima, 19.10.2025.</t>
  </si>
  <si>
    <t>HRVATSKE 2025. U CASTINGU</t>
  </si>
  <si>
    <t>08.06.2025.</t>
  </si>
  <si>
    <t>15.6.2025.</t>
  </si>
  <si>
    <t>29.6.2025.</t>
  </si>
  <si>
    <t>17.08.2025.</t>
  </si>
  <si>
    <t>KUP Čabar</t>
  </si>
  <si>
    <t>Čabranka Čabar</t>
  </si>
  <si>
    <t>Dino Mihan</t>
  </si>
  <si>
    <t>Fran Mamić</t>
  </si>
  <si>
    <t>Ante Maraković</t>
  </si>
  <si>
    <t>Noa Krčel</t>
  </si>
  <si>
    <t>Andrej Mirčetić</t>
  </si>
  <si>
    <t>Joško Šuća</t>
  </si>
  <si>
    <t>Zoran Pavić</t>
  </si>
  <si>
    <t>Željko Jareb</t>
  </si>
  <si>
    <t>Daniel Anušić</t>
  </si>
  <si>
    <t>ŠRD Žrnovnica</t>
  </si>
  <si>
    <t>Kruno Vrdoljačić</t>
  </si>
  <si>
    <t>ŠRD Ogulin - Ogulin.</t>
  </si>
  <si>
    <t>Jakov Milun</t>
  </si>
  <si>
    <t>Damir Božičević</t>
  </si>
  <si>
    <t>Ante Bikić</t>
  </si>
  <si>
    <t>Mladen Majetić</t>
  </si>
  <si>
    <t>Bodovi 1.Kolo</t>
  </si>
  <si>
    <t>Bodovi 2.Kolo</t>
  </si>
  <si>
    <t>Bodovi 3.Kolo</t>
  </si>
  <si>
    <t>Bodovi 4.Kolo</t>
  </si>
  <si>
    <t>Bodovi 5.Kolo</t>
  </si>
  <si>
    <t>Bodovi 6.Kolo</t>
  </si>
  <si>
    <t>Dugo Selo Rugvica 2</t>
  </si>
  <si>
    <t>Dugo Selo Rugvica 3</t>
  </si>
  <si>
    <t>Hes Sisak</t>
  </si>
  <si>
    <t>Dugo Selo Rugvica 1</t>
  </si>
  <si>
    <t>Piškor</t>
  </si>
  <si>
    <t>Šaran Zaprešić</t>
  </si>
  <si>
    <t>Jezera Bedekovčina</t>
  </si>
  <si>
    <t>Petnja Sibinj</t>
  </si>
  <si>
    <t>Križevci</t>
  </si>
  <si>
    <t>11.10.2025. Skresovi Garešnica</t>
  </si>
  <si>
    <t>12.10.2025. Skresovi Garešnica</t>
  </si>
  <si>
    <t>Tatjana Štajduhar</t>
  </si>
  <si>
    <t>Koprivnica - Koprivnica</t>
  </si>
  <si>
    <t>Sanja Oreški</t>
  </si>
  <si>
    <t>Adriana Komorski</t>
  </si>
  <si>
    <t>Petra Tomić</t>
  </si>
  <si>
    <t>Sara Strbad</t>
  </si>
  <si>
    <t>Ljiljana Kolarić</t>
  </si>
  <si>
    <t>Ivona Majsec</t>
  </si>
  <si>
    <t xml:space="preserve">Piškor </t>
  </si>
  <si>
    <t xml:space="preserve">Lana Picer </t>
  </si>
  <si>
    <t>Martina Pregiban</t>
  </si>
  <si>
    <t>Renata Ivezić</t>
  </si>
  <si>
    <t>Lea Kramar</t>
  </si>
  <si>
    <t>Marijana Mutak</t>
  </si>
  <si>
    <t>Marta Mutak</t>
  </si>
  <si>
    <t>Vesna Radanović</t>
  </si>
  <si>
    <t>Marija Remenarić</t>
  </si>
  <si>
    <t>Lidija Hernet</t>
  </si>
  <si>
    <t>Lucija Klasnić</t>
  </si>
  <si>
    <t>Dunja Uranić</t>
  </si>
  <si>
    <t>Antonija Stančin</t>
  </si>
  <si>
    <t>Slavica Futivić</t>
  </si>
  <si>
    <t>Nataša Ivanušec</t>
  </si>
  <si>
    <t>Marta Strbad</t>
  </si>
  <si>
    <t>Martina Kucljak</t>
  </si>
  <si>
    <t>Mirjana Jakunić</t>
  </si>
  <si>
    <t>ŠRD Rak Rakitje Prowess</t>
  </si>
  <si>
    <t>UŠRIDRRH Korda</t>
  </si>
  <si>
    <t xml:space="preserve">ŠRD Pešćenica HMB Zagreb </t>
  </si>
  <si>
    <t>ŠRK Amur Petrokemija 1</t>
  </si>
  <si>
    <t>ŠRK Amur Petrokemija 2</t>
  </si>
  <si>
    <t>UZPŠR Ulovi i pusti 1</t>
  </si>
  <si>
    <t>ŠRD Karas Novska</t>
  </si>
  <si>
    <t xml:space="preserve"> Kečiga Podravske Sesvete</t>
  </si>
  <si>
    <t xml:space="preserve"> Smuđ Goričan</t>
  </si>
  <si>
    <t xml:space="preserve"> Gornji Vukšinec</t>
  </si>
  <si>
    <t xml:space="preserve"> Štuka Ferdinandovac</t>
  </si>
  <si>
    <t xml:space="preserve"> Ivanec</t>
  </si>
  <si>
    <t xml:space="preserve"> Klen Oroslavje</t>
  </si>
  <si>
    <t xml:space="preserve"> Dugo Selo Rugvica</t>
  </si>
  <si>
    <t>Piškor Novi Zagreb</t>
  </si>
  <si>
    <t>Zoran Lipić</t>
  </si>
  <si>
    <t>Mladen Dogan</t>
  </si>
  <si>
    <t>Domagoj Ronta</t>
  </si>
  <si>
    <t>Srećko Sieber</t>
  </si>
  <si>
    <t>Davor Radović</t>
  </si>
  <si>
    <t>Josip Vrčković</t>
  </si>
  <si>
    <t>Trčak Željko</t>
  </si>
  <si>
    <t>ŠRD Žrnovnica - V i V</t>
  </si>
  <si>
    <t>Smud Draškovec</t>
  </si>
  <si>
    <t>Klen Sveta Marija</t>
  </si>
  <si>
    <t>Ribica Turčišće</t>
  </si>
  <si>
    <t>Međimurec Leon</t>
  </si>
  <si>
    <t xml:space="preserve">Blažek Petar </t>
  </si>
  <si>
    <t>Pavlić Želimir</t>
  </si>
  <si>
    <t>Sabolić Mario</t>
  </si>
  <si>
    <t>Fundak Mario</t>
  </si>
  <si>
    <t>Tihomir Trubelja</t>
  </si>
  <si>
    <t>Mavrić  Stjepan</t>
  </si>
  <si>
    <t>Mučić Renato</t>
  </si>
  <si>
    <t>Andrija Uranić</t>
  </si>
  <si>
    <t>Zelenić Sani</t>
  </si>
  <si>
    <t>Saša Vrabec</t>
  </si>
  <si>
    <t>Miroslav Novak</t>
  </si>
  <si>
    <t>ZŠRU Đakovština Baits Infinitiy Majić</t>
  </si>
  <si>
    <t>ŠUD Šaran Našice 4</t>
  </si>
  <si>
    <t>ŠRK Jug 2 Osijek</t>
  </si>
  <si>
    <t>ŠRD Karas Rokovci-Andrijaševci</t>
  </si>
  <si>
    <t>CT Belišće</t>
  </si>
  <si>
    <t>ŠUD Šaran Našice 2</t>
  </si>
  <si>
    <t>Šaran Đakovo</t>
  </si>
  <si>
    <t>Sebastijan Bartoš, Mario Fider, Zoran Kolbaba, Ivan Ivanković Jakobi</t>
  </si>
  <si>
    <t>Daniel Perković</t>
  </si>
  <si>
    <t>Željko Krpan</t>
  </si>
  <si>
    <t>Antun Šestanj</t>
  </si>
  <si>
    <t>Zoran Ivanović</t>
  </si>
  <si>
    <t>Siniša Lipnicki</t>
  </si>
  <si>
    <t>Mateo Vichta</t>
  </si>
  <si>
    <t>Karas Rokovci-Andrijaševci</t>
  </si>
  <si>
    <t xml:space="preserve"> Gakovac N. Bezdan</t>
  </si>
  <si>
    <t>Atila Živič</t>
  </si>
  <si>
    <t>Gakovac N.Bezdan</t>
  </si>
  <si>
    <t>Vedran Šimenič</t>
  </si>
  <si>
    <t>Dražen Osrečki</t>
  </si>
  <si>
    <t>Peščenica Zagreb</t>
  </si>
  <si>
    <t xml:space="preserve">Petek Ivan </t>
  </si>
  <si>
    <t xml:space="preserve">Magdić Božidar </t>
  </si>
  <si>
    <t xml:space="preserve">Dolenec Željko </t>
  </si>
  <si>
    <t>Kovacs Antal</t>
  </si>
  <si>
    <t xml:space="preserve">Filipašić Drago </t>
  </si>
  <si>
    <t xml:space="preserve">Meseš Stjepan </t>
  </si>
  <si>
    <t>Orač Anđelo</t>
  </si>
  <si>
    <t>Hunjak Tihomir</t>
  </si>
  <si>
    <t xml:space="preserve">Hartek Vladimir </t>
  </si>
  <si>
    <t>Didović Mijo</t>
  </si>
  <si>
    <t>Ivčević Zdravko</t>
  </si>
  <si>
    <t xml:space="preserve">Petreković Ivica </t>
  </si>
  <si>
    <t xml:space="preserve">Međimorec Ivan </t>
  </si>
  <si>
    <t xml:space="preserve">Minanov Mišo </t>
  </si>
  <si>
    <t>Haršić Pero</t>
  </si>
  <si>
    <t xml:space="preserve">Pokrivač  Rajmond </t>
  </si>
  <si>
    <t xml:space="preserve">Krešić Tvrtko </t>
  </si>
  <si>
    <t>Jurić Marijan</t>
  </si>
  <si>
    <t xml:space="preserve">Lisjak Marijan </t>
  </si>
  <si>
    <t xml:space="preserve">Filep Ivan </t>
  </si>
  <si>
    <t xml:space="preserve">Štajduhar Dražen </t>
  </si>
  <si>
    <t xml:space="preserve">Vrabec Ivica </t>
  </si>
  <si>
    <t xml:space="preserve">Dugorepec Renato </t>
  </si>
  <si>
    <t xml:space="preserve">Kovač Ivan </t>
  </si>
  <si>
    <t xml:space="preserve">Žuljić Ljubomir </t>
  </si>
  <si>
    <t>Slaviček Željko</t>
  </si>
  <si>
    <t xml:space="preserve">Trčak Željko </t>
  </si>
  <si>
    <t xml:space="preserve">Dević Damir </t>
  </si>
  <si>
    <t xml:space="preserve">Mutak Marijan </t>
  </si>
  <si>
    <t xml:space="preserve">Herkov Dinko </t>
  </si>
  <si>
    <t xml:space="preserve">Peter Dragutin </t>
  </si>
  <si>
    <t xml:space="preserve">Kuzmić Goran </t>
  </si>
  <si>
    <t xml:space="preserve">Tuček Darko </t>
  </si>
  <si>
    <t xml:space="preserve">Žganec Vladimir </t>
  </si>
  <si>
    <t xml:space="preserve">Prpoš Branko </t>
  </si>
  <si>
    <t xml:space="preserve">Guliš Željko </t>
  </si>
  <si>
    <t xml:space="preserve">Jug Josip </t>
  </si>
  <si>
    <t xml:space="preserve">Sedlar Darko </t>
  </si>
  <si>
    <t>Šimunek Franjo</t>
  </si>
  <si>
    <t xml:space="preserve">Vuksan Boris </t>
  </si>
  <si>
    <t xml:space="preserve">Szabo Damir </t>
  </si>
  <si>
    <t xml:space="preserve">Horvat Damir </t>
  </si>
  <si>
    <t xml:space="preserve">Zrna Damir </t>
  </si>
  <si>
    <t xml:space="preserve">Karlović Branko </t>
  </si>
  <si>
    <t xml:space="preserve">Marušić Tomislav </t>
  </si>
  <si>
    <t xml:space="preserve">Horvat Srećko </t>
  </si>
  <si>
    <t xml:space="preserve">Glavaš Siniša </t>
  </si>
  <si>
    <t xml:space="preserve">Mučić Renato </t>
  </si>
  <si>
    <t>Zlatna Udica Krištanovec</t>
  </si>
  <si>
    <t xml:space="preserve">Bročilović Željko </t>
  </si>
  <si>
    <t>Amur Vrbovec</t>
  </si>
  <si>
    <t xml:space="preserve">Varaždin Interland VDE </t>
  </si>
  <si>
    <t>Colapis Ozalj</t>
  </si>
  <si>
    <t>Črnec Donji Hrašćan</t>
  </si>
  <si>
    <t>Nermin Piknjač</t>
  </si>
  <si>
    <t>Darko Orehovec</t>
  </si>
  <si>
    <t>Pero Kerhač</t>
  </si>
  <si>
    <t>Tihomir Hunjak</t>
  </si>
  <si>
    <t>Goran Štargl</t>
  </si>
  <si>
    <t>Velimir Medvedec</t>
  </si>
  <si>
    <t>Karlo Friščić</t>
  </si>
  <si>
    <t>Mario Celižić</t>
  </si>
  <si>
    <t>Luka Majcan</t>
  </si>
  <si>
    <t>Nedim Bičo</t>
  </si>
  <si>
    <t>Alen Begović</t>
  </si>
  <si>
    <t>Dario Toplek</t>
  </si>
  <si>
    <t>Antonio Horvatić</t>
  </si>
  <si>
    <t>Dino Novak</t>
  </si>
  <si>
    <t>Ivan Blažon</t>
  </si>
  <si>
    <t>Varaždin Interland V.D.E.</t>
  </si>
  <si>
    <t>Denis Bogdan</t>
  </si>
  <si>
    <t>Davor Kolmanić</t>
  </si>
  <si>
    <t>Hrvoje Toplek</t>
  </si>
  <si>
    <t>Luka Florijanić</t>
  </si>
  <si>
    <t>Marijan Bakula</t>
  </si>
  <si>
    <t>Vladimir Vražić</t>
  </si>
  <si>
    <t>Boris Pintar</t>
  </si>
  <si>
    <t>Patrik Škrbec</t>
  </si>
  <si>
    <t>Marin Sraga</t>
  </si>
  <si>
    <t>Tomislav Klarić</t>
  </si>
  <si>
    <t>Davor Florijanić</t>
  </si>
  <si>
    <t>Mario Pokupec</t>
  </si>
  <si>
    <t>Željko Rob</t>
  </si>
  <si>
    <t>Anđelo Španiček</t>
  </si>
  <si>
    <t>Andrej Nađvegi</t>
  </si>
  <si>
    <t>Tomislav Šimunović</t>
  </si>
  <si>
    <t>Akoš Pinkert</t>
  </si>
  <si>
    <t>Marijan Sraga</t>
  </si>
  <si>
    <t>Željko Kutnjak</t>
  </si>
  <si>
    <t>Peter Dragutin</t>
  </si>
  <si>
    <t>Dražen Čokrlić</t>
  </si>
  <si>
    <t>Stjepan Štadler</t>
  </si>
  <si>
    <t>Tihomir Ćosić</t>
  </si>
  <si>
    <t>Šandor Anđjal</t>
  </si>
  <si>
    <t>Damir Dević</t>
  </si>
  <si>
    <t xml:space="preserve">Nikica Dubravac </t>
  </si>
  <si>
    <t>Dragutin Peter</t>
  </si>
  <si>
    <t>IZ LIGE ISPADA - ODRA VELIKA GORICA</t>
  </si>
  <si>
    <t>U PRVU LIGU ULAZI - OZALJ</t>
  </si>
  <si>
    <t>Manrico Pampati</t>
  </si>
  <si>
    <t>Božidar Magdić</t>
  </si>
  <si>
    <t>Dean Nišević</t>
  </si>
  <si>
    <t>Bariša Gogić</t>
  </si>
  <si>
    <t>ever</t>
  </si>
  <si>
    <t>Slavko Majster</t>
  </si>
  <si>
    <t>Ivan Vever</t>
  </si>
  <si>
    <t xml:space="preserve">Natalija Maglov </t>
  </si>
  <si>
    <t>Danijela Krčmar Gregorin</t>
  </si>
  <si>
    <t>Bijela</t>
  </si>
  <si>
    <t>Žrnovnica</t>
  </si>
  <si>
    <t>Rječina</t>
  </si>
  <si>
    <t>Cetina</t>
  </si>
  <si>
    <t>Heđa Benjamin</t>
  </si>
  <si>
    <t>PRVENSTVO HRVATSKE ZA 2025. GODINU</t>
  </si>
  <si>
    <t xml:space="preserve">Ištvanek Fabricio </t>
  </si>
  <si>
    <t>Šaran Petar šp.Zaprešić</t>
  </si>
  <si>
    <t>Dalibor Markotić</t>
  </si>
  <si>
    <t>Igor Habek</t>
  </si>
  <si>
    <t>GEČEK NIKOLA</t>
  </si>
  <si>
    <t>IVANEC Ivanec</t>
  </si>
  <si>
    <t>KLJAJIĆ ŽELJKO</t>
  </si>
  <si>
    <t>ILOVA Garešnica</t>
  </si>
  <si>
    <t>HASAN BONINO IVICA</t>
  </si>
  <si>
    <t>VARAŽDIN INTERLAND VDE</t>
  </si>
  <si>
    <t>POPARIĆ ZLATKO</t>
  </si>
  <si>
    <t>ROŠIĆ MENSUR</t>
  </si>
  <si>
    <t>MURA M. Središće</t>
  </si>
  <si>
    <t>TERZIĆ IGOR</t>
  </si>
  <si>
    <t>AMUR Ladimirevci</t>
  </si>
  <si>
    <t xml:space="preserve">FILIPOVIĆ DRAŽEN </t>
  </si>
  <si>
    <t>LUDBREG Ludbreg</t>
  </si>
  <si>
    <t>OREŠKI DARKO</t>
  </si>
  <si>
    <t>KARAS Peklenica</t>
  </si>
  <si>
    <t>BREBER KREŠO</t>
  </si>
  <si>
    <t>KLEN Oroslavlje</t>
  </si>
  <si>
    <t>BAŠIĆ PETAR</t>
  </si>
  <si>
    <t>PIŠKOR Zagreb</t>
  </si>
  <si>
    <t>U PRVU LIGU ULAZI: LINJAK PALOVEC</t>
  </si>
  <si>
    <t>IZ LIGE ISPADA: GLAVATICA PRELOG</t>
  </si>
  <si>
    <t>Ivica Vugrinec</t>
  </si>
  <si>
    <t>Luka Kristić</t>
  </si>
  <si>
    <t>U PRVU LIGU ULAZI: KLEN MAJUR</t>
  </si>
  <si>
    <t>IZ DRUGE LIGE ISPADA: AMUR LADIMIREVCI</t>
  </si>
  <si>
    <t>49oo</t>
  </si>
  <si>
    <t>Kristijan Tot</t>
  </si>
  <si>
    <t>U DRUGU LIGU ULAZI - KARAS ROKOVCI ANDRIJAŠEVCI</t>
  </si>
  <si>
    <t>Kristijan Šarić</t>
  </si>
  <si>
    <t>Marko Topalov</t>
  </si>
  <si>
    <t>Krešimir Dasović</t>
  </si>
  <si>
    <t>Lonja Ivanić Grad</t>
  </si>
  <si>
    <t>U DRUGU LIGU ULAZI - KARAS KUZMINEC</t>
  </si>
  <si>
    <t>Iva Betlehem</t>
  </si>
  <si>
    <t>Boris Vuksan</t>
  </si>
  <si>
    <t>IZ PRVE LIGE ISPADA - SOM KOTORIBA</t>
  </si>
  <si>
    <t xml:space="preserve">                                       -  ORŠK OSIJEK</t>
  </si>
  <si>
    <t xml:space="preserve">                                       - KORANA KARLOVAC</t>
  </si>
  <si>
    <t>U PRVU LIGU ULAZI - LINJAK PALOVEC</t>
  </si>
  <si>
    <t xml:space="preserve">                                    - KLEN MAJUR</t>
  </si>
  <si>
    <r>
      <t xml:space="preserve">                                                           </t>
    </r>
    <r>
      <rPr>
        <b/>
        <sz val="18"/>
        <rFont val="Arial"/>
        <family val="2"/>
        <charset val="238"/>
      </rPr>
      <t xml:space="preserve"> - OZALJ</t>
    </r>
  </si>
  <si>
    <t>U DRUGU LIGU ULAZI : COLAPIS</t>
  </si>
  <si>
    <t>Šaran Petar šport Zaprešić</t>
  </si>
  <si>
    <t>Varaždin Interland</t>
  </si>
  <si>
    <t xml:space="preserve">Simona Vlašić </t>
  </si>
  <si>
    <t>Colapis</t>
  </si>
  <si>
    <t>Lonja  Ivanić Grad</t>
  </si>
  <si>
    <t>Štuka  Poljanski Lug</t>
  </si>
  <si>
    <t>Lonja - Ivanić Grad</t>
  </si>
  <si>
    <t>Josip Matko ml.</t>
  </si>
  <si>
    <t>Josip Matko st.</t>
  </si>
  <si>
    <t>Milan Kišanić</t>
  </si>
  <si>
    <t>UŠRIDRRH Zagreb</t>
  </si>
  <si>
    <t>Kristijan Lušetić</t>
  </si>
  <si>
    <t>Mladen Blažeković</t>
  </si>
  <si>
    <t>Drago Petrović</t>
  </si>
  <si>
    <t>Vanja Čale</t>
  </si>
  <si>
    <t>Vanja Ugrinović</t>
  </si>
  <si>
    <t>Mario Sabolić</t>
  </si>
  <si>
    <t>Filip Brdsko</t>
  </si>
  <si>
    <t>Vinko Vusić</t>
  </si>
  <si>
    <t>-</t>
  </si>
  <si>
    <t>Viktor Turk</t>
  </si>
  <si>
    <t>Karlovac</t>
  </si>
  <si>
    <t>Klen Colmic Sv.Marija</t>
  </si>
  <si>
    <t>Sergej Baumhak</t>
  </si>
  <si>
    <t>Sloga Orešje Savage gear</t>
  </si>
  <si>
    <t>Piškor Topfishing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</si>
</sst>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d/m/;@"/>
    <numFmt numFmtId="165" formatCode="d\.m\.yyyy\.;@"/>
    <numFmt numFmtId="166" formatCode="#,##0.0"/>
  </numFmts>
  <fonts count="98" x14ac:knownFonts="1"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1"/>
      <color rgb="FFFF0000"/>
      <name val="Calibri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sz val="18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0000"/>
      <name val="Tahoma"/>
      <family val="2"/>
      <charset val="238"/>
    </font>
    <font>
      <sz val="12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20"/>
      <name val="Castellar"/>
      <family val="1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26"/>
      <name val="Arial"/>
      <family val="2"/>
      <charset val="238"/>
    </font>
    <font>
      <sz val="28"/>
      <name val="Arial"/>
      <family val="2"/>
      <charset val="238"/>
    </font>
    <font>
      <sz val="36"/>
      <name val="Arial"/>
      <family val="2"/>
      <charset val="238"/>
    </font>
    <font>
      <b/>
      <sz val="36"/>
      <name val="Arial"/>
      <family val="2"/>
      <charset val="238"/>
    </font>
    <font>
      <b/>
      <sz val="2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b/>
      <sz val="28"/>
      <name val="Times New Roman"/>
      <family val="1"/>
      <charset val="238"/>
    </font>
    <font>
      <sz val="28"/>
      <name val="Times New Roman"/>
      <family val="1"/>
      <charset val="238"/>
    </font>
    <font>
      <b/>
      <sz val="9"/>
      <name val="Arial"/>
      <family val="2"/>
      <charset val="238"/>
    </font>
    <font>
      <b/>
      <i/>
      <sz val="12"/>
      <color indexed="22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8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indexed="8"/>
      <name val="Calibri"/>
      <family val="2"/>
      <charset val="238"/>
    </font>
    <font>
      <i/>
      <sz val="12"/>
      <color indexed="22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9"/>
      <name val="Calibri"/>
      <family val="2"/>
      <charset val="238"/>
    </font>
    <font>
      <b/>
      <sz val="20"/>
      <name val="Times New Roman"/>
      <family val="1"/>
      <charset val="238"/>
    </font>
    <font>
      <sz val="20"/>
      <name val="Times New Roman"/>
      <family val="1"/>
      <charset val="238"/>
    </font>
    <font>
      <sz val="7"/>
      <name val="Arial"/>
      <family val="2"/>
      <charset val="238"/>
    </font>
    <font>
      <b/>
      <sz val="11"/>
      <name val="Arial"/>
      <family val="2"/>
      <charset val="238"/>
    </font>
    <font>
      <b/>
      <sz val="6"/>
      <name val="Arial"/>
      <family val="2"/>
      <charset val="238"/>
    </font>
    <font>
      <sz val="11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name val="Arial"/>
      <family val="2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7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4"/>
      <name val="Arial"/>
      <family val="2"/>
    </font>
    <font>
      <sz val="10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6"/>
      <name val="Arial"/>
      <family val="2"/>
      <charset val="238"/>
    </font>
    <font>
      <b/>
      <sz val="5"/>
      <name val="Arial"/>
      <family val="2"/>
      <charset val="238"/>
    </font>
    <font>
      <sz val="8"/>
      <name val="Arial"/>
    </font>
    <font>
      <sz val="12"/>
      <name val="Arial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sz val="10"/>
      <name val="Arial"/>
      <charset val="238"/>
    </font>
    <font>
      <sz val="8"/>
      <name val="Arial"/>
      <charset val="238"/>
    </font>
    <font>
      <sz val="8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6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theme="6" tint="0.39997558519241921"/>
        <bgColor rgb="FFFFFFCC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214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double">
        <color auto="1"/>
      </right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medium">
        <color indexed="64"/>
      </bottom>
      <diagonal/>
    </border>
    <border>
      <left/>
      <right style="double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double">
        <color auto="1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auto="1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 applyBorder="0" applyAlignment="0" applyProtection="0"/>
    <xf numFmtId="0" fontId="25" fillId="0" borderId="0"/>
    <xf numFmtId="0" fontId="1" fillId="0" borderId="0">
      <alignment horizontal="center" vertical="center" wrapText="1"/>
    </xf>
    <xf numFmtId="0" fontId="20" fillId="0" borderId="0"/>
    <xf numFmtId="0" fontId="28" fillId="0" borderId="0"/>
    <xf numFmtId="0" fontId="25" fillId="0" borderId="0"/>
    <xf numFmtId="0" fontId="20" fillId="0" borderId="0"/>
    <xf numFmtId="0" fontId="20" fillId="0" borderId="0"/>
    <xf numFmtId="0" fontId="43" fillId="0" borderId="0"/>
    <xf numFmtId="0" fontId="20" fillId="0" borderId="0"/>
    <xf numFmtId="0" fontId="20" fillId="0" borderId="0"/>
    <xf numFmtId="0" fontId="2" fillId="0" borderId="0" applyBorder="0" applyAlignment="0" applyProtection="0"/>
    <xf numFmtId="0" fontId="20" fillId="0" borderId="0"/>
  </cellStyleXfs>
  <cellXfs count="1639">
    <xf numFmtId="0" fontId="0" fillId="0" borderId="0" xfId="0"/>
    <xf numFmtId="0" fontId="20" fillId="0" borderId="0" xfId="1" applyFont="1" applyBorder="1" applyAlignment="1">
      <alignment horizontal="center"/>
    </xf>
    <xf numFmtId="0" fontId="20" fillId="0" borderId="0" xfId="1" applyFont="1" applyBorder="1"/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top"/>
    </xf>
    <xf numFmtId="0" fontId="20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0" fillId="0" borderId="0" xfId="1" applyFont="1" applyBorder="1"/>
    <xf numFmtId="3" fontId="0" fillId="0" borderId="0" xfId="1" applyNumberFormat="1" applyFont="1" applyBorder="1"/>
    <xf numFmtId="3" fontId="4" fillId="0" borderId="0" xfId="1" applyNumberFormat="1" applyFont="1" applyBorder="1" applyAlignment="1">
      <alignment horizontal="center"/>
    </xf>
    <xf numFmtId="0" fontId="12" fillId="0" borderId="0" xfId="1" applyFont="1" applyBorder="1"/>
    <xf numFmtId="0" fontId="3" fillId="0" borderId="0" xfId="1" applyFont="1" applyBorder="1" applyAlignment="1"/>
    <xf numFmtId="3" fontId="20" fillId="0" borderId="0" xfId="1" applyNumberFormat="1" applyFont="1" applyBorder="1" applyAlignment="1">
      <alignment vertical="center"/>
    </xf>
    <xf numFmtId="3" fontId="20" fillId="0" borderId="0" xfId="1" applyNumberFormat="1" applyFont="1" applyBorder="1"/>
    <xf numFmtId="0" fontId="0" fillId="0" borderId="0" xfId="1" applyFont="1" applyBorder="1" applyAlignment="1">
      <alignment horizontal="center"/>
    </xf>
    <xf numFmtId="0" fontId="19" fillId="0" borderId="0" xfId="1" applyFont="1" applyBorder="1"/>
    <xf numFmtId="3" fontId="19" fillId="0" borderId="0" xfId="1" applyNumberFormat="1" applyFont="1" applyBorder="1"/>
    <xf numFmtId="0" fontId="18" fillId="0" borderId="0" xfId="1" applyFont="1" applyBorder="1" applyAlignment="1">
      <alignment horizontal="center"/>
    </xf>
    <xf numFmtId="0" fontId="11" fillId="0" borderId="0" xfId="1" applyFont="1" applyBorder="1"/>
    <xf numFmtId="0" fontId="21" fillId="0" borderId="0" xfId="1" applyFont="1" applyBorder="1" applyAlignment="1">
      <alignment horizontal="center"/>
    </xf>
    <xf numFmtId="0" fontId="23" fillId="0" borderId="0" xfId="1" applyFont="1" applyBorder="1"/>
    <xf numFmtId="3" fontId="23" fillId="0" borderId="0" xfId="1" applyNumberFormat="1" applyFont="1" applyBorder="1"/>
    <xf numFmtId="0" fontId="23" fillId="0" borderId="0" xfId="0" applyFont="1"/>
    <xf numFmtId="0" fontId="24" fillId="0" borderId="0" xfId="1" applyFont="1" applyBorder="1" applyAlignment="1">
      <alignment horizontal="center"/>
    </xf>
    <xf numFmtId="0" fontId="25" fillId="0" borderId="0" xfId="2"/>
    <xf numFmtId="0" fontId="26" fillId="0" borderId="0" xfId="2" applyFont="1"/>
    <xf numFmtId="0" fontId="29" fillId="0" borderId="0" xfId="1" applyFont="1" applyBorder="1" applyAlignment="1">
      <alignment horizontal="center"/>
    </xf>
    <xf numFmtId="0" fontId="29" fillId="0" borderId="0" xfId="1" applyFont="1" applyBorder="1"/>
    <xf numFmtId="0" fontId="29" fillId="0" borderId="0" xfId="0" applyFont="1"/>
    <xf numFmtId="0" fontId="30" fillId="0" borderId="0" xfId="1" applyFont="1" applyBorder="1" applyAlignment="1">
      <alignment horizontal="center"/>
    </xf>
    <xf numFmtId="0" fontId="30" fillId="0" borderId="0" xfId="1" applyFont="1" applyBorder="1" applyAlignment="1"/>
    <xf numFmtId="0" fontId="30" fillId="0" borderId="0" xfId="1" applyFont="1" applyBorder="1" applyAlignment="1">
      <alignment horizontal="center" vertical="top"/>
    </xf>
    <xf numFmtId="0" fontId="32" fillId="0" borderId="0" xfId="4" applyFont="1"/>
    <xf numFmtId="0" fontId="33" fillId="4" borderId="0" xfId="4" applyFont="1" applyFill="1"/>
    <xf numFmtId="0" fontId="33" fillId="0" borderId="0" xfId="4" applyFont="1"/>
    <xf numFmtId="0" fontId="34" fillId="0" borderId="0" xfId="4" applyFont="1"/>
    <xf numFmtId="0" fontId="35" fillId="0" borderId="0" xfId="5" applyFont="1"/>
    <xf numFmtId="0" fontId="36" fillId="0" borderId="0" xfId="4" applyFont="1"/>
    <xf numFmtId="0" fontId="37" fillId="0" borderId="0" xfId="5" applyFont="1" applyAlignment="1">
      <alignment vertical="center"/>
    </xf>
    <xf numFmtId="0" fontId="37" fillId="0" borderId="0" xfId="4" applyFont="1"/>
    <xf numFmtId="0" fontId="20" fillId="5" borderId="30" xfId="8" applyFill="1" applyBorder="1" applyAlignment="1">
      <alignment horizontal="center" vertical="center"/>
    </xf>
    <xf numFmtId="0" fontId="40" fillId="0" borderId="0" xfId="2" applyFont="1"/>
    <xf numFmtId="0" fontId="38" fillId="0" borderId="0" xfId="2" applyFont="1"/>
    <xf numFmtId="0" fontId="41" fillId="0" borderId="0" xfId="2" applyFont="1"/>
    <xf numFmtId="0" fontId="39" fillId="0" borderId="0" xfId="2" applyFont="1"/>
    <xf numFmtId="0" fontId="42" fillId="0" borderId="0" xfId="2" applyFont="1"/>
    <xf numFmtId="0" fontId="3" fillId="0" borderId="0" xfId="1" applyFont="1" applyBorder="1"/>
    <xf numFmtId="0" fontId="20" fillId="5" borderId="9" xfId="8" applyFill="1" applyBorder="1" applyAlignment="1">
      <alignment horizontal="center" vertical="center"/>
    </xf>
    <xf numFmtId="0" fontId="20" fillId="0" borderId="17" xfId="8" applyBorder="1" applyAlignment="1" applyProtection="1">
      <alignment horizontal="center" shrinkToFit="1"/>
      <protection hidden="1"/>
    </xf>
    <xf numFmtId="0" fontId="20" fillId="0" borderId="21" xfId="8" applyBorder="1" applyAlignment="1" applyProtection="1">
      <alignment horizontal="center" shrinkToFit="1"/>
      <protection hidden="1"/>
    </xf>
    <xf numFmtId="0" fontId="20" fillId="0" borderId="34" xfId="8" applyBorder="1" applyAlignment="1" applyProtection="1">
      <alignment horizontal="center" shrinkToFit="1"/>
      <protection hidden="1"/>
    </xf>
    <xf numFmtId="0" fontId="20" fillId="0" borderId="35" xfId="8" applyBorder="1" applyAlignment="1" applyProtection="1">
      <alignment horizontal="center" shrinkToFit="1"/>
      <protection hidden="1"/>
    </xf>
    <xf numFmtId="0" fontId="20" fillId="0" borderId="15" xfId="8" applyBorder="1" applyAlignment="1" applyProtection="1">
      <alignment horizontal="center" shrinkToFit="1"/>
      <protection hidden="1"/>
    </xf>
    <xf numFmtId="0" fontId="20" fillId="0" borderId="32" xfId="8" applyBorder="1" applyAlignment="1" applyProtection="1">
      <alignment horizontal="center" shrinkToFit="1"/>
      <protection hidden="1"/>
    </xf>
    <xf numFmtId="0" fontId="20" fillId="0" borderId="69" xfId="8" applyBorder="1" applyAlignment="1" applyProtection="1">
      <alignment horizontal="center" shrinkToFit="1"/>
      <protection hidden="1"/>
    </xf>
    <xf numFmtId="0" fontId="20" fillId="0" borderId="0" xfId="8" applyAlignment="1" applyProtection="1">
      <alignment horizontal="center" shrinkToFit="1"/>
      <protection hidden="1"/>
    </xf>
    <xf numFmtId="0" fontId="20" fillId="0" borderId="19" xfId="8" applyBorder="1" applyAlignment="1" applyProtection="1">
      <alignment horizontal="center" shrinkToFit="1"/>
      <protection hidden="1"/>
    </xf>
    <xf numFmtId="0" fontId="20" fillId="0" borderId="23" xfId="8" applyBorder="1" applyAlignment="1" applyProtection="1">
      <alignment horizontal="center" shrinkToFit="1"/>
      <protection hidden="1"/>
    </xf>
    <xf numFmtId="0" fontId="20" fillId="0" borderId="20" xfId="8" applyBorder="1" applyAlignment="1" applyProtection="1">
      <alignment horizontal="center" shrinkToFit="1"/>
      <protection hidden="1"/>
    </xf>
    <xf numFmtId="0" fontId="20" fillId="0" borderId="51" xfId="8" applyBorder="1" applyAlignment="1" applyProtection="1">
      <alignment horizontal="center" shrinkToFit="1"/>
      <protection hidden="1"/>
    </xf>
    <xf numFmtId="0" fontId="20" fillId="0" borderId="61" xfId="8" applyBorder="1" applyAlignment="1" applyProtection="1">
      <alignment horizontal="center" shrinkToFit="1"/>
      <protection hidden="1"/>
    </xf>
    <xf numFmtId="0" fontId="20" fillId="0" borderId="52" xfId="8" applyBorder="1" applyAlignment="1" applyProtection="1">
      <alignment horizontal="center" shrinkToFit="1"/>
      <protection hidden="1"/>
    </xf>
    <xf numFmtId="0" fontId="8" fillId="0" borderId="23" xfId="8" applyFont="1" applyBorder="1" applyAlignment="1" applyProtection="1">
      <alignment horizontal="center" shrinkToFit="1"/>
      <protection hidden="1"/>
    </xf>
    <xf numFmtId="0" fontId="20" fillId="0" borderId="60" xfId="8" applyBorder="1" applyAlignment="1" applyProtection="1">
      <alignment horizontal="center"/>
      <protection hidden="1"/>
    </xf>
    <xf numFmtId="0" fontId="20" fillId="0" borderId="0" xfId="8" applyAlignment="1">
      <alignment horizontal="center"/>
    </xf>
    <xf numFmtId="0" fontId="20" fillId="0" borderId="0" xfId="8" applyAlignment="1">
      <alignment shrinkToFit="1"/>
    </xf>
    <xf numFmtId="0" fontId="20" fillId="0" borderId="0" xfId="8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31" fillId="0" borderId="0" xfId="8" applyFont="1" applyAlignment="1">
      <alignment shrinkToFit="1"/>
    </xf>
    <xf numFmtId="0" fontId="20" fillId="5" borderId="8" xfId="8" applyFill="1" applyBorder="1" applyAlignment="1">
      <alignment horizontal="center" vertical="center"/>
    </xf>
    <xf numFmtId="0" fontId="20" fillId="0" borderId="59" xfId="8" applyBorder="1" applyAlignment="1" applyProtection="1">
      <alignment horizontal="center"/>
      <protection hidden="1"/>
    </xf>
    <xf numFmtId="0" fontId="3" fillId="0" borderId="17" xfId="0" applyFont="1" applyBorder="1" applyAlignment="1" applyProtection="1">
      <alignment horizontal="center" vertical="center" shrinkToFit="1"/>
      <protection hidden="1"/>
    </xf>
    <xf numFmtId="3" fontId="9" fillId="0" borderId="21" xfId="0" applyNumberFormat="1" applyFont="1" applyBorder="1" applyAlignment="1" applyProtection="1">
      <alignment horizontal="right" vertical="center" shrinkToFit="1"/>
      <protection hidden="1"/>
    </xf>
    <xf numFmtId="0" fontId="3" fillId="0" borderId="34" xfId="0" applyFont="1" applyBorder="1" applyAlignment="1" applyProtection="1">
      <alignment horizontal="center" vertical="center" shrinkToFit="1"/>
      <protection hidden="1"/>
    </xf>
    <xf numFmtId="3" fontId="9" fillId="0" borderId="35" xfId="0" applyNumberFormat="1" applyFont="1" applyBorder="1" applyAlignment="1" applyProtection="1">
      <alignment horizontal="right" vertical="center" shrinkToFit="1"/>
      <protection hidden="1"/>
    </xf>
    <xf numFmtId="0" fontId="3" fillId="0" borderId="19" xfId="0" applyFont="1" applyBorder="1" applyAlignment="1" applyProtection="1">
      <alignment horizontal="center" vertical="center" shrinkToFit="1"/>
      <protection hidden="1"/>
    </xf>
    <xf numFmtId="3" fontId="9" fillId="0" borderId="23" xfId="0" applyNumberFormat="1" applyFont="1" applyBorder="1" applyAlignment="1" applyProtection="1">
      <alignment horizontal="right" vertical="center" shrinkToFit="1"/>
      <protection hidden="1"/>
    </xf>
    <xf numFmtId="0" fontId="3" fillId="0" borderId="20" xfId="0" applyFont="1" applyBorder="1" applyAlignment="1" applyProtection="1">
      <alignment horizontal="center" vertical="center" shrinkToFit="1"/>
      <protection hidden="1"/>
    </xf>
    <xf numFmtId="3" fontId="9" fillId="0" borderId="51" xfId="0" applyNumberFormat="1" applyFont="1" applyBorder="1" applyAlignment="1" applyProtection="1">
      <alignment horizontal="right" vertical="center" shrinkToFit="1"/>
      <protection hidden="1"/>
    </xf>
    <xf numFmtId="0" fontId="3" fillId="0" borderId="72" xfId="0" applyFont="1" applyBorder="1" applyAlignment="1" applyProtection="1">
      <alignment horizontal="center" vertical="center" shrinkToFit="1"/>
      <protection hidden="1"/>
    </xf>
    <xf numFmtId="3" fontId="9" fillId="0" borderId="73" xfId="0" applyNumberFormat="1" applyFont="1" applyBorder="1" applyAlignment="1" applyProtection="1">
      <alignment horizontal="right" vertical="center" shrinkToFit="1"/>
      <protection hidden="1"/>
    </xf>
    <xf numFmtId="0" fontId="3" fillId="0" borderId="74" xfId="0" applyFont="1" applyBorder="1" applyAlignment="1" applyProtection="1">
      <alignment horizontal="center" vertical="center" shrinkToFit="1"/>
      <protection hidden="1"/>
    </xf>
    <xf numFmtId="3" fontId="9" fillId="0" borderId="75" xfId="0" applyNumberFormat="1" applyFont="1" applyBorder="1" applyAlignment="1" applyProtection="1">
      <alignment horizontal="right" vertical="center" shrinkToFit="1"/>
      <protection hidden="1"/>
    </xf>
    <xf numFmtId="0" fontId="10" fillId="0" borderId="21" xfId="0" applyFont="1" applyBorder="1" applyAlignment="1" applyProtection="1">
      <alignment horizontal="center" vertical="center" shrinkToFit="1"/>
      <protection hidden="1"/>
    </xf>
    <xf numFmtId="3" fontId="9" fillId="2" borderId="34" xfId="0" applyNumberFormat="1" applyFont="1" applyFill="1" applyBorder="1" applyAlignment="1" applyProtection="1">
      <alignment horizontal="right" vertical="center" shrinkToFit="1"/>
      <protection hidden="1"/>
    </xf>
    <xf numFmtId="0" fontId="3" fillId="3" borderId="32" xfId="0" applyFont="1" applyFill="1" applyBorder="1" applyAlignment="1" applyProtection="1">
      <alignment horizontal="left" vertical="center" shrinkToFit="1"/>
      <protection hidden="1"/>
    </xf>
    <xf numFmtId="0" fontId="3" fillId="3" borderId="36" xfId="0" applyFont="1" applyFill="1" applyBorder="1" applyAlignment="1" applyProtection="1">
      <alignment horizontal="left" vertical="center" shrinkToFit="1"/>
      <protection hidden="1"/>
    </xf>
    <xf numFmtId="0" fontId="9" fillId="0" borderId="24" xfId="0" applyFont="1" applyBorder="1" applyAlignment="1" applyProtection="1">
      <alignment horizontal="left" vertical="center" shrinkToFit="1"/>
      <protection hidden="1"/>
    </xf>
    <xf numFmtId="0" fontId="8" fillId="0" borderId="0" xfId="1" applyFont="1" applyBorder="1"/>
    <xf numFmtId="0" fontId="27" fillId="0" borderId="0" xfId="1" applyFont="1" applyBorder="1"/>
    <xf numFmtId="0" fontId="27" fillId="0" borderId="0" xfId="1" applyFont="1" applyBorder="1" applyAlignment="1">
      <alignment horizontal="center"/>
    </xf>
    <xf numFmtId="0" fontId="27" fillId="0" borderId="0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top"/>
    </xf>
    <xf numFmtId="3" fontId="8" fillId="0" borderId="0" xfId="1" applyNumberFormat="1" applyFont="1" applyBorder="1"/>
    <xf numFmtId="3" fontId="45" fillId="0" borderId="0" xfId="1" applyNumberFormat="1" applyFont="1" applyBorder="1" applyAlignment="1">
      <alignment horizontal="center"/>
    </xf>
    <xf numFmtId="3" fontId="45" fillId="0" borderId="0" xfId="1" applyNumberFormat="1" applyFont="1" applyBorder="1"/>
    <xf numFmtId="0" fontId="45" fillId="0" borderId="0" xfId="1" applyFont="1" applyBorder="1"/>
    <xf numFmtId="0" fontId="46" fillId="0" borderId="0" xfId="2" applyFont="1"/>
    <xf numFmtId="0" fontId="47" fillId="0" borderId="0" xfId="2" applyFont="1"/>
    <xf numFmtId="0" fontId="48" fillId="0" borderId="0" xfId="2" applyFont="1"/>
    <xf numFmtId="0" fontId="27" fillId="0" borderId="0" xfId="0" applyFont="1"/>
    <xf numFmtId="0" fontId="20" fillId="5" borderId="10" xfId="0" applyFont="1" applyFill="1" applyBorder="1" applyAlignment="1">
      <alignment horizontal="center"/>
    </xf>
    <xf numFmtId="3" fontId="20" fillId="5" borderId="90" xfId="0" applyNumberFormat="1" applyFont="1" applyFill="1" applyBorder="1" applyAlignment="1">
      <alignment horizontal="center"/>
    </xf>
    <xf numFmtId="3" fontId="20" fillId="5" borderId="11" xfId="0" applyNumberFormat="1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/>
    </xf>
    <xf numFmtId="0" fontId="5" fillId="5" borderId="49" xfId="0" applyFont="1" applyFill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 shrinkToFit="1"/>
      <protection hidden="1"/>
    </xf>
    <xf numFmtId="0" fontId="9" fillId="0" borderId="34" xfId="0" applyFont="1" applyBorder="1" applyAlignment="1" applyProtection="1">
      <alignment horizontal="center" vertical="center" shrinkToFit="1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33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left" vertical="center" shrinkToFit="1"/>
      <protection hidden="1"/>
    </xf>
    <xf numFmtId="0" fontId="3" fillId="0" borderId="38" xfId="0" applyFont="1" applyBorder="1" applyAlignment="1" applyProtection="1">
      <alignment horizontal="center" vertical="center" shrinkToFit="1"/>
      <protection hidden="1"/>
    </xf>
    <xf numFmtId="3" fontId="9" fillId="0" borderId="53" xfId="0" applyNumberFormat="1" applyFont="1" applyBorder="1" applyAlignment="1" applyProtection="1">
      <alignment horizontal="right" vertical="center" shrinkToFit="1"/>
      <protection hidden="1"/>
    </xf>
    <xf numFmtId="0" fontId="3" fillId="0" borderId="27" xfId="0" applyFont="1" applyBorder="1" applyAlignment="1" applyProtection="1">
      <alignment horizontal="center" vertical="center" shrinkToFit="1"/>
      <protection hidden="1"/>
    </xf>
    <xf numFmtId="3" fontId="9" fillId="0" borderId="39" xfId="0" applyNumberFormat="1" applyFont="1" applyBorder="1" applyAlignment="1" applyProtection="1">
      <alignment horizontal="right" vertical="center" shrinkToFit="1"/>
      <protection hidden="1"/>
    </xf>
    <xf numFmtId="0" fontId="10" fillId="0" borderId="39" xfId="0" applyFont="1" applyBorder="1" applyAlignment="1" applyProtection="1">
      <alignment horizontal="center" vertical="center" shrinkToFit="1"/>
      <protection hidden="1"/>
    </xf>
    <xf numFmtId="0" fontId="0" fillId="5" borderId="41" xfId="0" applyFill="1" applyBorder="1" applyAlignment="1">
      <alignment horizontal="center"/>
    </xf>
    <xf numFmtId="3" fontId="0" fillId="5" borderId="47" xfId="0" applyNumberFormat="1" applyFill="1" applyBorder="1" applyAlignment="1">
      <alignment horizontal="center"/>
    </xf>
    <xf numFmtId="3" fontId="0" fillId="5" borderId="45" xfId="0" applyNumberFormat="1" applyFill="1" applyBorder="1" applyAlignment="1">
      <alignment horizontal="center"/>
    </xf>
    <xf numFmtId="0" fontId="0" fillId="5" borderId="46" xfId="0" applyFill="1" applyBorder="1" applyAlignment="1">
      <alignment horizontal="center"/>
    </xf>
    <xf numFmtId="3" fontId="0" fillId="5" borderId="42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  <xf numFmtId="9" fontId="8" fillId="5" borderId="92" xfId="0" applyNumberFormat="1" applyFont="1" applyFill="1" applyBorder="1" applyAlignment="1" applyProtection="1">
      <alignment horizontal="center" vertical="center" wrapText="1"/>
      <protection locked="0"/>
    </xf>
    <xf numFmtId="0" fontId="44" fillId="5" borderId="31" xfId="0" applyFont="1" applyFill="1" applyBorder="1" applyAlignment="1">
      <alignment horizontal="center" vertical="center" wrapText="1"/>
    </xf>
    <xf numFmtId="3" fontId="0" fillId="5" borderId="48" xfId="0" applyNumberFormat="1" applyFill="1" applyBorder="1" applyAlignment="1">
      <alignment horizontal="center"/>
    </xf>
    <xf numFmtId="0" fontId="11" fillId="0" borderId="0" xfId="0" applyFont="1"/>
    <xf numFmtId="0" fontId="4" fillId="0" borderId="0" xfId="0" applyFont="1"/>
    <xf numFmtId="0" fontId="20" fillId="5" borderId="44" xfId="0" applyFont="1" applyFill="1" applyBorder="1" applyAlignment="1">
      <alignment horizontal="center"/>
    </xf>
    <xf numFmtId="3" fontId="20" fillId="5" borderId="43" xfId="0" applyNumberFormat="1" applyFont="1" applyFill="1" applyBorder="1" applyAlignment="1">
      <alignment horizontal="center"/>
    </xf>
    <xf numFmtId="3" fontId="20" fillId="5" borderId="56" xfId="0" applyNumberFormat="1" applyFont="1" applyFill="1" applyBorder="1" applyAlignment="1">
      <alignment horizontal="center"/>
    </xf>
    <xf numFmtId="3" fontId="20" fillId="5" borderId="12" xfId="0" applyNumberFormat="1" applyFont="1" applyFill="1" applyBorder="1" applyAlignment="1">
      <alignment horizontal="center"/>
    </xf>
    <xf numFmtId="0" fontId="9" fillId="0" borderId="20" xfId="0" applyFont="1" applyBorder="1" applyAlignment="1" applyProtection="1">
      <alignment horizontal="center" vertical="center" shrinkToFit="1"/>
      <protection hidden="1"/>
    </xf>
    <xf numFmtId="9" fontId="44" fillId="5" borderId="9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4" xfId="0" applyFont="1" applyFill="1" applyBorder="1" applyAlignment="1" applyProtection="1">
      <alignment horizontal="center" vertical="center" shrinkToFit="1"/>
      <protection hidden="1"/>
    </xf>
    <xf numFmtId="0" fontId="20" fillId="5" borderId="41" xfId="0" applyFont="1" applyFill="1" applyBorder="1" applyAlignment="1">
      <alignment horizontal="center"/>
    </xf>
    <xf numFmtId="3" fontId="20" fillId="5" borderId="47" xfId="0" applyNumberFormat="1" applyFont="1" applyFill="1" applyBorder="1" applyAlignment="1">
      <alignment horizontal="center"/>
    </xf>
    <xf numFmtId="3" fontId="20" fillId="5" borderId="45" xfId="0" applyNumberFormat="1" applyFont="1" applyFill="1" applyBorder="1" applyAlignment="1">
      <alignment horizontal="center"/>
    </xf>
    <xf numFmtId="0" fontId="20" fillId="5" borderId="46" xfId="0" applyFont="1" applyFill="1" applyBorder="1" applyAlignment="1">
      <alignment horizontal="center"/>
    </xf>
    <xf numFmtId="3" fontId="20" fillId="5" borderId="42" xfId="0" applyNumberFormat="1" applyFont="1" applyFill="1" applyBorder="1" applyAlignment="1">
      <alignment horizontal="center"/>
    </xf>
    <xf numFmtId="3" fontId="20" fillId="5" borderId="16" xfId="0" applyNumberFormat="1" applyFont="1" applyFill="1" applyBorder="1" applyAlignment="1">
      <alignment horizontal="center"/>
    </xf>
    <xf numFmtId="3" fontId="20" fillId="5" borderId="48" xfId="0" applyNumberFormat="1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/>
    </xf>
    <xf numFmtId="3" fontId="20" fillId="5" borderId="29" xfId="0" applyNumberFormat="1" applyFont="1" applyFill="1" applyBorder="1" applyAlignment="1">
      <alignment horizontal="center" vertical="center"/>
    </xf>
    <xf numFmtId="3" fontId="20" fillId="5" borderId="26" xfId="0" applyNumberFormat="1" applyFont="1" applyFill="1" applyBorder="1" applyAlignment="1">
      <alignment horizontal="center" vertical="center"/>
    </xf>
    <xf numFmtId="3" fontId="20" fillId="5" borderId="49" xfId="0" applyNumberFormat="1" applyFont="1" applyFill="1" applyBorder="1" applyAlignment="1">
      <alignment horizontal="center" vertical="center"/>
    </xf>
    <xf numFmtId="0" fontId="20" fillId="5" borderId="93" xfId="0" applyFont="1" applyFill="1" applyBorder="1" applyAlignment="1">
      <alignment horizontal="center" vertical="center"/>
    </xf>
    <xf numFmtId="3" fontId="20" fillId="5" borderId="50" xfId="0" applyNumberFormat="1" applyFont="1" applyFill="1" applyBorder="1" applyAlignment="1">
      <alignment horizontal="center" vertical="center"/>
    </xf>
    <xf numFmtId="0" fontId="9" fillId="0" borderId="33" xfId="0" applyFont="1" applyBorder="1" applyAlignment="1" applyProtection="1">
      <alignment horizontal="left" vertical="center" shrinkToFit="1"/>
      <protection hidden="1"/>
    </xf>
    <xf numFmtId="3" fontId="9" fillId="0" borderId="14" xfId="0" applyNumberFormat="1" applyFont="1" applyBorder="1" applyAlignment="1" applyProtection="1">
      <alignment horizontal="right" vertical="center" shrinkToFit="1"/>
      <protection hidden="1"/>
    </xf>
    <xf numFmtId="0" fontId="10" fillId="3" borderId="21" xfId="0" applyFont="1" applyFill="1" applyBorder="1" applyAlignment="1" applyProtection="1">
      <alignment horizontal="center" vertical="center" shrinkToFit="1"/>
      <protection hidden="1"/>
    </xf>
    <xf numFmtId="0" fontId="44" fillId="5" borderId="42" xfId="0" applyFont="1" applyFill="1" applyBorder="1" applyAlignment="1">
      <alignment horizontal="center"/>
    </xf>
    <xf numFmtId="0" fontId="9" fillId="0" borderId="27" xfId="0" applyFont="1" applyBorder="1" applyAlignment="1" applyProtection="1">
      <alignment horizontal="center" vertical="center" shrinkToFit="1"/>
      <protection hidden="1"/>
    </xf>
    <xf numFmtId="0" fontId="4" fillId="0" borderId="0" xfId="1" applyFont="1" applyBorder="1"/>
    <xf numFmtId="0" fontId="17" fillId="0" borderId="0" xfId="1" applyFont="1" applyBorder="1"/>
    <xf numFmtId="0" fontId="3" fillId="0" borderId="0" xfId="0" applyFont="1"/>
    <xf numFmtId="0" fontId="9" fillId="0" borderId="0" xfId="11" applyFont="1" applyAlignment="1">
      <alignment horizontal="center"/>
    </xf>
    <xf numFmtId="0" fontId="20" fillId="0" borderId="0" xfId="11"/>
    <xf numFmtId="3" fontId="20" fillId="0" borderId="0" xfId="11" applyNumberFormat="1"/>
    <xf numFmtId="3" fontId="4" fillId="0" borderId="0" xfId="11" applyNumberFormat="1" applyFont="1" applyAlignment="1">
      <alignment horizontal="center"/>
    </xf>
    <xf numFmtId="0" fontId="8" fillId="0" borderId="0" xfId="11" applyFont="1" applyAlignment="1">
      <alignment horizontal="center"/>
    </xf>
    <xf numFmtId="0" fontId="8" fillId="0" borderId="0" xfId="11" applyFont="1"/>
    <xf numFmtId="3" fontId="8" fillId="0" borderId="0" xfId="11" applyNumberFormat="1" applyFont="1"/>
    <xf numFmtId="3" fontId="4" fillId="0" borderId="0" xfId="11" applyNumberFormat="1" applyFont="1"/>
    <xf numFmtId="0" fontId="6" fillId="0" borderId="0" xfId="11" applyFont="1"/>
    <xf numFmtId="0" fontId="27" fillId="0" borderId="0" xfId="11" applyFont="1"/>
    <xf numFmtId="3" fontId="27" fillId="0" borderId="0" xfId="11" applyNumberFormat="1" applyFont="1"/>
    <xf numFmtId="0" fontId="0" fillId="8" borderId="94" xfId="0" applyFill="1" applyBorder="1"/>
    <xf numFmtId="0" fontId="0" fillId="8" borderId="95" xfId="0" applyFill="1" applyBorder="1"/>
    <xf numFmtId="0" fontId="0" fillId="8" borderId="95" xfId="0" applyFill="1" applyBorder="1" applyAlignment="1">
      <alignment wrapText="1"/>
    </xf>
    <xf numFmtId="0" fontId="0" fillId="8" borderId="96" xfId="0" applyFill="1" applyBorder="1"/>
    <xf numFmtId="0" fontId="51" fillId="8" borderId="0" xfId="0" applyFont="1" applyFill="1" applyAlignment="1">
      <alignment vertical="center"/>
    </xf>
    <xf numFmtId="0" fontId="51" fillId="8" borderId="97" xfId="0" applyFont="1" applyFill="1" applyBorder="1" applyAlignment="1">
      <alignment vertical="center"/>
    </xf>
    <xf numFmtId="0" fontId="20" fillId="0" borderId="37" xfId="8" applyBorder="1" applyAlignment="1" applyProtection="1">
      <alignment horizontal="center" shrinkToFit="1"/>
      <protection hidden="1"/>
    </xf>
    <xf numFmtId="0" fontId="8" fillId="0" borderId="21" xfId="8" applyFont="1" applyBorder="1" applyAlignment="1" applyProtection="1">
      <alignment horizontal="center" shrinkToFit="1"/>
      <protection hidden="1"/>
    </xf>
    <xf numFmtId="0" fontId="9" fillId="0" borderId="17" xfId="0" applyFont="1" applyBorder="1" applyAlignment="1" applyProtection="1">
      <alignment horizontal="center" vertical="center" shrinkToFit="1"/>
      <protection hidden="1"/>
    </xf>
    <xf numFmtId="0" fontId="9" fillId="0" borderId="19" xfId="0" applyFont="1" applyBorder="1" applyAlignment="1" applyProtection="1">
      <alignment horizontal="center" vertical="center" shrinkToFit="1"/>
      <protection hidden="1"/>
    </xf>
    <xf numFmtId="0" fontId="20" fillId="0" borderId="0" xfId="4"/>
    <xf numFmtId="0" fontId="16" fillId="0" borderId="0" xfId="4" applyFont="1"/>
    <xf numFmtId="0" fontId="0" fillId="5" borderId="41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54" fillId="5" borderId="16" xfId="0" applyFont="1" applyFill="1" applyBorder="1" applyAlignment="1">
      <alignment horizontal="center" vertical="center" wrapText="1"/>
    </xf>
    <xf numFmtId="0" fontId="3" fillId="5" borderId="45" xfId="0" applyFont="1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48" xfId="0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 vertical="center"/>
    </xf>
    <xf numFmtId="0" fontId="54" fillId="5" borderId="49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3" fillId="0" borderId="33" xfId="0" applyFont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 shrinkToFit="1"/>
      <protection hidden="1"/>
    </xf>
    <xf numFmtId="3" fontId="9" fillId="0" borderId="23" xfId="0" applyNumberFormat="1" applyFont="1" applyBorder="1" applyAlignment="1" applyProtection="1">
      <alignment horizontal="center" vertical="center" shrinkToFit="1"/>
      <protection hidden="1"/>
    </xf>
    <xf numFmtId="3" fontId="9" fillId="0" borderId="35" xfId="0" applyNumberFormat="1" applyFont="1" applyBorder="1" applyAlignment="1" applyProtection="1">
      <alignment horizontal="center" vertical="center" shrinkToFit="1"/>
      <protection hidden="1"/>
    </xf>
    <xf numFmtId="3" fontId="9" fillId="0" borderId="51" xfId="0" applyNumberFormat="1" applyFont="1" applyBorder="1" applyAlignment="1" applyProtection="1">
      <alignment horizontal="center" vertical="center" shrinkToFit="1"/>
      <protection hidden="1"/>
    </xf>
    <xf numFmtId="0" fontId="9" fillId="6" borderId="24" xfId="0" applyFont="1" applyFill="1" applyBorder="1" applyAlignment="1" applyProtection="1">
      <alignment horizontal="left" vertical="center" shrinkToFit="1"/>
      <protection hidden="1"/>
    </xf>
    <xf numFmtId="0" fontId="9" fillId="0" borderId="71" xfId="0" applyFont="1" applyBorder="1" applyAlignment="1" applyProtection="1">
      <alignment horizontal="center" vertical="center"/>
      <protection hidden="1"/>
    </xf>
    <xf numFmtId="0" fontId="3" fillId="0" borderId="71" xfId="0" applyFont="1" applyBorder="1" applyAlignment="1" applyProtection="1">
      <alignment horizontal="center" vertical="center" shrinkToFit="1"/>
      <protection hidden="1"/>
    </xf>
    <xf numFmtId="0" fontId="49" fillId="5" borderId="31" xfId="0" applyFont="1" applyFill="1" applyBorder="1" applyAlignment="1">
      <alignment horizontal="center" vertical="center" wrapText="1"/>
    </xf>
    <xf numFmtId="9" fontId="49" fillId="5" borderId="92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41" xfId="0" applyFont="1" applyFill="1" applyBorder="1" applyAlignment="1">
      <alignment horizontal="center"/>
    </xf>
    <xf numFmtId="3" fontId="5" fillId="5" borderId="47" xfId="0" applyNumberFormat="1" applyFont="1" applyFill="1" applyBorder="1" applyAlignment="1">
      <alignment horizontal="center"/>
    </xf>
    <xf numFmtId="3" fontId="5" fillId="5" borderId="45" xfId="0" applyNumberFormat="1" applyFont="1" applyFill="1" applyBorder="1" applyAlignment="1">
      <alignment horizontal="center"/>
    </xf>
    <xf numFmtId="0" fontId="5" fillId="5" borderId="46" xfId="0" applyFont="1" applyFill="1" applyBorder="1" applyAlignment="1">
      <alignment horizontal="center"/>
    </xf>
    <xf numFmtId="3" fontId="5" fillId="5" borderId="42" xfId="0" applyNumberFormat="1" applyFont="1" applyFill="1" applyBorder="1" applyAlignment="1">
      <alignment horizontal="center"/>
    </xf>
    <xf numFmtId="3" fontId="5" fillId="5" borderId="16" xfId="0" applyNumberFormat="1" applyFont="1" applyFill="1" applyBorder="1" applyAlignment="1">
      <alignment horizontal="center"/>
    </xf>
    <xf numFmtId="3" fontId="5" fillId="5" borderId="48" xfId="0" applyNumberFormat="1" applyFont="1" applyFill="1" applyBorder="1" applyAlignment="1">
      <alignment horizontal="center"/>
    </xf>
    <xf numFmtId="0" fontId="0" fillId="5" borderId="44" xfId="0" applyFill="1" applyBorder="1" applyAlignment="1">
      <alignment horizontal="center"/>
    </xf>
    <xf numFmtId="3" fontId="0" fillId="5" borderId="43" xfId="0" applyNumberFormat="1" applyFill="1" applyBorder="1" applyAlignment="1">
      <alignment horizontal="center"/>
    </xf>
    <xf numFmtId="3" fontId="0" fillId="5" borderId="56" xfId="0" applyNumberForma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3" fontId="0" fillId="5" borderId="12" xfId="0" applyNumberFormat="1" applyFill="1" applyBorder="1" applyAlignment="1">
      <alignment horizontal="center"/>
    </xf>
    <xf numFmtId="3" fontId="0" fillId="5" borderId="90" xfId="0" applyNumberFormat="1" applyFill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16" xfId="0" applyNumberFormat="1" applyFill="1" applyBorder="1" applyAlignment="1">
      <alignment horizontal="center"/>
    </xf>
    <xf numFmtId="0" fontId="56" fillId="5" borderId="41" xfId="0" applyFont="1" applyFill="1" applyBorder="1" applyAlignment="1">
      <alignment horizontal="center" vertical="center"/>
    </xf>
    <xf numFmtId="0" fontId="56" fillId="5" borderId="42" xfId="0" applyFont="1" applyFill="1" applyBorder="1" applyAlignment="1">
      <alignment horizontal="center" vertical="center"/>
    </xf>
    <xf numFmtId="0" fontId="56" fillId="5" borderId="10" xfId="0" applyFont="1" applyFill="1" applyBorder="1" applyAlignment="1">
      <alignment horizontal="center" vertical="center"/>
    </xf>
    <xf numFmtId="0" fontId="56" fillId="5" borderId="43" xfId="0" applyFont="1" applyFill="1" applyBorder="1" applyAlignment="1">
      <alignment horizontal="center" vertical="center"/>
    </xf>
    <xf numFmtId="0" fontId="56" fillId="5" borderId="44" xfId="0" applyFont="1" applyFill="1" applyBorder="1" applyAlignment="1">
      <alignment horizontal="center" vertical="center"/>
    </xf>
    <xf numFmtId="0" fontId="56" fillId="5" borderId="12" xfId="0" applyFont="1" applyFill="1" applyBorder="1" applyAlignment="1">
      <alignment horizontal="center" vertical="center"/>
    </xf>
    <xf numFmtId="0" fontId="56" fillId="5" borderId="11" xfId="0" applyFont="1" applyFill="1" applyBorder="1" applyAlignment="1">
      <alignment horizontal="center" vertical="center"/>
    </xf>
    <xf numFmtId="0" fontId="45" fillId="5" borderId="12" xfId="0" applyFont="1" applyFill="1" applyBorder="1" applyAlignment="1">
      <alignment horizontal="center" vertical="center"/>
    </xf>
    <xf numFmtId="0" fontId="56" fillId="5" borderId="16" xfId="0" applyFont="1" applyFill="1" applyBorder="1" applyAlignment="1">
      <alignment horizontal="center" vertical="center" wrapText="1"/>
    </xf>
    <xf numFmtId="0" fontId="45" fillId="5" borderId="45" xfId="0" applyFont="1" applyFill="1" applyBorder="1" applyAlignment="1">
      <alignment horizontal="center" vertical="center"/>
    </xf>
    <xf numFmtId="0" fontId="56" fillId="5" borderId="46" xfId="0" applyFont="1" applyFill="1" applyBorder="1" applyAlignment="1">
      <alignment horizontal="center" vertical="center"/>
    </xf>
    <xf numFmtId="0" fontId="56" fillId="5" borderId="47" xfId="0" applyFont="1" applyFill="1" applyBorder="1" applyAlignment="1">
      <alignment horizontal="center" vertical="center"/>
    </xf>
    <xf numFmtId="0" fontId="56" fillId="5" borderId="48" xfId="0" applyFont="1" applyFill="1" applyBorder="1" applyAlignment="1">
      <alignment horizontal="center" vertical="center"/>
    </xf>
    <xf numFmtId="0" fontId="45" fillId="5" borderId="42" xfId="0" applyFont="1" applyFill="1" applyBorder="1" applyAlignment="1">
      <alignment horizontal="center" vertical="center"/>
    </xf>
    <xf numFmtId="0" fontId="56" fillId="5" borderId="49" xfId="0" applyFont="1" applyFill="1" applyBorder="1" applyAlignment="1">
      <alignment horizontal="center" vertical="center" wrapText="1"/>
    </xf>
    <xf numFmtId="0" fontId="45" fillId="5" borderId="26" xfId="0" applyFont="1" applyFill="1" applyBorder="1" applyAlignment="1">
      <alignment horizontal="center" vertical="center"/>
    </xf>
    <xf numFmtId="0" fontId="56" fillId="5" borderId="5" xfId="0" applyFont="1" applyFill="1" applyBorder="1" applyAlignment="1">
      <alignment horizontal="center" vertical="center"/>
    </xf>
    <xf numFmtId="0" fontId="56" fillId="5" borderId="26" xfId="0" applyFont="1" applyFill="1" applyBorder="1" applyAlignment="1">
      <alignment horizontal="center" vertical="center"/>
    </xf>
    <xf numFmtId="0" fontId="56" fillId="5" borderId="29" xfId="0" applyFont="1" applyFill="1" applyBorder="1" applyAlignment="1">
      <alignment horizontal="center" vertical="center"/>
    </xf>
    <xf numFmtId="0" fontId="56" fillId="5" borderId="50" xfId="0" applyFont="1" applyFill="1" applyBorder="1" applyAlignment="1">
      <alignment horizontal="center" vertical="center"/>
    </xf>
    <xf numFmtId="0" fontId="56" fillId="0" borderId="33" xfId="0" applyFont="1" applyBorder="1" applyAlignment="1" applyProtection="1">
      <alignment horizontal="center" vertical="center"/>
      <protection hidden="1"/>
    </xf>
    <xf numFmtId="0" fontId="45" fillId="0" borderId="17" xfId="0" applyFont="1" applyBorder="1" applyAlignment="1" applyProtection="1">
      <alignment horizontal="center" vertical="center" shrinkToFit="1"/>
      <protection hidden="1"/>
    </xf>
    <xf numFmtId="3" fontId="56" fillId="0" borderId="21" xfId="0" applyNumberFormat="1" applyFont="1" applyBorder="1" applyAlignment="1" applyProtection="1">
      <alignment horizontal="right" vertical="center" shrinkToFit="1"/>
      <protection hidden="1"/>
    </xf>
    <xf numFmtId="0" fontId="45" fillId="0" borderId="34" xfId="0" applyFont="1" applyBorder="1" applyAlignment="1" applyProtection="1">
      <alignment horizontal="center" vertical="center" shrinkToFit="1"/>
      <protection hidden="1"/>
    </xf>
    <xf numFmtId="3" fontId="56" fillId="0" borderId="35" xfId="0" applyNumberFormat="1" applyFont="1" applyBorder="1" applyAlignment="1" applyProtection="1">
      <alignment horizontal="right" vertical="center" shrinkToFit="1"/>
      <protection hidden="1"/>
    </xf>
    <xf numFmtId="0" fontId="45" fillId="0" borderId="21" xfId="0" applyFont="1" applyBorder="1" applyAlignment="1" applyProtection="1">
      <alignment horizontal="center" vertical="center" shrinkToFit="1"/>
      <protection hidden="1"/>
    </xf>
    <xf numFmtId="0" fontId="56" fillId="0" borderId="24" xfId="0" applyFont="1" applyBorder="1" applyAlignment="1" applyProtection="1">
      <alignment horizontal="center" vertical="center"/>
      <protection hidden="1"/>
    </xf>
    <xf numFmtId="0" fontId="45" fillId="0" borderId="19" xfId="0" applyFont="1" applyBorder="1" applyAlignment="1" applyProtection="1">
      <alignment horizontal="center" vertical="center" shrinkToFit="1"/>
      <protection hidden="1"/>
    </xf>
    <xf numFmtId="3" fontId="56" fillId="0" borderId="23" xfId="0" applyNumberFormat="1" applyFont="1" applyBorder="1" applyAlignment="1" applyProtection="1">
      <alignment horizontal="right" vertical="center" shrinkToFit="1"/>
      <protection hidden="1"/>
    </xf>
    <xf numFmtId="0" fontId="45" fillId="0" borderId="20" xfId="0" applyFont="1" applyBorder="1" applyAlignment="1" applyProtection="1">
      <alignment horizontal="center" vertical="center" shrinkToFit="1"/>
      <protection hidden="1"/>
    </xf>
    <xf numFmtId="3" fontId="56" fillId="0" borderId="51" xfId="0" applyNumberFormat="1" applyFont="1" applyBorder="1" applyAlignment="1" applyProtection="1">
      <alignment horizontal="right" vertical="center" shrinkToFit="1"/>
      <protection hidden="1"/>
    </xf>
    <xf numFmtId="0" fontId="57" fillId="5" borderId="86" xfId="0" applyFont="1" applyFill="1" applyBorder="1" applyAlignment="1">
      <alignment horizontal="center" vertical="center" wrapText="1"/>
    </xf>
    <xf numFmtId="0" fontId="57" fillId="5" borderId="47" xfId="0" applyFont="1" applyFill="1" applyBorder="1" applyAlignment="1">
      <alignment horizontal="center" vertical="center"/>
    </xf>
    <xf numFmtId="0" fontId="58" fillId="5" borderId="47" xfId="0" applyFont="1" applyFill="1" applyBorder="1" applyAlignment="1">
      <alignment horizontal="center" vertical="center" wrapText="1"/>
    </xf>
    <xf numFmtId="0" fontId="58" fillId="5" borderId="100" xfId="0" applyFont="1" applyFill="1" applyBorder="1" applyAlignment="1">
      <alignment horizontal="center" vertical="center" wrapText="1" shrinkToFit="1"/>
    </xf>
    <xf numFmtId="0" fontId="58" fillId="5" borderId="0" xfId="0" applyFont="1" applyFill="1" applyAlignment="1">
      <alignment horizontal="center" vertical="center" wrapText="1"/>
    </xf>
    <xf numFmtId="0" fontId="59" fillId="9" borderId="102" xfId="0" applyFont="1" applyFill="1" applyBorder="1" applyAlignment="1">
      <alignment horizontal="center" vertical="center"/>
    </xf>
    <xf numFmtId="0" fontId="60" fillId="10" borderId="102" xfId="0" applyFont="1" applyFill="1" applyBorder="1" applyAlignment="1">
      <alignment horizontal="center" vertical="center" wrapText="1"/>
    </xf>
    <xf numFmtId="0" fontId="61" fillId="11" borderId="10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4" fontId="63" fillId="5" borderId="104" xfId="0" applyNumberFormat="1" applyFont="1" applyFill="1" applyBorder="1" applyAlignment="1">
      <alignment horizontal="center" vertical="center" wrapText="1"/>
    </xf>
    <xf numFmtId="0" fontId="63" fillId="5" borderId="105" xfId="0" applyFont="1" applyFill="1" applyBorder="1" applyAlignment="1">
      <alignment horizontal="right" vertical="center" wrapText="1"/>
    </xf>
    <xf numFmtId="0" fontId="63" fillId="5" borderId="106" xfId="0" applyFont="1" applyFill="1" applyBorder="1" applyAlignment="1">
      <alignment horizontal="right" vertical="center" wrapText="1"/>
    </xf>
    <xf numFmtId="0" fontId="58" fillId="5" borderId="100" xfId="0" applyFont="1" applyFill="1" applyBorder="1" applyAlignment="1">
      <alignment horizontal="center" vertical="center" wrapText="1"/>
    </xf>
    <xf numFmtId="0" fontId="59" fillId="0" borderId="107" xfId="0" applyFont="1" applyBorder="1" applyAlignment="1">
      <alignment horizontal="center"/>
    </xf>
    <xf numFmtId="0" fontId="59" fillId="12" borderId="64" xfId="0" applyFont="1" applyFill="1" applyBorder="1" applyAlignment="1">
      <alignment horizontal="center" vertical="center"/>
    </xf>
    <xf numFmtId="0" fontId="60" fillId="10" borderId="64" xfId="0" applyFont="1" applyFill="1" applyBorder="1" applyAlignment="1">
      <alignment horizontal="center" vertical="center"/>
    </xf>
    <xf numFmtId="0" fontId="61" fillId="11" borderId="108" xfId="0" applyFont="1" applyFill="1" applyBorder="1" applyAlignment="1">
      <alignment horizontal="center" vertical="center"/>
    </xf>
    <xf numFmtId="0" fontId="59" fillId="0" borderId="109" xfId="0" applyFont="1" applyBorder="1" applyAlignment="1">
      <alignment horizontal="center"/>
    </xf>
    <xf numFmtId="0" fontId="59" fillId="0" borderId="111" xfId="0" applyFont="1" applyBorder="1" applyAlignment="1">
      <alignment horizontal="center"/>
    </xf>
    <xf numFmtId="0" fontId="59" fillId="12" borderId="114" xfId="0" applyFont="1" applyFill="1" applyBorder="1" applyAlignment="1">
      <alignment horizontal="center" vertical="center"/>
    </xf>
    <xf numFmtId="0" fontId="59" fillId="12" borderId="112" xfId="0" applyFont="1" applyFill="1" applyBorder="1" applyAlignment="1">
      <alignment horizontal="center" vertical="center"/>
    </xf>
    <xf numFmtId="0" fontId="64" fillId="10" borderId="114" xfId="0" applyFont="1" applyFill="1" applyBorder="1" applyAlignment="1">
      <alignment horizontal="center" vertical="center"/>
    </xf>
    <xf numFmtId="0" fontId="61" fillId="11" borderId="115" xfId="0" applyFont="1" applyFill="1" applyBorder="1" applyAlignment="1">
      <alignment horizontal="center" vertical="center"/>
    </xf>
    <xf numFmtId="9" fontId="3" fillId="5" borderId="92" xfId="0" applyNumberFormat="1" applyFont="1" applyFill="1" applyBorder="1" applyAlignment="1" applyProtection="1">
      <alignment horizontal="center" vertical="center" wrapText="1"/>
      <protection locked="0"/>
    </xf>
    <xf numFmtId="1" fontId="20" fillId="13" borderId="116" xfId="0" applyNumberFormat="1" applyFont="1" applyFill="1" applyBorder="1" applyAlignment="1" applyProtection="1">
      <alignment horizontal="right" shrinkToFit="1"/>
      <protection hidden="1"/>
    </xf>
    <xf numFmtId="0" fontId="8" fillId="0" borderId="17" xfId="0" applyFont="1" applyBorder="1" applyAlignment="1" applyProtection="1">
      <alignment horizontal="center" vertical="center" shrinkToFit="1"/>
      <protection hidden="1"/>
    </xf>
    <xf numFmtId="3" fontId="20" fillId="0" borderId="14" xfId="0" applyNumberFormat="1" applyFont="1" applyBorder="1" applyAlignment="1" applyProtection="1">
      <alignment horizontal="right" vertical="center" shrinkToFit="1"/>
      <protection hidden="1"/>
    </xf>
    <xf numFmtId="1" fontId="20" fillId="13" borderId="52" xfId="0" applyNumberFormat="1" applyFont="1" applyFill="1" applyBorder="1" applyAlignment="1" applyProtection="1">
      <alignment horizontal="right" shrinkToFit="1"/>
      <protection hidden="1"/>
    </xf>
    <xf numFmtId="0" fontId="8" fillId="0" borderId="19" xfId="0" applyFont="1" applyBorder="1" applyAlignment="1" applyProtection="1">
      <alignment horizontal="center" vertical="center" shrinkToFit="1"/>
      <protection hidden="1"/>
    </xf>
    <xf numFmtId="3" fontId="20" fillId="0" borderId="23" xfId="0" applyNumberFormat="1" applyFont="1" applyBorder="1" applyAlignment="1" applyProtection="1">
      <alignment horizontal="right" vertical="center" shrinkToFit="1"/>
      <protection hidden="1"/>
    </xf>
    <xf numFmtId="0" fontId="8" fillId="13" borderId="117" xfId="0" applyFont="1" applyFill="1" applyBorder="1" applyAlignment="1" applyProtection="1">
      <alignment horizontal="center" shrinkToFit="1"/>
      <protection hidden="1"/>
    </xf>
    <xf numFmtId="0" fontId="8" fillId="13" borderId="118" xfId="0" applyFont="1" applyFill="1" applyBorder="1" applyAlignment="1" applyProtection="1">
      <alignment horizontal="center" shrinkToFit="1"/>
      <protection hidden="1"/>
    </xf>
    <xf numFmtId="0" fontId="9" fillId="2" borderId="74" xfId="0" applyFont="1" applyFill="1" applyBorder="1" applyAlignment="1" applyProtection="1">
      <alignment horizontal="center" vertical="center" shrinkToFit="1"/>
      <protection hidden="1"/>
    </xf>
    <xf numFmtId="0" fontId="20" fillId="0" borderId="116" xfId="0" applyFont="1" applyBorder="1" applyAlignment="1" applyProtection="1">
      <alignment shrinkToFit="1"/>
      <protection hidden="1"/>
    </xf>
    <xf numFmtId="0" fontId="20" fillId="0" borderId="52" xfId="0" applyFont="1" applyBorder="1" applyAlignment="1" applyProtection="1">
      <alignment shrinkToFit="1"/>
      <protection hidden="1"/>
    </xf>
    <xf numFmtId="0" fontId="8" fillId="3" borderId="116" xfId="0" applyFont="1" applyFill="1" applyBorder="1" applyAlignment="1" applyProtection="1">
      <alignment shrinkToFit="1"/>
      <protection hidden="1"/>
    </xf>
    <xf numFmtId="0" fontId="8" fillId="3" borderId="52" xfId="0" applyFont="1" applyFill="1" applyBorder="1" applyAlignment="1" applyProtection="1">
      <alignment shrinkToFit="1"/>
      <protection hidden="1"/>
    </xf>
    <xf numFmtId="3" fontId="9" fillId="2" borderId="74" xfId="0" applyNumberFormat="1" applyFont="1" applyFill="1" applyBorder="1" applyAlignment="1" applyProtection="1">
      <alignment horizontal="right" vertical="center" shrinkToFit="1"/>
      <protection hidden="1"/>
    </xf>
    <xf numFmtId="0" fontId="10" fillId="3" borderId="73" xfId="0" applyFont="1" applyFill="1" applyBorder="1" applyAlignment="1" applyProtection="1">
      <alignment horizontal="center" vertical="center" shrinkToFit="1"/>
      <protection hidden="1"/>
    </xf>
    <xf numFmtId="0" fontId="3" fillId="3" borderId="13" xfId="0" applyFont="1" applyFill="1" applyBorder="1" applyAlignment="1" applyProtection="1">
      <alignment horizontal="left" vertical="center" shrinkToFit="1"/>
      <protection hidden="1"/>
    </xf>
    <xf numFmtId="0" fontId="3" fillId="3" borderId="24" xfId="0" applyFont="1" applyFill="1" applyBorder="1" applyAlignment="1">
      <alignment shrinkToFit="1"/>
    </xf>
    <xf numFmtId="0" fontId="3" fillId="3" borderId="24" xfId="0" applyFont="1" applyFill="1" applyBorder="1" applyAlignment="1" applyProtection="1">
      <alignment horizontal="left" vertical="center" shrinkToFit="1"/>
      <protection hidden="1"/>
    </xf>
    <xf numFmtId="0" fontId="3" fillId="3" borderId="0" xfId="0" applyFont="1" applyFill="1" applyAlignment="1">
      <alignment shrinkToFit="1"/>
    </xf>
    <xf numFmtId="0" fontId="3" fillId="3" borderId="22" xfId="0" applyFont="1" applyFill="1" applyBorder="1" applyAlignment="1">
      <alignment shrinkToFit="1"/>
    </xf>
    <xf numFmtId="0" fontId="9" fillId="0" borderId="71" xfId="0" applyFont="1" applyBorder="1" applyAlignment="1" applyProtection="1">
      <alignment horizontal="left" vertical="center" shrinkToFit="1"/>
      <protection hidden="1"/>
    </xf>
    <xf numFmtId="0" fontId="3" fillId="3" borderId="13" xfId="0" applyFont="1" applyFill="1" applyBorder="1" applyAlignment="1">
      <alignment shrinkToFit="1"/>
    </xf>
    <xf numFmtId="0" fontId="3" fillId="3" borderId="88" xfId="0" applyFont="1" applyFill="1" applyBorder="1" applyAlignment="1" applyProtection="1">
      <alignment horizontal="left" vertical="center" shrinkToFit="1"/>
      <protection hidden="1"/>
    </xf>
    <xf numFmtId="0" fontId="56" fillId="0" borderId="98" xfId="0" applyFont="1" applyBorder="1" applyAlignment="1" applyProtection="1">
      <alignment horizontal="center" vertical="center"/>
      <protection hidden="1"/>
    </xf>
    <xf numFmtId="0" fontId="45" fillId="0" borderId="99" xfId="0" applyFont="1" applyBorder="1" applyAlignment="1" applyProtection="1">
      <alignment horizontal="center" vertical="center" shrinkToFit="1"/>
      <protection hidden="1"/>
    </xf>
    <xf numFmtId="0" fontId="65" fillId="3" borderId="14" xfId="0" applyFont="1" applyFill="1" applyBorder="1" applyAlignment="1" applyProtection="1">
      <alignment horizontal="center" vertical="center" wrapText="1"/>
      <protection hidden="1"/>
    </xf>
    <xf numFmtId="0" fontId="65" fillId="3" borderId="18" xfId="0" applyFont="1" applyFill="1" applyBorder="1" applyAlignment="1" applyProtection="1">
      <alignment horizontal="center" vertical="center" wrapText="1"/>
      <protection hidden="1"/>
    </xf>
    <xf numFmtId="0" fontId="66" fillId="2" borderId="17" xfId="0" applyFont="1" applyFill="1" applyBorder="1" applyAlignment="1" applyProtection="1">
      <alignment horizontal="center" vertical="center" shrinkToFit="1"/>
      <protection hidden="1"/>
    </xf>
    <xf numFmtId="3" fontId="66" fillId="2" borderId="34" xfId="0" applyNumberFormat="1" applyFont="1" applyFill="1" applyBorder="1" applyAlignment="1" applyProtection="1">
      <alignment horizontal="right" vertical="center" shrinkToFit="1"/>
      <protection hidden="1"/>
    </xf>
    <xf numFmtId="0" fontId="20" fillId="5" borderId="5" xfId="13" applyFill="1" applyBorder="1" applyAlignment="1">
      <alignment horizontal="center" vertical="center"/>
    </xf>
    <xf numFmtId="0" fontId="20" fillId="5" borderId="119" xfId="13" applyFill="1" applyBorder="1" applyAlignment="1">
      <alignment horizontal="center" vertical="center"/>
    </xf>
    <xf numFmtId="0" fontId="20" fillId="5" borderId="6" xfId="13" applyFill="1" applyBorder="1" applyAlignment="1">
      <alignment horizontal="center" vertical="center"/>
    </xf>
    <xf numFmtId="0" fontId="20" fillId="5" borderId="7" xfId="13" applyFill="1" applyBorder="1" applyAlignment="1">
      <alignment horizontal="center" vertical="center"/>
    </xf>
    <xf numFmtId="0" fontId="20" fillId="5" borderId="8" xfId="13" applyFill="1" applyBorder="1" applyAlignment="1">
      <alignment horizontal="center" vertical="center"/>
    </xf>
    <xf numFmtId="0" fontId="20" fillId="5" borderId="9" xfId="13" applyFill="1" applyBorder="1" applyAlignment="1">
      <alignment horizontal="center" vertical="center"/>
    </xf>
    <xf numFmtId="0" fontId="20" fillId="5" borderId="10" xfId="13" applyFill="1" applyBorder="1" applyAlignment="1">
      <alignment horizontal="center" vertical="center"/>
    </xf>
    <xf numFmtId="0" fontId="20" fillId="5" borderId="11" xfId="13" applyFill="1" applyBorder="1" applyAlignment="1">
      <alignment horizontal="center" vertical="center"/>
    </xf>
    <xf numFmtId="0" fontId="8" fillId="5" borderId="12" xfId="13" applyFont="1" applyFill="1" applyBorder="1" applyAlignment="1">
      <alignment horizontal="center" vertical="center"/>
    </xf>
    <xf numFmtId="0" fontId="9" fillId="0" borderId="13" xfId="13" applyFont="1" applyBorder="1" applyAlignment="1" applyProtection="1">
      <alignment horizontal="center" vertical="center"/>
      <protection hidden="1"/>
    </xf>
    <xf numFmtId="0" fontId="3" fillId="0" borderId="120" xfId="13" applyFont="1" applyBorder="1" applyAlignment="1" applyProtection="1">
      <alignment horizontal="center" vertical="center" shrinkToFit="1"/>
      <protection hidden="1"/>
    </xf>
    <xf numFmtId="3" fontId="9" fillId="0" borderId="121" xfId="13" applyNumberFormat="1" applyFont="1" applyBorder="1" applyAlignment="1" applyProtection="1">
      <alignment horizontal="center" vertical="center" shrinkToFit="1"/>
      <protection hidden="1"/>
    </xf>
    <xf numFmtId="0" fontId="6" fillId="0" borderId="15" xfId="13" applyFont="1" applyBorder="1" applyAlignment="1" applyProtection="1">
      <alignment horizontal="center" vertical="center" shrinkToFit="1"/>
      <protection hidden="1"/>
    </xf>
    <xf numFmtId="0" fontId="9" fillId="0" borderId="16" xfId="13" applyFont="1" applyBorder="1" applyAlignment="1" applyProtection="1">
      <alignment horizontal="center" vertical="center"/>
      <protection hidden="1"/>
    </xf>
    <xf numFmtId="0" fontId="3" fillId="0" borderId="17" xfId="13" applyFont="1" applyBorder="1" applyAlignment="1" applyProtection="1">
      <alignment horizontal="center" vertical="center" shrinkToFit="1"/>
      <protection hidden="1"/>
    </xf>
    <xf numFmtId="3" fontId="9" fillId="0" borderId="18" xfId="13" applyNumberFormat="1" applyFont="1" applyBorder="1" applyAlignment="1" applyProtection="1">
      <alignment horizontal="center" vertical="center" shrinkToFit="1"/>
      <protection hidden="1"/>
    </xf>
    <xf numFmtId="0" fontId="6" fillId="0" borderId="21" xfId="13" applyFont="1" applyBorder="1" applyAlignment="1" applyProtection="1">
      <alignment horizontal="center" vertical="center" shrinkToFit="1"/>
      <protection hidden="1"/>
    </xf>
    <xf numFmtId="0" fontId="9" fillId="0" borderId="22" xfId="13" applyFont="1" applyBorder="1" applyAlignment="1" applyProtection="1">
      <alignment horizontal="center" vertical="center"/>
      <protection hidden="1"/>
    </xf>
    <xf numFmtId="0" fontId="9" fillId="0" borderId="24" xfId="13" applyFont="1" applyBorder="1" applyAlignment="1" applyProtection="1">
      <alignment horizontal="center" vertical="center"/>
      <protection hidden="1"/>
    </xf>
    <xf numFmtId="0" fontId="9" fillId="0" borderId="25" xfId="13" applyFont="1" applyBorder="1" applyAlignment="1" applyProtection="1">
      <alignment horizontal="center" vertical="center"/>
      <protection hidden="1"/>
    </xf>
    <xf numFmtId="0" fontId="3" fillId="0" borderId="123" xfId="13" applyFont="1" applyBorder="1" applyAlignment="1" applyProtection="1">
      <alignment horizontal="center" vertical="center" shrinkToFit="1"/>
      <protection hidden="1"/>
    </xf>
    <xf numFmtId="3" fontId="9" fillId="0" borderId="26" xfId="13" applyNumberFormat="1" applyFont="1" applyBorder="1" applyAlignment="1" applyProtection="1">
      <alignment horizontal="center" vertical="center" shrinkToFit="1"/>
      <protection hidden="1"/>
    </xf>
    <xf numFmtId="0" fontId="6" fillId="0" borderId="125" xfId="13" applyFont="1" applyBorder="1" applyAlignment="1" applyProtection="1">
      <alignment horizontal="center" vertical="center" shrinkToFit="1"/>
      <protection hidden="1"/>
    </xf>
    <xf numFmtId="3" fontId="20" fillId="5" borderId="7" xfId="13" applyNumberFormat="1" applyFill="1" applyBorder="1" applyAlignment="1">
      <alignment horizontal="center" vertical="center"/>
    </xf>
    <xf numFmtId="3" fontId="20" fillId="5" borderId="9" xfId="13" applyNumberFormat="1" applyFill="1" applyBorder="1" applyAlignment="1">
      <alignment horizontal="center" vertical="center"/>
    </xf>
    <xf numFmtId="3" fontId="20" fillId="5" borderId="30" xfId="13" applyNumberFormat="1" applyFill="1" applyBorder="1" applyAlignment="1">
      <alignment horizontal="center" vertical="center"/>
    </xf>
    <xf numFmtId="0" fontId="8" fillId="5" borderId="9" xfId="13" applyFont="1" applyFill="1" applyBorder="1" applyAlignment="1">
      <alignment horizontal="center" vertical="center"/>
    </xf>
    <xf numFmtId="0" fontId="9" fillId="0" borderId="31" xfId="13" applyFont="1" applyBorder="1" applyAlignment="1" applyProtection="1">
      <alignment horizontal="center" vertical="center"/>
      <protection hidden="1"/>
    </xf>
    <xf numFmtId="0" fontId="3" fillId="0" borderId="32" xfId="13" applyFont="1" applyBorder="1" applyAlignment="1" applyProtection="1">
      <alignment horizontal="left" vertical="center" shrinkToFit="1"/>
      <protection hidden="1"/>
    </xf>
    <xf numFmtId="0" fontId="9" fillId="0" borderId="33" xfId="13" applyFont="1" applyBorder="1" applyAlignment="1" applyProtection="1">
      <alignment horizontal="left" vertical="center" shrinkToFit="1"/>
      <protection hidden="1"/>
    </xf>
    <xf numFmtId="0" fontId="3" fillId="0" borderId="34" xfId="13" applyFont="1" applyBorder="1" applyAlignment="1" applyProtection="1">
      <alignment horizontal="center" vertical="center" shrinkToFit="1"/>
      <protection hidden="1"/>
    </xf>
    <xf numFmtId="3" fontId="9" fillId="0" borderId="15" xfId="13" applyNumberFormat="1" applyFont="1" applyBorder="1" applyAlignment="1" applyProtection="1">
      <alignment horizontal="right" vertical="center" shrinkToFit="1"/>
      <protection hidden="1"/>
    </xf>
    <xf numFmtId="3" fontId="9" fillId="0" borderId="35" xfId="13" applyNumberFormat="1" applyFont="1" applyBorder="1" applyAlignment="1" applyProtection="1">
      <alignment horizontal="right" vertical="center" shrinkToFit="1"/>
      <protection hidden="1"/>
    </xf>
    <xf numFmtId="0" fontId="9" fillId="0" borderId="34" xfId="13" applyFont="1" applyBorder="1" applyAlignment="1" applyProtection="1">
      <alignment horizontal="center" vertical="center" shrinkToFit="1"/>
      <protection hidden="1"/>
    </xf>
    <xf numFmtId="3" fontId="9" fillId="0" borderId="37" xfId="13" applyNumberFormat="1" applyFont="1" applyBorder="1" applyAlignment="1" applyProtection="1">
      <alignment horizontal="right" vertical="center" shrinkToFit="1"/>
      <protection hidden="1"/>
    </xf>
    <xf numFmtId="0" fontId="10" fillId="0" borderId="21" xfId="13" applyFont="1" applyBorder="1" applyAlignment="1" applyProtection="1">
      <alignment horizontal="center" vertical="center" shrinkToFit="1"/>
      <protection hidden="1"/>
    </xf>
    <xf numFmtId="3" fontId="9" fillId="0" borderId="21" xfId="13" applyNumberFormat="1" applyFont="1" applyBorder="1" applyAlignment="1" applyProtection="1">
      <alignment horizontal="right" vertical="center" shrinkToFit="1"/>
      <protection hidden="1"/>
    </xf>
    <xf numFmtId="3" fontId="9" fillId="0" borderId="23" xfId="13" applyNumberFormat="1" applyFont="1" applyBorder="1" applyAlignment="1" applyProtection="1">
      <alignment horizontal="right" vertical="center" shrinkToFit="1"/>
      <protection hidden="1"/>
    </xf>
    <xf numFmtId="0" fontId="3" fillId="0" borderId="24" xfId="13" applyFont="1" applyBorder="1" applyAlignment="1" applyProtection="1">
      <alignment horizontal="left" vertical="center" shrinkToFit="1"/>
      <protection hidden="1"/>
    </xf>
    <xf numFmtId="0" fontId="9" fillId="0" borderId="24" xfId="13" applyFont="1" applyBorder="1" applyAlignment="1" applyProtection="1">
      <alignment horizontal="left" vertical="center" shrinkToFit="1"/>
      <protection hidden="1"/>
    </xf>
    <xf numFmtId="0" fontId="3" fillId="0" borderId="19" xfId="13" applyFont="1" applyBorder="1" applyAlignment="1" applyProtection="1">
      <alignment horizontal="center" vertical="center" shrinkToFit="1"/>
      <protection hidden="1"/>
    </xf>
    <xf numFmtId="0" fontId="3" fillId="0" borderId="20" xfId="13" applyFont="1" applyBorder="1" applyAlignment="1" applyProtection="1">
      <alignment horizontal="center" vertical="center" shrinkToFit="1"/>
      <protection hidden="1"/>
    </xf>
    <xf numFmtId="0" fontId="9" fillId="0" borderId="20" xfId="13" applyFont="1" applyBorder="1" applyAlignment="1" applyProtection="1">
      <alignment horizontal="center" vertical="center" shrinkToFit="1"/>
      <protection hidden="1"/>
    </xf>
    <xf numFmtId="3" fontId="9" fillId="0" borderId="52" xfId="13" applyNumberFormat="1" applyFont="1" applyBorder="1" applyAlignment="1" applyProtection="1">
      <alignment horizontal="right" vertical="center" shrinkToFit="1"/>
      <protection hidden="1"/>
    </xf>
    <xf numFmtId="0" fontId="10" fillId="0" borderId="23" xfId="13" applyFont="1" applyBorder="1" applyAlignment="1" applyProtection="1">
      <alignment horizontal="center" vertical="center" shrinkToFit="1"/>
      <protection hidden="1"/>
    </xf>
    <xf numFmtId="0" fontId="20" fillId="14" borderId="41" xfId="1" applyFont="1" applyFill="1" applyBorder="1" applyAlignment="1">
      <alignment horizontal="center" vertical="center"/>
    </xf>
    <xf numFmtId="0" fontId="20" fillId="14" borderId="42" xfId="1" applyFont="1" applyFill="1" applyBorder="1" applyAlignment="1">
      <alignment horizontal="center" vertical="center"/>
    </xf>
    <xf numFmtId="0" fontId="20" fillId="14" borderId="10" xfId="1" applyFont="1" applyFill="1" applyBorder="1" applyAlignment="1">
      <alignment horizontal="center" vertical="center"/>
    </xf>
    <xf numFmtId="0" fontId="20" fillId="14" borderId="43" xfId="1" applyFont="1" applyFill="1" applyBorder="1" applyAlignment="1">
      <alignment horizontal="center" vertical="center"/>
    </xf>
    <xf numFmtId="0" fontId="20" fillId="14" borderId="44" xfId="1" applyFont="1" applyFill="1" applyBorder="1" applyAlignment="1">
      <alignment horizontal="center" vertical="center"/>
    </xf>
    <xf numFmtId="0" fontId="20" fillId="14" borderId="12" xfId="1" applyFont="1" applyFill="1" applyBorder="1" applyAlignment="1">
      <alignment horizontal="center" vertical="center"/>
    </xf>
    <xf numFmtId="0" fontId="20" fillId="14" borderId="11" xfId="1" applyFont="1" applyFill="1" applyBorder="1" applyAlignment="1">
      <alignment horizontal="center" vertical="center"/>
    </xf>
    <xf numFmtId="0" fontId="8" fillId="14" borderId="110" xfId="1" applyFont="1" applyFill="1" applyBorder="1" applyAlignment="1">
      <alignment horizontal="center" vertical="center"/>
    </xf>
    <xf numFmtId="0" fontId="5" fillId="14" borderId="135" xfId="1" applyFont="1" applyFill="1" applyBorder="1" applyAlignment="1">
      <alignment horizontal="center" vertical="center" wrapText="1"/>
    </xf>
    <xf numFmtId="0" fontId="3" fillId="14" borderId="45" xfId="1" applyFont="1" applyFill="1" applyBorder="1" applyAlignment="1">
      <alignment horizontal="center" vertical="center"/>
    </xf>
    <xf numFmtId="0" fontId="5" fillId="14" borderId="41" xfId="1" applyFont="1" applyFill="1" applyBorder="1" applyAlignment="1">
      <alignment horizontal="center" vertical="center"/>
    </xf>
    <xf numFmtId="0" fontId="5" fillId="14" borderId="42" xfId="1" applyFont="1" applyFill="1" applyBorder="1" applyAlignment="1">
      <alignment horizontal="center" vertical="center"/>
    </xf>
    <xf numFmtId="0" fontId="5" fillId="14" borderId="46" xfId="1" applyFont="1" applyFill="1" applyBorder="1" applyAlignment="1">
      <alignment horizontal="center" vertical="center"/>
    </xf>
    <xf numFmtId="0" fontId="5" fillId="14" borderId="47" xfId="1" applyFont="1" applyFill="1" applyBorder="1" applyAlignment="1">
      <alignment horizontal="center" vertical="center"/>
    </xf>
    <xf numFmtId="0" fontId="5" fillId="14" borderId="48" xfId="1" applyFont="1" applyFill="1" applyBorder="1" applyAlignment="1">
      <alignment horizontal="center" vertical="center"/>
    </xf>
    <xf numFmtId="0" fontId="44" fillId="14" borderId="100" xfId="1" applyFont="1" applyFill="1" applyBorder="1" applyAlignment="1">
      <alignment horizontal="center" vertical="center"/>
    </xf>
    <xf numFmtId="0" fontId="5" fillId="14" borderId="136" xfId="1" applyFont="1" applyFill="1" applyBorder="1" applyAlignment="1">
      <alignment horizontal="center" vertical="center" wrapText="1"/>
    </xf>
    <xf numFmtId="0" fontId="3" fillId="14" borderId="26" xfId="1" applyFont="1" applyFill="1" applyBorder="1" applyAlignment="1">
      <alignment horizontal="center" vertical="center"/>
    </xf>
    <xf numFmtId="0" fontId="20" fillId="14" borderId="5" xfId="1" applyFont="1" applyFill="1" applyBorder="1" applyAlignment="1">
      <alignment horizontal="center" vertical="center"/>
    </xf>
    <xf numFmtId="0" fontId="20" fillId="14" borderId="26" xfId="1" applyFont="1" applyFill="1" applyBorder="1" applyAlignment="1">
      <alignment horizontal="center" vertical="center"/>
    </xf>
    <xf numFmtId="0" fontId="20" fillId="14" borderId="29" xfId="1" applyFont="1" applyFill="1" applyBorder="1" applyAlignment="1">
      <alignment horizontal="center" vertical="center"/>
    </xf>
    <xf numFmtId="0" fontId="20" fillId="14" borderId="50" xfId="1" applyFont="1" applyFill="1" applyBorder="1" applyAlignment="1">
      <alignment horizontal="center" vertical="center"/>
    </xf>
    <xf numFmtId="0" fontId="8" fillId="14" borderId="137" xfId="1" applyFont="1" applyFill="1" applyBorder="1" applyAlignment="1">
      <alignment horizontal="center" vertical="center"/>
    </xf>
    <xf numFmtId="0" fontId="9" fillId="0" borderId="138" xfId="1" applyFont="1" applyBorder="1" applyAlignment="1" applyProtection="1">
      <alignment horizontal="center" vertical="center"/>
      <protection hidden="1"/>
    </xf>
    <xf numFmtId="0" fontId="3" fillId="0" borderId="17" xfId="1" applyFont="1" applyBorder="1" applyAlignment="1" applyProtection="1">
      <alignment horizontal="center" vertical="center" shrinkToFit="1"/>
      <protection hidden="1"/>
    </xf>
    <xf numFmtId="3" fontId="9" fillId="0" borderId="21" xfId="1" applyNumberFormat="1" applyFont="1" applyBorder="1" applyAlignment="1" applyProtection="1">
      <alignment horizontal="center" vertical="center" shrinkToFit="1"/>
      <protection hidden="1"/>
    </xf>
    <xf numFmtId="0" fontId="3" fillId="0" borderId="34" xfId="1" applyFont="1" applyBorder="1" applyAlignment="1" applyProtection="1">
      <alignment horizontal="center" vertical="center" shrinkToFit="1"/>
      <protection hidden="1"/>
    </xf>
    <xf numFmtId="3" fontId="9" fillId="0" borderId="35" xfId="1" applyNumberFormat="1" applyFont="1" applyBorder="1" applyAlignment="1" applyProtection="1">
      <alignment horizontal="center" vertical="center" shrinkToFit="1"/>
      <protection hidden="1"/>
    </xf>
    <xf numFmtId="0" fontId="9" fillId="2" borderId="17" xfId="1" applyFont="1" applyFill="1" applyBorder="1" applyAlignment="1" applyProtection="1">
      <alignment horizontal="center" vertical="center" shrinkToFit="1"/>
      <protection hidden="1"/>
    </xf>
    <xf numFmtId="3" fontId="9" fillId="2" borderId="34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139" xfId="1" applyFont="1" applyFill="1" applyBorder="1" applyAlignment="1" applyProtection="1">
      <alignment horizontal="center" vertical="center"/>
      <protection hidden="1"/>
    </xf>
    <xf numFmtId="0" fontId="9" fillId="0" borderId="140" xfId="1" applyFont="1" applyBorder="1" applyAlignment="1" applyProtection="1">
      <alignment horizontal="center" vertical="center"/>
      <protection hidden="1"/>
    </xf>
    <xf numFmtId="0" fontId="9" fillId="2" borderId="19" xfId="1" applyFont="1" applyFill="1" applyBorder="1" applyAlignment="1" applyProtection="1">
      <alignment horizontal="center" vertical="center" shrinkToFit="1"/>
      <protection hidden="1"/>
    </xf>
    <xf numFmtId="3" fontId="9" fillId="2" borderId="52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141" xfId="1" applyFont="1" applyFill="1" applyBorder="1" applyAlignment="1" applyProtection="1">
      <alignment horizontal="center" vertical="center"/>
      <protection hidden="1"/>
    </xf>
    <xf numFmtId="0" fontId="9" fillId="0" borderId="142" xfId="1" applyFont="1" applyBorder="1" applyAlignment="1" applyProtection="1">
      <alignment horizontal="center" vertical="center"/>
      <protection hidden="1"/>
    </xf>
    <xf numFmtId="0" fontId="3" fillId="0" borderId="72" xfId="1" applyFont="1" applyBorder="1" applyAlignment="1" applyProtection="1">
      <alignment horizontal="center" vertical="center" shrinkToFit="1"/>
      <protection hidden="1"/>
    </xf>
    <xf numFmtId="3" fontId="9" fillId="0" borderId="73" xfId="1" applyNumberFormat="1" applyFont="1" applyBorder="1" applyAlignment="1" applyProtection="1">
      <alignment horizontal="center" vertical="center" shrinkToFit="1"/>
      <protection hidden="1"/>
    </xf>
    <xf numFmtId="0" fontId="3" fillId="0" borderId="74" xfId="1" applyFont="1" applyBorder="1" applyAlignment="1" applyProtection="1">
      <alignment horizontal="center" vertical="center" shrinkToFit="1"/>
      <protection hidden="1"/>
    </xf>
    <xf numFmtId="3" fontId="9" fillId="0" borderId="75" xfId="1" applyNumberFormat="1" applyFont="1" applyBorder="1" applyAlignment="1" applyProtection="1">
      <alignment horizontal="center" vertical="center" shrinkToFit="1"/>
      <protection hidden="1"/>
    </xf>
    <xf numFmtId="0" fontId="9" fillId="2" borderId="72" xfId="1" applyFont="1" applyFill="1" applyBorder="1" applyAlignment="1" applyProtection="1">
      <alignment horizontal="center" vertical="center" shrinkToFit="1"/>
      <protection hidden="1"/>
    </xf>
    <xf numFmtId="3" fontId="9" fillId="2" borderId="74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143" xfId="1" applyFont="1" applyFill="1" applyBorder="1" applyAlignment="1" applyProtection="1">
      <alignment horizontal="center" vertical="center"/>
      <protection hidden="1"/>
    </xf>
    <xf numFmtId="0" fontId="68" fillId="3" borderId="18" xfId="1" applyFont="1" applyFill="1" applyBorder="1" applyAlignment="1" applyProtection="1">
      <alignment horizontal="center" vertical="center" wrapText="1"/>
      <protection hidden="1"/>
    </xf>
    <xf numFmtId="0" fontId="68" fillId="3" borderId="71" xfId="1" applyFont="1" applyFill="1" applyBorder="1" applyAlignment="1" applyProtection="1">
      <alignment horizontal="center" vertical="center" wrapText="1"/>
      <protection hidden="1"/>
    </xf>
    <xf numFmtId="0" fontId="20" fillId="14" borderId="44" xfId="1" applyFont="1" applyFill="1" applyBorder="1" applyAlignment="1">
      <alignment horizontal="center"/>
    </xf>
    <xf numFmtId="3" fontId="20" fillId="14" borderId="43" xfId="1" applyNumberFormat="1" applyFont="1" applyFill="1" applyBorder="1" applyAlignment="1">
      <alignment horizontal="center"/>
    </xf>
    <xf numFmtId="3" fontId="20" fillId="14" borderId="56" xfId="1" applyNumberFormat="1" applyFont="1" applyFill="1" applyBorder="1" applyAlignment="1">
      <alignment horizontal="center"/>
    </xf>
    <xf numFmtId="0" fontId="20" fillId="14" borderId="10" xfId="1" applyFont="1" applyFill="1" applyBorder="1" applyAlignment="1">
      <alignment horizontal="center"/>
    </xf>
    <xf numFmtId="3" fontId="20" fillId="14" borderId="12" xfId="1" applyNumberFormat="1" applyFont="1" applyFill="1" applyBorder="1" applyAlignment="1">
      <alignment horizontal="center"/>
    </xf>
    <xf numFmtId="3" fontId="20" fillId="14" borderId="11" xfId="1" applyNumberFormat="1" applyFont="1" applyFill="1" applyBorder="1" applyAlignment="1">
      <alignment horizontal="center"/>
    </xf>
    <xf numFmtId="0" fontId="8" fillId="14" borderId="110" xfId="1" applyFont="1" applyFill="1" applyBorder="1" applyAlignment="1">
      <alignment horizontal="center"/>
    </xf>
    <xf numFmtId="0" fontId="3" fillId="14" borderId="0" xfId="1" applyFont="1" applyFill="1" applyBorder="1" applyAlignment="1">
      <alignment horizontal="center" vertical="center" wrapText="1"/>
    </xf>
    <xf numFmtId="0" fontId="3" fillId="14" borderId="16" xfId="1" applyFont="1" applyFill="1" applyBorder="1" applyAlignment="1">
      <alignment horizontal="center" vertical="center"/>
    </xf>
    <xf numFmtId="0" fontId="20" fillId="14" borderId="41" xfId="1" applyFont="1" applyFill="1" applyBorder="1" applyAlignment="1">
      <alignment horizontal="center"/>
    </xf>
    <xf numFmtId="3" fontId="20" fillId="14" borderId="47" xfId="1" applyNumberFormat="1" applyFont="1" applyFill="1" applyBorder="1" applyAlignment="1">
      <alignment horizontal="center"/>
    </xf>
    <xf numFmtId="3" fontId="20" fillId="14" borderId="45" xfId="1" applyNumberFormat="1" applyFont="1" applyFill="1" applyBorder="1" applyAlignment="1">
      <alignment horizontal="center"/>
    </xf>
    <xf numFmtId="0" fontId="20" fillId="14" borderId="46" xfId="1" applyFont="1" applyFill="1" applyBorder="1" applyAlignment="1">
      <alignment horizontal="center"/>
    </xf>
    <xf numFmtId="3" fontId="20" fillId="14" borderId="42" xfId="1" applyNumberFormat="1" applyFont="1" applyFill="1" applyBorder="1" applyAlignment="1">
      <alignment horizontal="center"/>
    </xf>
    <xf numFmtId="3" fontId="20" fillId="14" borderId="48" xfId="1" applyNumberFormat="1" applyFont="1" applyFill="1" applyBorder="1" applyAlignment="1">
      <alignment horizontal="center"/>
    </xf>
    <xf numFmtId="0" fontId="69" fillId="14" borderId="100" xfId="1" applyFont="1" applyFill="1" applyBorder="1" applyAlignment="1">
      <alignment horizontal="center"/>
    </xf>
    <xf numFmtId="0" fontId="5" fillId="14" borderId="146" xfId="1" applyFont="1" applyFill="1" applyBorder="1" applyAlignment="1">
      <alignment horizontal="center" vertical="center" wrapText="1"/>
    </xf>
    <xf numFmtId="0" fontId="3" fillId="14" borderId="62" xfId="1" applyFont="1" applyFill="1" applyBorder="1" applyAlignment="1">
      <alignment horizontal="center" vertical="center" wrapText="1"/>
    </xf>
    <xf numFmtId="0" fontId="3" fillId="14" borderId="147" xfId="1" applyFont="1" applyFill="1" applyBorder="1" applyAlignment="1">
      <alignment horizontal="center" vertical="center"/>
    </xf>
    <xf numFmtId="0" fontId="20" fillId="14" borderId="148" xfId="1" applyFont="1" applyFill="1" applyBorder="1" applyAlignment="1">
      <alignment horizontal="center"/>
    </xf>
    <xf numFmtId="3" fontId="20" fillId="14" borderId="62" xfId="1" applyNumberFormat="1" applyFont="1" applyFill="1" applyBorder="1" applyAlignment="1">
      <alignment horizontal="center"/>
    </xf>
    <xf numFmtId="3" fontId="20" fillId="14" borderId="149" xfId="1" applyNumberFormat="1" applyFont="1" applyFill="1" applyBorder="1" applyAlignment="1">
      <alignment horizontal="center"/>
    </xf>
    <xf numFmtId="0" fontId="20" fillId="14" borderId="150" xfId="1" applyFont="1" applyFill="1" applyBorder="1" applyAlignment="1">
      <alignment horizontal="center"/>
    </xf>
    <xf numFmtId="3" fontId="20" fillId="14" borderId="151" xfId="1" applyNumberFormat="1" applyFont="1" applyFill="1" applyBorder="1" applyAlignment="1">
      <alignment horizontal="center"/>
    </xf>
    <xf numFmtId="0" fontId="8" fillId="14" borderId="152" xfId="1" applyFont="1" applyFill="1" applyBorder="1" applyAlignment="1">
      <alignment horizontal="center"/>
    </xf>
    <xf numFmtId="0" fontId="3" fillId="0" borderId="33" xfId="1" applyFont="1" applyBorder="1" applyAlignment="1" applyProtection="1">
      <alignment horizontal="center" vertical="center"/>
      <protection hidden="1"/>
    </xf>
    <xf numFmtId="0" fontId="3" fillId="3" borderId="36" xfId="1" applyFont="1" applyFill="1" applyBorder="1" applyAlignment="1" applyProtection="1">
      <alignment horizontal="left" vertical="center" shrinkToFit="1"/>
      <protection hidden="1"/>
    </xf>
    <xf numFmtId="0" fontId="3" fillId="6" borderId="34" xfId="1" applyFont="1" applyFill="1" applyBorder="1" applyAlignment="1" applyProtection="1">
      <alignment horizontal="center" vertical="center" shrinkToFit="1"/>
      <protection hidden="1"/>
    </xf>
    <xf numFmtId="3" fontId="9" fillId="6" borderId="35" xfId="1" applyNumberFormat="1" applyFont="1" applyFill="1" applyBorder="1" applyAlignment="1" applyProtection="1">
      <alignment horizontal="right" vertical="center" shrinkToFit="1"/>
      <protection hidden="1"/>
    </xf>
    <xf numFmtId="0" fontId="3" fillId="6" borderId="17" xfId="1" applyFont="1" applyFill="1" applyBorder="1" applyAlignment="1" applyProtection="1">
      <alignment horizontal="center" vertical="center" shrinkToFit="1"/>
      <protection hidden="1"/>
    </xf>
    <xf numFmtId="3" fontId="9" fillId="6" borderId="14" xfId="1" applyNumberFormat="1" applyFont="1" applyFill="1" applyBorder="1" applyAlignment="1" applyProtection="1">
      <alignment horizontal="right" vertical="center" shrinkToFit="1"/>
      <protection hidden="1"/>
    </xf>
    <xf numFmtId="3" fontId="9" fillId="6" borderId="21" xfId="1" applyNumberFormat="1" applyFont="1" applyFill="1" applyBorder="1" applyAlignment="1" applyProtection="1">
      <alignment horizontal="right" vertical="center" shrinkToFit="1"/>
      <protection hidden="1"/>
    </xf>
    <xf numFmtId="0" fontId="9" fillId="2" borderId="34" xfId="1" applyFont="1" applyFill="1" applyBorder="1" applyAlignment="1" applyProtection="1">
      <alignment horizontal="center" vertical="center" shrinkToFit="1"/>
      <protection hidden="1"/>
    </xf>
    <xf numFmtId="0" fontId="9" fillId="3" borderId="33" xfId="1" applyFont="1" applyFill="1" applyBorder="1" applyAlignment="1" applyProtection="1">
      <alignment horizontal="center" vertical="center"/>
      <protection hidden="1"/>
    </xf>
    <xf numFmtId="0" fontId="3" fillId="0" borderId="24" xfId="1" applyFont="1" applyBorder="1" applyAlignment="1" applyProtection="1">
      <alignment horizontal="center" vertical="center"/>
      <protection hidden="1"/>
    </xf>
    <xf numFmtId="0" fontId="9" fillId="6" borderId="24" xfId="1" applyFont="1" applyFill="1" applyBorder="1" applyAlignment="1" applyProtection="1">
      <alignment horizontal="left" vertical="center" shrinkToFit="1"/>
      <protection hidden="1"/>
    </xf>
    <xf numFmtId="0" fontId="9" fillId="3" borderId="24" xfId="1" applyFont="1" applyFill="1" applyBorder="1" applyAlignment="1" applyProtection="1">
      <alignment horizontal="center" vertical="center"/>
      <protection hidden="1"/>
    </xf>
    <xf numFmtId="0" fontId="3" fillId="6" borderId="33" xfId="1" applyFont="1" applyFill="1" applyBorder="1" applyAlignment="1" applyProtection="1">
      <alignment horizontal="center" vertical="center"/>
      <protection hidden="1"/>
    </xf>
    <xf numFmtId="0" fontId="3" fillId="6" borderId="36" xfId="1" applyFont="1" applyFill="1" applyBorder="1" applyAlignment="1" applyProtection="1">
      <alignment horizontal="left" vertical="center" shrinkToFit="1"/>
      <protection hidden="1"/>
    </xf>
    <xf numFmtId="0" fontId="9" fillId="6" borderId="34" xfId="1" applyFont="1" applyFill="1" applyBorder="1" applyAlignment="1" applyProtection="1">
      <alignment horizontal="center" vertical="center" shrinkToFit="1"/>
      <protection hidden="1"/>
    </xf>
    <xf numFmtId="3" fontId="9" fillId="6" borderId="34" xfId="1" applyNumberFormat="1" applyFont="1" applyFill="1" applyBorder="1" applyAlignment="1" applyProtection="1">
      <alignment horizontal="right" vertical="center" shrinkToFit="1"/>
      <protection hidden="1"/>
    </xf>
    <xf numFmtId="0" fontId="9" fillId="6" borderId="33" xfId="1" applyFont="1" applyFill="1" applyBorder="1" applyAlignment="1" applyProtection="1">
      <alignment horizontal="center" vertical="center"/>
      <protection hidden="1"/>
    </xf>
    <xf numFmtId="0" fontId="9" fillId="0" borderId="25" xfId="1" applyFont="1" applyBorder="1" applyAlignment="1" applyProtection="1">
      <alignment horizontal="center" vertical="center"/>
      <protection hidden="1"/>
    </xf>
    <xf numFmtId="0" fontId="3" fillId="0" borderId="58" xfId="1" applyFont="1" applyBorder="1" applyAlignment="1" applyProtection="1">
      <alignment horizontal="left" vertical="center" shrinkToFit="1"/>
      <protection hidden="1"/>
    </xf>
    <xf numFmtId="0" fontId="9" fillId="0" borderId="25" xfId="1" applyFont="1" applyBorder="1" applyAlignment="1" applyProtection="1">
      <alignment horizontal="left" vertical="center" shrinkToFit="1"/>
      <protection hidden="1"/>
    </xf>
    <xf numFmtId="0" fontId="3" fillId="0" borderId="38" xfId="1" applyFont="1" applyBorder="1" applyAlignment="1" applyProtection="1">
      <alignment horizontal="center" vertical="center" shrinkToFit="1"/>
      <protection hidden="1"/>
    </xf>
    <xf numFmtId="3" fontId="9" fillId="0" borderId="53" xfId="1" applyNumberFormat="1" applyFont="1" applyBorder="1" applyAlignment="1" applyProtection="1">
      <alignment horizontal="right" vertical="center" shrinkToFit="1"/>
      <protection hidden="1"/>
    </xf>
    <xf numFmtId="0" fontId="3" fillId="0" borderId="27" xfId="1" applyFont="1" applyBorder="1" applyAlignment="1" applyProtection="1">
      <alignment horizontal="center" vertical="center" shrinkToFit="1"/>
      <protection hidden="1"/>
    </xf>
    <xf numFmtId="3" fontId="9" fillId="0" borderId="39" xfId="1" applyNumberFormat="1" applyFont="1" applyBorder="1" applyAlignment="1" applyProtection="1">
      <alignment horizontal="right" vertical="center" shrinkToFit="1"/>
      <protection hidden="1"/>
    </xf>
    <xf numFmtId="0" fontId="0" fillId="15" borderId="0" xfId="1" applyFont="1" applyFill="1" applyBorder="1"/>
    <xf numFmtId="0" fontId="0" fillId="15" borderId="10" xfId="1" applyFont="1" applyFill="1" applyBorder="1" applyAlignment="1">
      <alignment horizontal="center" vertical="center"/>
    </xf>
    <xf numFmtId="0" fontId="0" fillId="15" borderId="43" xfId="1" applyFont="1" applyFill="1" applyBorder="1" applyAlignment="1">
      <alignment horizontal="center" vertical="center"/>
    </xf>
    <xf numFmtId="0" fontId="0" fillId="15" borderId="44" xfId="1" applyFont="1" applyFill="1" applyBorder="1" applyAlignment="1">
      <alignment horizontal="center" vertical="center"/>
    </xf>
    <xf numFmtId="0" fontId="0" fillId="15" borderId="12" xfId="1" applyFont="1" applyFill="1" applyBorder="1" applyAlignment="1">
      <alignment horizontal="center" vertical="center"/>
    </xf>
    <xf numFmtId="0" fontId="0" fillId="15" borderId="11" xfId="1" applyFont="1" applyFill="1" applyBorder="1" applyAlignment="1">
      <alignment horizontal="center" vertical="center"/>
    </xf>
    <xf numFmtId="0" fontId="8" fillId="15" borderId="12" xfId="1" applyFont="1" applyFill="1" applyBorder="1" applyAlignment="1">
      <alignment horizontal="center" vertical="center"/>
    </xf>
    <xf numFmtId="0" fontId="5" fillId="14" borderId="147" xfId="1" applyFont="1" applyFill="1" applyBorder="1" applyAlignment="1">
      <alignment horizontal="center" vertical="center" wrapText="1"/>
    </xf>
    <xf numFmtId="0" fontId="0" fillId="14" borderId="148" xfId="1" applyFont="1" applyFill="1" applyBorder="1" applyAlignment="1">
      <alignment horizontal="center" vertical="center"/>
    </xf>
    <xf numFmtId="0" fontId="0" fillId="14" borderId="153" xfId="1" applyFont="1" applyFill="1" applyBorder="1" applyAlignment="1">
      <alignment horizontal="center" vertical="center"/>
    </xf>
    <xf numFmtId="0" fontId="0" fillId="14" borderId="150" xfId="1" applyFont="1" applyFill="1" applyBorder="1" applyAlignment="1">
      <alignment horizontal="center" vertical="center"/>
    </xf>
    <xf numFmtId="0" fontId="0" fillId="14" borderId="154" xfId="1" applyFont="1" applyFill="1" applyBorder="1" applyAlignment="1">
      <alignment horizontal="center" vertical="center"/>
    </xf>
    <xf numFmtId="0" fontId="44" fillId="14" borderId="153" xfId="1" applyFont="1" applyFill="1" applyBorder="1" applyAlignment="1">
      <alignment horizontal="center" vertical="center"/>
    </xf>
    <xf numFmtId="0" fontId="3" fillId="0" borderId="138" xfId="1" applyFont="1" applyBorder="1" applyAlignment="1" applyProtection="1">
      <alignment horizontal="center" vertical="center"/>
      <protection hidden="1"/>
    </xf>
    <xf numFmtId="0" fontId="17" fillId="16" borderId="14" xfId="1" applyFont="1" applyFill="1" applyBorder="1" applyAlignment="1" applyProtection="1">
      <alignment vertical="center" wrapText="1"/>
      <protection hidden="1"/>
    </xf>
    <xf numFmtId="3" fontId="9" fillId="0" borderId="21" xfId="1" applyNumberFormat="1" applyFont="1" applyBorder="1" applyAlignment="1" applyProtection="1">
      <alignment horizontal="right" vertical="center" shrinkToFit="1"/>
      <protection hidden="1"/>
    </xf>
    <xf numFmtId="0" fontId="3" fillId="0" borderId="20" xfId="1" applyFont="1" applyBorder="1" applyAlignment="1" applyProtection="1">
      <alignment horizontal="center" vertical="center" shrinkToFit="1"/>
      <protection hidden="1"/>
    </xf>
    <xf numFmtId="3" fontId="9" fillId="0" borderId="51" xfId="1" applyNumberFormat="1" applyFont="1" applyBorder="1" applyAlignment="1" applyProtection="1">
      <alignment horizontal="right" vertical="center" shrinkToFit="1"/>
      <protection hidden="1"/>
    </xf>
    <xf numFmtId="3" fontId="9" fillId="0" borderId="35" xfId="1" applyNumberFormat="1" applyFont="1" applyBorder="1" applyAlignment="1" applyProtection="1">
      <alignment horizontal="right" vertical="center" shrinkToFit="1"/>
      <protection hidden="1"/>
    </xf>
    <xf numFmtId="0" fontId="9" fillId="17" borderId="64" xfId="1" applyFont="1" applyFill="1" applyBorder="1" applyAlignment="1" applyProtection="1">
      <alignment horizontal="center" vertical="center" shrinkToFit="1"/>
      <protection hidden="1"/>
    </xf>
    <xf numFmtId="0" fontId="10" fillId="18" borderId="155" xfId="1" applyFont="1" applyFill="1" applyBorder="1" applyAlignment="1" applyProtection="1">
      <alignment horizontal="center" vertical="center" shrinkToFit="1"/>
      <protection hidden="1"/>
    </xf>
    <xf numFmtId="0" fontId="3" fillId="0" borderId="140" xfId="1" applyFont="1" applyBorder="1" applyAlignment="1" applyProtection="1">
      <alignment horizontal="center" vertical="center"/>
      <protection hidden="1"/>
    </xf>
    <xf numFmtId="0" fontId="17" fillId="16" borderId="18" xfId="1" applyFont="1" applyFill="1" applyBorder="1" applyAlignment="1" applyProtection="1">
      <alignment vertical="center" wrapText="1"/>
      <protection hidden="1"/>
    </xf>
    <xf numFmtId="0" fontId="10" fillId="18" borderId="64" xfId="1" applyFont="1" applyFill="1" applyBorder="1" applyAlignment="1" applyProtection="1">
      <alignment horizontal="center" vertical="center" shrinkToFit="1"/>
      <protection hidden="1"/>
    </xf>
    <xf numFmtId="0" fontId="17" fillId="16" borderId="156" xfId="1" applyFont="1" applyFill="1" applyBorder="1" applyAlignment="1" applyProtection="1">
      <alignment vertical="center" wrapText="1"/>
      <protection hidden="1"/>
    </xf>
    <xf numFmtId="0" fontId="17" fillId="16" borderId="24" xfId="1" applyFont="1" applyFill="1" applyBorder="1" applyAlignment="1" applyProtection="1">
      <alignment vertical="center" wrapText="1"/>
      <protection hidden="1"/>
    </xf>
    <xf numFmtId="3" fontId="9" fillId="17" borderId="155" xfId="1" applyNumberFormat="1" applyFont="1" applyFill="1" applyBorder="1" applyAlignment="1" applyProtection="1">
      <alignment horizontal="right" vertical="center" shrinkToFit="1"/>
      <protection hidden="1"/>
    </xf>
    <xf numFmtId="0" fontId="0" fillId="14" borderId="151" xfId="1" applyFont="1" applyFill="1" applyBorder="1" applyAlignment="1">
      <alignment horizontal="center" vertical="center"/>
    </xf>
    <xf numFmtId="0" fontId="19" fillId="15" borderId="44" xfId="1" applyFont="1" applyFill="1" applyBorder="1" applyAlignment="1">
      <alignment horizontal="center"/>
    </xf>
    <xf numFmtId="3" fontId="19" fillId="15" borderId="12" xfId="1" applyNumberFormat="1" applyFont="1" applyFill="1" applyBorder="1" applyAlignment="1">
      <alignment horizontal="center"/>
    </xf>
    <xf numFmtId="0" fontId="19" fillId="15" borderId="10" xfId="1" applyFont="1" applyFill="1" applyBorder="1" applyAlignment="1">
      <alignment horizontal="center"/>
    </xf>
    <xf numFmtId="3" fontId="19" fillId="15" borderId="157" xfId="1" applyNumberFormat="1" applyFont="1" applyFill="1" applyBorder="1" applyAlignment="1">
      <alignment horizontal="center"/>
    </xf>
    <xf numFmtId="3" fontId="19" fillId="15" borderId="43" xfId="1" applyNumberFormat="1" applyFont="1" applyFill="1" applyBorder="1" applyAlignment="1">
      <alignment horizontal="center"/>
    </xf>
    <xf numFmtId="3" fontId="19" fillId="15" borderId="11" xfId="1" applyNumberFormat="1" applyFont="1" applyFill="1" applyBorder="1" applyAlignment="1">
      <alignment horizontal="center"/>
    </xf>
    <xf numFmtId="0" fontId="19" fillId="15" borderId="12" xfId="1" applyFont="1" applyFill="1" applyBorder="1" applyAlignment="1">
      <alignment horizontal="center"/>
    </xf>
    <xf numFmtId="0" fontId="16" fillId="14" borderId="16" xfId="1" applyFont="1" applyFill="1" applyBorder="1" applyAlignment="1">
      <alignment horizontal="center" vertical="center" wrapText="1"/>
    </xf>
    <xf numFmtId="0" fontId="16" fillId="14" borderId="0" xfId="1" applyFont="1" applyFill="1" applyBorder="1" applyAlignment="1">
      <alignment horizontal="center" vertical="center"/>
    </xf>
    <xf numFmtId="0" fontId="19" fillId="14" borderId="41" xfId="1" applyFont="1" applyFill="1" applyBorder="1" applyAlignment="1">
      <alignment horizontal="center"/>
    </xf>
    <xf numFmtId="3" fontId="19" fillId="14" borderId="42" xfId="1" applyNumberFormat="1" applyFont="1" applyFill="1" applyBorder="1" applyAlignment="1">
      <alignment horizontal="center"/>
    </xf>
    <xf numFmtId="0" fontId="19" fillId="14" borderId="46" xfId="1" applyFont="1" applyFill="1" applyBorder="1" applyAlignment="1">
      <alignment horizontal="center"/>
    </xf>
    <xf numFmtId="3" fontId="19" fillId="14" borderId="0" xfId="1" applyNumberFormat="1" applyFont="1" applyFill="1" applyBorder="1" applyAlignment="1">
      <alignment horizontal="center"/>
    </xf>
    <xf numFmtId="3" fontId="19" fillId="14" borderId="47" xfId="1" applyNumberFormat="1" applyFont="1" applyFill="1" applyBorder="1" applyAlignment="1">
      <alignment horizontal="center"/>
    </xf>
    <xf numFmtId="0" fontId="16" fillId="19" borderId="158" xfId="1" applyFont="1" applyFill="1" applyBorder="1" applyAlignment="1" applyProtection="1">
      <alignment horizontal="left" vertical="center" shrinkToFit="1"/>
      <protection hidden="1"/>
    </xf>
    <xf numFmtId="0" fontId="16" fillId="0" borderId="159" xfId="1" applyFont="1" applyBorder="1" applyAlignment="1" applyProtection="1">
      <alignment horizontal="left" vertical="center" shrinkToFit="1"/>
      <protection hidden="1"/>
    </xf>
    <xf numFmtId="3" fontId="20" fillId="0" borderId="161" xfId="1" applyNumberFormat="1" applyFont="1" applyBorder="1" applyAlignment="1">
      <alignment horizontal="center" vertical="center"/>
    </xf>
    <xf numFmtId="3" fontId="20" fillId="0" borderId="159" xfId="1" applyNumberFormat="1" applyFont="1" applyBorder="1" applyAlignment="1">
      <alignment horizontal="center" vertical="center"/>
    </xf>
    <xf numFmtId="0" fontId="20" fillId="0" borderId="161" xfId="1" applyFont="1" applyBorder="1" applyAlignment="1">
      <alignment horizontal="center" vertical="center"/>
    </xf>
    <xf numFmtId="3" fontId="20" fillId="0" borderId="163" xfId="1" applyNumberFormat="1" applyFont="1" applyBorder="1" applyAlignment="1">
      <alignment horizontal="center" vertical="center"/>
    </xf>
    <xf numFmtId="0" fontId="70" fillId="0" borderId="160" xfId="1" applyFont="1" applyBorder="1" applyAlignment="1" applyProtection="1">
      <alignment horizontal="center" vertical="center" shrinkToFit="1"/>
      <protection hidden="1"/>
    </xf>
    <xf numFmtId="3" fontId="70" fillId="0" borderId="161" xfId="1" applyNumberFormat="1" applyFont="1" applyBorder="1" applyAlignment="1" applyProtection="1">
      <alignment horizontal="right" vertical="center" shrinkToFit="1"/>
      <protection hidden="1"/>
    </xf>
    <xf numFmtId="0" fontId="70" fillId="0" borderId="162" xfId="1" applyFont="1" applyBorder="1" applyAlignment="1" applyProtection="1">
      <alignment horizontal="center" vertical="center" shrinkToFit="1"/>
      <protection hidden="1"/>
    </xf>
    <xf numFmtId="3" fontId="70" fillId="0" borderId="163" xfId="1" applyNumberFormat="1" applyFont="1" applyBorder="1" applyAlignment="1" applyProtection="1">
      <alignment horizontal="right" vertical="center" shrinkToFit="1"/>
      <protection hidden="1"/>
    </xf>
    <xf numFmtId="0" fontId="20" fillId="2" borderId="160" xfId="1" applyFont="1" applyFill="1" applyBorder="1" applyAlignment="1">
      <alignment horizontal="center"/>
    </xf>
    <xf numFmtId="3" fontId="20" fillId="2" borderId="164" xfId="1" applyNumberFormat="1" applyFont="1" applyFill="1" applyBorder="1" applyAlignment="1">
      <alignment horizontal="center"/>
    </xf>
    <xf numFmtId="0" fontId="16" fillId="19" borderId="138" xfId="1" applyFont="1" applyFill="1" applyBorder="1" applyAlignment="1" applyProtection="1">
      <alignment horizontal="left" vertical="center" shrinkToFit="1"/>
      <protection hidden="1"/>
    </xf>
    <xf numFmtId="0" fontId="16" fillId="0" borderId="32" xfId="1" applyFont="1" applyBorder="1" applyAlignment="1" applyProtection="1">
      <alignment horizontal="left" vertical="center" shrinkToFit="1"/>
      <protection hidden="1"/>
    </xf>
    <xf numFmtId="0" fontId="20" fillId="0" borderId="17" xfId="1" applyFont="1" applyBorder="1" applyAlignment="1">
      <alignment horizontal="center" vertical="center"/>
    </xf>
    <xf numFmtId="3" fontId="20" fillId="0" borderId="21" xfId="1" applyNumberFormat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3" fontId="20" fillId="0" borderId="32" xfId="1" applyNumberFormat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21" xfId="1" applyFont="1" applyBorder="1" applyAlignment="1">
      <alignment horizontal="center" vertical="center"/>
    </xf>
    <xf numFmtId="3" fontId="20" fillId="0" borderId="35" xfId="1" applyNumberFormat="1" applyFont="1" applyBorder="1" applyAlignment="1">
      <alignment horizontal="center" vertical="center"/>
    </xf>
    <xf numFmtId="0" fontId="70" fillId="0" borderId="17" xfId="1" applyFont="1" applyBorder="1" applyAlignment="1" applyProtection="1">
      <alignment horizontal="center" vertical="center" shrinkToFit="1"/>
      <protection hidden="1"/>
    </xf>
    <xf numFmtId="3" fontId="70" fillId="0" borderId="21" xfId="1" applyNumberFormat="1" applyFont="1" applyBorder="1" applyAlignment="1" applyProtection="1">
      <alignment horizontal="right" vertical="center" shrinkToFit="1"/>
      <protection hidden="1"/>
    </xf>
    <xf numFmtId="0" fontId="70" fillId="0" borderId="34" xfId="1" applyFont="1" applyBorder="1" applyAlignment="1" applyProtection="1">
      <alignment horizontal="center" vertical="center" shrinkToFit="1"/>
      <protection hidden="1"/>
    </xf>
    <xf numFmtId="3" fontId="70" fillId="0" borderId="35" xfId="1" applyNumberFormat="1" applyFont="1" applyBorder="1" applyAlignment="1" applyProtection="1">
      <alignment horizontal="right" vertical="center" shrinkToFit="1"/>
      <protection hidden="1"/>
    </xf>
    <xf numFmtId="0" fontId="20" fillId="2" borderId="17" xfId="1" applyFont="1" applyFill="1" applyBorder="1" applyAlignment="1">
      <alignment horizontal="center"/>
    </xf>
    <xf numFmtId="3" fontId="20" fillId="2" borderId="165" xfId="1" applyNumberFormat="1" applyFont="1" applyFill="1" applyBorder="1" applyAlignment="1">
      <alignment horizontal="center"/>
    </xf>
    <xf numFmtId="0" fontId="3" fillId="0" borderId="71" xfId="1" applyFont="1" applyBorder="1" applyAlignment="1" applyProtection="1">
      <alignment horizontal="center" vertical="center"/>
      <protection hidden="1"/>
    </xf>
    <xf numFmtId="0" fontId="16" fillId="6" borderId="136" xfId="1" applyFont="1" applyFill="1" applyBorder="1" applyAlignment="1" applyProtection="1">
      <alignment horizontal="left" vertical="center" shrinkToFit="1"/>
      <protection hidden="1"/>
    </xf>
    <xf numFmtId="0" fontId="16" fillId="0" borderId="28" xfId="1" applyFont="1" applyBorder="1" applyAlignment="1" applyProtection="1">
      <alignment horizontal="left" vertical="center" shrinkToFit="1"/>
      <protection hidden="1"/>
    </xf>
    <xf numFmtId="0" fontId="20" fillId="0" borderId="58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0" fillId="0" borderId="166" xfId="1" applyFont="1" applyBorder="1" applyAlignment="1">
      <alignment horizontal="center" vertical="center"/>
    </xf>
    <xf numFmtId="3" fontId="20" fillId="0" borderId="28" xfId="1" applyNumberFormat="1" applyFont="1" applyBorder="1" applyAlignment="1">
      <alignment horizontal="center" vertical="center"/>
    </xf>
    <xf numFmtId="0" fontId="70" fillId="0" borderId="58" xfId="1" applyFont="1" applyBorder="1" applyAlignment="1" applyProtection="1">
      <alignment horizontal="center" vertical="center" shrinkToFit="1"/>
      <protection hidden="1"/>
    </xf>
    <xf numFmtId="3" fontId="70" fillId="0" borderId="28" xfId="1" applyNumberFormat="1" applyFont="1" applyBorder="1" applyAlignment="1" applyProtection="1">
      <alignment horizontal="right" vertical="center" shrinkToFit="1"/>
      <protection hidden="1"/>
    </xf>
    <xf numFmtId="0" fontId="20" fillId="6" borderId="27" xfId="1" applyFont="1" applyFill="1" applyBorder="1" applyAlignment="1">
      <alignment horizontal="center"/>
    </xf>
    <xf numFmtId="0" fontId="20" fillId="6" borderId="28" xfId="1" applyFont="1" applyFill="1" applyBorder="1" applyAlignment="1">
      <alignment horizontal="center"/>
    </xf>
    <xf numFmtId="0" fontId="9" fillId="6" borderId="25" xfId="1" applyFont="1" applyFill="1" applyBorder="1" applyAlignment="1" applyProtection="1">
      <alignment horizontal="center" vertical="center"/>
      <protection hidden="1"/>
    </xf>
    <xf numFmtId="0" fontId="19" fillId="14" borderId="167" xfId="1" applyFont="1" applyFill="1" applyBorder="1" applyAlignment="1">
      <alignment horizontal="center"/>
    </xf>
    <xf numFmtId="0" fontId="8" fillId="14" borderId="12" xfId="1" applyFont="1" applyFill="1" applyBorder="1" applyAlignment="1">
      <alignment horizontal="center" vertical="center"/>
    </xf>
    <xf numFmtId="0" fontId="5" fillId="14" borderId="16" xfId="1" applyFont="1" applyFill="1" applyBorder="1" applyAlignment="1">
      <alignment horizontal="center" vertical="center" wrapText="1"/>
    </xf>
    <xf numFmtId="0" fontId="0" fillId="14" borderId="46" xfId="1" applyFont="1" applyFill="1" applyBorder="1" applyAlignment="1">
      <alignment horizontal="center" vertical="center"/>
    </xf>
    <xf numFmtId="0" fontId="0" fillId="14" borderId="47" xfId="1" applyFont="1" applyFill="1" applyBorder="1" applyAlignment="1">
      <alignment horizontal="center" vertical="center"/>
    </xf>
    <xf numFmtId="0" fontId="0" fillId="14" borderId="48" xfId="1" applyFont="1" applyFill="1" applyBorder="1" applyAlignment="1">
      <alignment horizontal="center" vertical="center"/>
    </xf>
    <xf numFmtId="0" fontId="8" fillId="14" borderId="42" xfId="1" applyFont="1" applyFill="1" applyBorder="1" applyAlignment="1">
      <alignment horizontal="center" vertical="center"/>
    </xf>
    <xf numFmtId="0" fontId="5" fillId="14" borderId="49" xfId="1" applyFont="1" applyFill="1" applyBorder="1" applyAlignment="1">
      <alignment horizontal="center" vertical="center" wrapText="1"/>
    </xf>
    <xf numFmtId="0" fontId="8" fillId="14" borderId="26" xfId="1" applyFont="1" applyFill="1" applyBorder="1" applyAlignment="1">
      <alignment horizontal="center" vertical="center"/>
    </xf>
    <xf numFmtId="0" fontId="9" fillId="0" borderId="33" xfId="1" applyFont="1" applyBorder="1" applyAlignment="1" applyProtection="1">
      <alignment horizontal="center" vertical="center"/>
      <protection hidden="1"/>
    </xf>
    <xf numFmtId="0" fontId="9" fillId="2" borderId="17" xfId="0" applyFont="1" applyFill="1" applyBorder="1" applyAlignment="1" applyProtection="1">
      <alignment horizontal="center" vertical="center" shrinkToFit="1"/>
      <protection hidden="1"/>
    </xf>
    <xf numFmtId="0" fontId="9" fillId="0" borderId="24" xfId="1" applyFont="1" applyBorder="1" applyAlignment="1" applyProtection="1">
      <alignment horizontal="center" vertical="center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71" xfId="0" applyFont="1" applyFill="1" applyBorder="1" applyAlignment="1" applyProtection="1">
      <alignment horizontal="center" vertical="center" wrapText="1"/>
      <protection hidden="1"/>
    </xf>
    <xf numFmtId="3" fontId="9" fillId="0" borderId="73" xfId="1" applyNumberFormat="1" applyFont="1" applyBorder="1" applyAlignment="1" applyProtection="1">
      <alignment horizontal="right" vertical="center" shrinkToFit="1"/>
      <protection hidden="1"/>
    </xf>
    <xf numFmtId="3" fontId="9" fillId="0" borderId="75" xfId="1" applyNumberFormat="1" applyFont="1" applyBorder="1" applyAlignment="1" applyProtection="1">
      <alignment horizontal="right" vertical="center" shrinkToFit="1"/>
      <protection hidden="1"/>
    </xf>
    <xf numFmtId="0" fontId="10" fillId="0" borderId="73" xfId="0" applyFont="1" applyBorder="1" applyAlignment="1" applyProtection="1">
      <alignment horizontal="center" vertical="center" shrinkToFit="1"/>
      <protection hidden="1"/>
    </xf>
    <xf numFmtId="0" fontId="44" fillId="3" borderId="18" xfId="0" applyFont="1" applyFill="1" applyBorder="1" applyAlignment="1" applyProtection="1">
      <alignment horizontal="center" vertical="center" wrapText="1"/>
      <protection hidden="1"/>
    </xf>
    <xf numFmtId="0" fontId="0" fillId="15" borderId="44" xfId="1" applyFont="1" applyFill="1" applyBorder="1" applyAlignment="1">
      <alignment horizontal="center"/>
    </xf>
    <xf numFmtId="3" fontId="0" fillId="15" borderId="43" xfId="1" applyNumberFormat="1" applyFont="1" applyFill="1" applyBorder="1" applyAlignment="1">
      <alignment horizontal="center"/>
    </xf>
    <xf numFmtId="3" fontId="0" fillId="15" borderId="56" xfId="1" applyNumberFormat="1" applyFont="1" applyFill="1" applyBorder="1" applyAlignment="1">
      <alignment horizontal="center"/>
    </xf>
    <xf numFmtId="0" fontId="0" fillId="15" borderId="10" xfId="1" applyFont="1" applyFill="1" applyBorder="1" applyAlignment="1">
      <alignment horizontal="center"/>
    </xf>
    <xf numFmtId="3" fontId="0" fillId="15" borderId="12" xfId="1" applyNumberFormat="1" applyFont="1" applyFill="1" applyBorder="1" applyAlignment="1">
      <alignment horizontal="center"/>
    </xf>
    <xf numFmtId="3" fontId="0" fillId="15" borderId="11" xfId="1" applyNumberFormat="1" applyFont="1" applyFill="1" applyBorder="1" applyAlignment="1">
      <alignment horizontal="center"/>
    </xf>
    <xf numFmtId="0" fontId="8" fillId="15" borderId="12" xfId="1" applyFont="1" applyFill="1" applyBorder="1" applyAlignment="1">
      <alignment horizontal="center"/>
    </xf>
    <xf numFmtId="0" fontId="5" fillId="15" borderId="16" xfId="1" applyFont="1" applyFill="1" applyBorder="1" applyAlignment="1">
      <alignment horizontal="center" vertical="center" wrapText="1"/>
    </xf>
    <xf numFmtId="0" fontId="3" fillId="15" borderId="0" xfId="1" applyFont="1" applyFill="1" applyBorder="1" applyAlignment="1">
      <alignment horizontal="center" vertical="center" wrapText="1"/>
    </xf>
    <xf numFmtId="0" fontId="3" fillId="15" borderId="16" xfId="1" applyFont="1" applyFill="1" applyBorder="1" applyAlignment="1">
      <alignment horizontal="center" vertical="center"/>
    </xf>
    <xf numFmtId="0" fontId="0" fillId="15" borderId="41" xfId="1" applyFont="1" applyFill="1" applyBorder="1" applyAlignment="1">
      <alignment horizontal="center"/>
    </xf>
    <xf numFmtId="3" fontId="0" fillId="15" borderId="47" xfId="1" applyNumberFormat="1" applyFont="1" applyFill="1" applyBorder="1" applyAlignment="1">
      <alignment horizontal="center"/>
    </xf>
    <xf numFmtId="3" fontId="0" fillId="15" borderId="45" xfId="1" applyNumberFormat="1" applyFont="1" applyFill="1" applyBorder="1" applyAlignment="1">
      <alignment horizontal="center"/>
    </xf>
    <xf numFmtId="0" fontId="0" fillId="15" borderId="46" xfId="1" applyFont="1" applyFill="1" applyBorder="1" applyAlignment="1">
      <alignment horizontal="center"/>
    </xf>
    <xf numFmtId="3" fontId="0" fillId="15" borderId="42" xfId="1" applyNumberFormat="1" applyFont="1" applyFill="1" applyBorder="1" applyAlignment="1">
      <alignment horizontal="center"/>
    </xf>
    <xf numFmtId="3" fontId="0" fillId="15" borderId="48" xfId="1" applyNumberFormat="1" applyFont="1" applyFill="1" applyBorder="1" applyAlignment="1">
      <alignment horizontal="center"/>
    </xf>
    <xf numFmtId="0" fontId="8" fillId="15" borderId="42" xfId="1" applyFont="1" applyFill="1" applyBorder="1" applyAlignment="1">
      <alignment horizontal="center"/>
    </xf>
    <xf numFmtId="0" fontId="5" fillId="15" borderId="49" xfId="1" applyFont="1" applyFill="1" applyBorder="1" applyAlignment="1">
      <alignment horizontal="center" vertical="center" wrapText="1"/>
    </xf>
    <xf numFmtId="0" fontId="3" fillId="15" borderId="29" xfId="1" applyFont="1" applyFill="1" applyBorder="1" applyAlignment="1">
      <alignment horizontal="center" vertical="center" wrapText="1"/>
    </xf>
    <xf numFmtId="0" fontId="3" fillId="15" borderId="49" xfId="1" applyFont="1" applyFill="1" applyBorder="1" applyAlignment="1">
      <alignment horizontal="center" vertical="center"/>
    </xf>
    <xf numFmtId="0" fontId="0" fillId="15" borderId="5" xfId="1" applyFont="1" applyFill="1" applyBorder="1" applyAlignment="1">
      <alignment horizontal="center" vertical="center"/>
    </xf>
    <xf numFmtId="3" fontId="0" fillId="15" borderId="29" xfId="1" applyNumberFormat="1" applyFont="1" applyFill="1" applyBorder="1" applyAlignment="1">
      <alignment horizontal="center" vertical="center"/>
    </xf>
    <xf numFmtId="3" fontId="0" fillId="15" borderId="26" xfId="1" applyNumberFormat="1" applyFont="1" applyFill="1" applyBorder="1" applyAlignment="1">
      <alignment horizontal="center" vertical="center"/>
    </xf>
    <xf numFmtId="3" fontId="0" fillId="15" borderId="50" xfId="1" applyNumberFormat="1" applyFont="1" applyFill="1" applyBorder="1" applyAlignment="1">
      <alignment horizontal="center" vertical="center"/>
    </xf>
    <xf numFmtId="0" fontId="8" fillId="15" borderId="26" xfId="1" applyFont="1" applyFill="1" applyBorder="1" applyAlignment="1">
      <alignment horizontal="center" vertical="center"/>
    </xf>
    <xf numFmtId="0" fontId="71" fillId="0" borderId="34" xfId="1" applyFont="1" applyBorder="1" applyAlignment="1" applyProtection="1">
      <alignment horizontal="center" vertical="center" shrinkToFit="1"/>
      <protection hidden="1"/>
    </xf>
    <xf numFmtId="3" fontId="72" fillId="0" borderId="35" xfId="1" applyNumberFormat="1" applyFont="1" applyBorder="1" applyAlignment="1" applyProtection="1">
      <alignment horizontal="right" vertical="center" shrinkToFit="1"/>
      <protection hidden="1"/>
    </xf>
    <xf numFmtId="0" fontId="71" fillId="0" borderId="17" xfId="1" applyFont="1" applyBorder="1" applyAlignment="1" applyProtection="1">
      <alignment horizontal="center" vertical="center" shrinkToFit="1"/>
      <protection hidden="1"/>
    </xf>
    <xf numFmtId="3" fontId="72" fillId="0" borderId="21" xfId="1" applyNumberFormat="1" applyFont="1" applyBorder="1" applyAlignment="1" applyProtection="1">
      <alignment horizontal="right" vertical="center" shrinkToFit="1"/>
      <protection hidden="1"/>
    </xf>
    <xf numFmtId="0" fontId="9" fillId="0" borderId="27" xfId="1" applyFont="1" applyBorder="1" applyAlignment="1" applyProtection="1">
      <alignment horizontal="center" vertical="center" shrinkToFit="1"/>
      <protection hidden="1"/>
    </xf>
    <xf numFmtId="0" fontId="10" fillId="0" borderId="28" xfId="1" applyFont="1" applyBorder="1" applyAlignment="1" applyProtection="1">
      <alignment horizontal="center" vertical="center" shrinkToFit="1"/>
      <protection hidden="1"/>
    </xf>
    <xf numFmtId="0" fontId="20" fillId="14" borderId="46" xfId="1" applyFont="1" applyFill="1" applyBorder="1" applyAlignment="1">
      <alignment horizontal="center" vertical="center"/>
    </xf>
    <xf numFmtId="0" fontId="20" fillId="14" borderId="47" xfId="1" applyFont="1" applyFill="1" applyBorder="1" applyAlignment="1">
      <alignment horizontal="center" vertical="center"/>
    </xf>
    <xf numFmtId="0" fontId="20" fillId="14" borderId="48" xfId="1" applyFont="1" applyFill="1" applyBorder="1" applyAlignment="1">
      <alignment horizontal="center" vertical="center"/>
    </xf>
    <xf numFmtId="0" fontId="8" fillId="14" borderId="100" xfId="1" applyFont="1" applyFill="1" applyBorder="1" applyAlignment="1">
      <alignment horizontal="center" vertical="center"/>
    </xf>
    <xf numFmtId="0" fontId="8" fillId="3" borderId="18" xfId="1" applyFont="1" applyFill="1" applyBorder="1" applyAlignment="1" applyProtection="1">
      <alignment horizontal="center" vertical="center" wrapText="1"/>
      <protection hidden="1"/>
    </xf>
    <xf numFmtId="0" fontId="8" fillId="3" borderId="71" xfId="1" applyFont="1" applyFill="1" applyBorder="1" applyAlignment="1" applyProtection="1">
      <alignment horizontal="center" vertical="center" wrapText="1"/>
      <protection hidden="1"/>
    </xf>
    <xf numFmtId="3" fontId="9" fillId="2" borderId="168" xfId="1" applyNumberFormat="1" applyFont="1" applyFill="1" applyBorder="1" applyAlignment="1" applyProtection="1">
      <alignment horizontal="right" vertical="center" shrinkToFit="1"/>
      <protection hidden="1"/>
    </xf>
    <xf numFmtId="0" fontId="8" fillId="14" borderId="100" xfId="1" applyFont="1" applyFill="1" applyBorder="1" applyAlignment="1">
      <alignment horizontal="center"/>
    </xf>
    <xf numFmtId="0" fontId="9" fillId="0" borderId="24" xfId="1" applyFont="1" applyBorder="1" applyAlignment="1" applyProtection="1">
      <alignment horizontal="left" vertical="center" shrinkToFit="1"/>
      <protection hidden="1"/>
    </xf>
    <xf numFmtId="0" fontId="3" fillId="0" borderId="25" xfId="1" applyFont="1" applyBorder="1" applyAlignment="1" applyProtection="1">
      <alignment horizontal="center" vertical="center"/>
      <protection hidden="1"/>
    </xf>
    <xf numFmtId="0" fontId="3" fillId="3" borderId="58" xfId="1" applyFont="1" applyFill="1" applyBorder="1" applyAlignment="1" applyProtection="1">
      <alignment horizontal="left" vertical="center" shrinkToFit="1"/>
      <protection hidden="1"/>
    </xf>
    <xf numFmtId="0" fontId="9" fillId="2" borderId="38" xfId="1" applyFont="1" applyFill="1" applyBorder="1" applyAlignment="1" applyProtection="1">
      <alignment horizontal="center" vertical="center" shrinkToFit="1"/>
      <protection hidden="1"/>
    </xf>
    <xf numFmtId="3" fontId="9" fillId="2" borderId="38" xfId="1" applyNumberFormat="1" applyFont="1" applyFill="1" applyBorder="1" applyAlignment="1" applyProtection="1">
      <alignment horizontal="right" vertical="center" shrinkToFit="1"/>
      <protection hidden="1"/>
    </xf>
    <xf numFmtId="0" fontId="9" fillId="3" borderId="25" xfId="1" applyFont="1" applyFill="1" applyBorder="1" applyAlignment="1" applyProtection="1">
      <alignment horizontal="center" vertical="center"/>
      <protection hidden="1"/>
    </xf>
    <xf numFmtId="0" fontId="3" fillId="0" borderId="158" xfId="1" applyFont="1" applyBorder="1" applyAlignment="1" applyProtection="1">
      <alignment horizontal="center" vertical="center"/>
      <protection hidden="1"/>
    </xf>
    <xf numFmtId="0" fontId="73" fillId="16" borderId="169" xfId="1" applyFont="1" applyFill="1" applyBorder="1" applyAlignment="1" applyProtection="1">
      <alignment vertical="center" wrapText="1"/>
      <protection hidden="1"/>
    </xf>
    <xf numFmtId="3" fontId="9" fillId="17" borderId="64" xfId="1" applyNumberFormat="1" applyFont="1" applyFill="1" applyBorder="1" applyAlignment="1" applyProtection="1">
      <alignment horizontal="right" vertical="center" shrinkToFit="1"/>
      <protection hidden="1"/>
    </xf>
    <xf numFmtId="0" fontId="73" fillId="16" borderId="18" xfId="1" applyFont="1" applyFill="1" applyBorder="1" applyAlignment="1" applyProtection="1">
      <alignment vertical="center" wrapText="1"/>
      <protection hidden="1"/>
    </xf>
    <xf numFmtId="0" fontId="3" fillId="0" borderId="17" xfId="1" applyFont="1" applyBorder="1" applyAlignment="1">
      <alignment horizontal="center" vertical="center"/>
    </xf>
    <xf numFmtId="3" fontId="9" fillId="0" borderId="21" xfId="1" applyNumberFormat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3" fontId="9" fillId="0" borderId="32" xfId="1" applyNumberFormat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3" fontId="9" fillId="0" borderId="35" xfId="1" applyNumberFormat="1" applyFont="1" applyBorder="1" applyAlignment="1">
      <alignment horizontal="center" vertical="center"/>
    </xf>
    <xf numFmtId="0" fontId="17" fillId="0" borderId="17" xfId="1" applyFont="1" applyBorder="1" applyAlignment="1" applyProtection="1">
      <alignment horizontal="center" vertical="center" shrinkToFit="1"/>
      <protection hidden="1"/>
    </xf>
    <xf numFmtId="3" fontId="16" fillId="0" borderId="21" xfId="1" applyNumberFormat="1" applyFont="1" applyBorder="1" applyAlignment="1" applyProtection="1">
      <alignment horizontal="right" vertical="center" shrinkToFit="1"/>
      <protection hidden="1"/>
    </xf>
    <xf numFmtId="0" fontId="17" fillId="0" borderId="34" xfId="1" applyFont="1" applyBorder="1" applyAlignment="1" applyProtection="1">
      <alignment horizontal="center" vertical="center" shrinkToFit="1"/>
      <protection hidden="1"/>
    </xf>
    <xf numFmtId="3" fontId="16" fillId="0" borderId="35" xfId="1" applyNumberFormat="1" applyFont="1" applyBorder="1" applyAlignment="1" applyProtection="1">
      <alignment horizontal="right" vertical="center" shrinkToFit="1"/>
      <protection hidden="1"/>
    </xf>
    <xf numFmtId="0" fontId="8" fillId="0" borderId="17" xfId="1" applyFont="1" applyBorder="1" applyAlignment="1">
      <alignment horizontal="center" vertical="center"/>
    </xf>
    <xf numFmtId="0" fontId="0" fillId="15" borderId="44" xfId="1" applyFont="1" applyFill="1" applyBorder="1"/>
    <xf numFmtId="0" fontId="0" fillId="14" borderId="173" xfId="1" applyFont="1" applyFill="1" applyBorder="1" applyAlignment="1">
      <alignment horizontal="center" vertical="center"/>
    </xf>
    <xf numFmtId="0" fontId="0" fillId="14" borderId="114" xfId="1" applyFont="1" applyFill="1" applyBorder="1" applyAlignment="1">
      <alignment horizontal="center" vertical="center"/>
    </xf>
    <xf numFmtId="0" fontId="3" fillId="0" borderId="64" xfId="1" applyFont="1" applyBorder="1" applyAlignment="1" applyProtection="1">
      <alignment horizontal="center" vertical="center"/>
      <protection hidden="1"/>
    </xf>
    <xf numFmtId="0" fontId="68" fillId="0" borderId="64" xfId="1" applyFont="1" applyBorder="1" applyAlignment="1" applyProtection="1">
      <alignment horizontal="center" vertical="center" shrinkToFit="1"/>
      <protection hidden="1"/>
    </xf>
    <xf numFmtId="3" fontId="74" fillId="0" borderId="14" xfId="1" applyNumberFormat="1" applyFont="1" applyBorder="1" applyAlignment="1" applyProtection="1">
      <alignment horizontal="center" vertical="center" shrinkToFit="1"/>
      <protection hidden="1"/>
    </xf>
    <xf numFmtId="0" fontId="68" fillId="0" borderId="20" xfId="1" applyFont="1" applyBorder="1" applyAlignment="1" applyProtection="1">
      <alignment horizontal="center" vertical="center" shrinkToFit="1"/>
      <protection hidden="1"/>
    </xf>
    <xf numFmtId="3" fontId="74" fillId="0" borderId="51" xfId="1" applyNumberFormat="1" applyFont="1" applyBorder="1" applyAlignment="1" applyProtection="1">
      <alignment horizontal="center" vertical="center" shrinkToFit="1"/>
      <protection hidden="1"/>
    </xf>
    <xf numFmtId="0" fontId="68" fillId="0" borderId="17" xfId="1" applyFont="1" applyBorder="1" applyAlignment="1" applyProtection="1">
      <alignment horizontal="center" vertical="center" shrinkToFit="1"/>
      <protection hidden="1"/>
    </xf>
    <xf numFmtId="3" fontId="74" fillId="0" borderId="21" xfId="1" applyNumberFormat="1" applyFont="1" applyBorder="1" applyAlignment="1" applyProtection="1">
      <alignment horizontal="center" vertical="center" shrinkToFit="1"/>
      <protection hidden="1"/>
    </xf>
    <xf numFmtId="0" fontId="68" fillId="0" borderId="34" xfId="1" applyFont="1" applyBorder="1" applyAlignment="1" applyProtection="1">
      <alignment horizontal="center" vertical="center" shrinkToFit="1"/>
      <protection hidden="1"/>
    </xf>
    <xf numFmtId="3" fontId="74" fillId="0" borderId="35" xfId="1" applyNumberFormat="1" applyFont="1" applyBorder="1" applyAlignment="1" applyProtection="1">
      <alignment horizontal="center" vertical="center" shrinkToFit="1"/>
      <protection hidden="1"/>
    </xf>
    <xf numFmtId="0" fontId="74" fillId="17" borderId="64" xfId="1" applyFont="1" applyFill="1" applyBorder="1" applyAlignment="1" applyProtection="1">
      <alignment horizontal="center" vertical="center" shrinkToFit="1"/>
      <protection hidden="1"/>
    </xf>
    <xf numFmtId="3" fontId="74" fillId="17" borderId="64" xfId="1" applyNumberFormat="1" applyFont="1" applyFill="1" applyBorder="1" applyAlignment="1" applyProtection="1">
      <alignment horizontal="center" vertical="center" shrinkToFit="1"/>
      <protection hidden="1"/>
    </xf>
    <xf numFmtId="0" fontId="68" fillId="18" borderId="64" xfId="1" applyFont="1" applyFill="1" applyBorder="1" applyAlignment="1" applyProtection="1">
      <alignment horizontal="center" vertical="center" shrinkToFit="1"/>
      <protection hidden="1"/>
    </xf>
    <xf numFmtId="0" fontId="3" fillId="0" borderId="114" xfId="1" applyFont="1" applyBorder="1" applyAlignment="1" applyProtection="1">
      <alignment horizontal="center" vertical="center"/>
      <protection hidden="1"/>
    </xf>
    <xf numFmtId="0" fontId="68" fillId="0" borderId="114" xfId="1" applyFont="1" applyBorder="1" applyAlignment="1" applyProtection="1">
      <alignment horizontal="center" vertical="center" shrinkToFit="1"/>
      <protection hidden="1"/>
    </xf>
    <xf numFmtId="3" fontId="74" fillId="0" borderId="149" xfId="1" applyNumberFormat="1" applyFont="1" applyBorder="1" applyAlignment="1" applyProtection="1">
      <alignment horizontal="center" vertical="center" shrinkToFit="1"/>
      <protection hidden="1"/>
    </xf>
    <xf numFmtId="0" fontId="68" fillId="0" borderId="74" xfId="1" applyFont="1" applyBorder="1" applyAlignment="1" applyProtection="1">
      <alignment horizontal="center" vertical="center" shrinkToFit="1"/>
      <protection hidden="1"/>
    </xf>
    <xf numFmtId="3" fontId="74" fillId="0" borderId="75" xfId="1" applyNumberFormat="1" applyFont="1" applyBorder="1" applyAlignment="1" applyProtection="1">
      <alignment horizontal="center" vertical="center" shrinkToFit="1"/>
      <protection hidden="1"/>
    </xf>
    <xf numFmtId="0" fontId="68" fillId="0" borderId="170" xfId="1" applyFont="1" applyBorder="1" applyAlignment="1" applyProtection="1">
      <alignment horizontal="center" vertical="center" shrinkToFit="1"/>
      <protection hidden="1"/>
    </xf>
    <xf numFmtId="3" fontId="74" fillId="0" borderId="171" xfId="1" applyNumberFormat="1" applyFont="1" applyBorder="1" applyAlignment="1" applyProtection="1">
      <alignment horizontal="center" vertical="center" shrinkToFit="1"/>
      <protection hidden="1"/>
    </xf>
    <xf numFmtId="0" fontId="68" fillId="0" borderId="172" xfId="1" applyFont="1" applyBorder="1" applyAlignment="1" applyProtection="1">
      <alignment horizontal="center" vertical="center" shrinkToFit="1"/>
      <protection hidden="1"/>
    </xf>
    <xf numFmtId="3" fontId="74" fillId="0" borderId="87" xfId="1" applyNumberFormat="1" applyFont="1" applyBorder="1" applyAlignment="1" applyProtection="1">
      <alignment horizontal="center" vertical="center" shrinkToFit="1"/>
      <protection hidden="1"/>
    </xf>
    <xf numFmtId="0" fontId="74" fillId="17" borderId="114" xfId="1" applyFont="1" applyFill="1" applyBorder="1" applyAlignment="1" applyProtection="1">
      <alignment horizontal="center" vertical="center" shrinkToFit="1"/>
      <protection hidden="1"/>
    </xf>
    <xf numFmtId="3" fontId="74" fillId="17" borderId="114" xfId="1" applyNumberFormat="1" applyFont="1" applyFill="1" applyBorder="1" applyAlignment="1" applyProtection="1">
      <alignment horizontal="center" vertical="center" shrinkToFit="1"/>
      <protection hidden="1"/>
    </xf>
    <xf numFmtId="0" fontId="68" fillId="18" borderId="114" xfId="1" applyFont="1" applyFill="1" applyBorder="1" applyAlignment="1" applyProtection="1">
      <alignment horizontal="center" vertical="center" shrinkToFit="1"/>
      <protection hidden="1"/>
    </xf>
    <xf numFmtId="0" fontId="3" fillId="14" borderId="149" xfId="1" applyFont="1" applyFill="1" applyBorder="1" applyAlignment="1">
      <alignment horizontal="center" vertical="center"/>
    </xf>
    <xf numFmtId="0" fontId="75" fillId="16" borderId="95" xfId="1" applyFont="1" applyFill="1" applyBorder="1" applyAlignment="1" applyProtection="1">
      <alignment horizontal="center" vertical="center" wrapText="1"/>
      <protection hidden="1"/>
    </xf>
    <xf numFmtId="0" fontId="75" fillId="16" borderId="174" xfId="1" applyFont="1" applyFill="1" applyBorder="1" applyAlignment="1" applyProtection="1">
      <alignment horizontal="center" vertical="center" wrapText="1"/>
      <protection hidden="1"/>
    </xf>
    <xf numFmtId="0" fontId="8" fillId="0" borderId="160" xfId="1" applyFont="1" applyBorder="1" applyAlignment="1">
      <alignment horizontal="center" vertical="center"/>
    </xf>
    <xf numFmtId="0" fontId="8" fillId="0" borderId="162" xfId="1" applyFont="1" applyBorder="1" applyAlignment="1">
      <alignment horizontal="center" vertical="center"/>
    </xf>
    <xf numFmtId="0" fontId="76" fillId="0" borderId="160" xfId="1" applyFont="1" applyBorder="1" applyAlignment="1" applyProtection="1">
      <alignment horizontal="center" vertical="center" shrinkToFit="1"/>
      <protection hidden="1"/>
    </xf>
    <xf numFmtId="0" fontId="76" fillId="0" borderId="162" xfId="1" applyFont="1" applyBorder="1" applyAlignment="1" applyProtection="1">
      <alignment horizontal="center" vertical="center" shrinkToFit="1"/>
      <protection hidden="1"/>
    </xf>
    <xf numFmtId="0" fontId="8" fillId="0" borderId="34" xfId="1" applyFont="1" applyBorder="1" applyAlignment="1">
      <alignment horizontal="center" vertical="center"/>
    </xf>
    <xf numFmtId="0" fontId="76" fillId="0" borderId="17" xfId="1" applyFont="1" applyBorder="1" applyAlignment="1" applyProtection="1">
      <alignment horizontal="center" vertical="center" shrinkToFit="1"/>
      <protection hidden="1"/>
    </xf>
    <xf numFmtId="0" fontId="76" fillId="0" borderId="34" xfId="1" applyFont="1" applyBorder="1" applyAlignment="1" applyProtection="1">
      <alignment horizontal="center" vertical="center" shrinkToFit="1"/>
      <protection hidden="1"/>
    </xf>
    <xf numFmtId="0" fontId="77" fillId="5" borderId="31" xfId="0" applyFont="1" applyFill="1" applyBorder="1" applyAlignment="1">
      <alignment horizontal="center" vertical="center" wrapText="1"/>
    </xf>
    <xf numFmtId="0" fontId="20" fillId="4" borderId="41" xfId="11" applyFill="1" applyBorder="1" applyAlignment="1">
      <alignment horizontal="center" vertical="center"/>
    </xf>
    <xf numFmtId="0" fontId="20" fillId="4" borderId="42" xfId="11" applyFill="1" applyBorder="1" applyAlignment="1">
      <alignment horizontal="center" vertical="center"/>
    </xf>
    <xf numFmtId="0" fontId="20" fillId="4" borderId="10" xfId="11" applyFill="1" applyBorder="1" applyAlignment="1">
      <alignment horizontal="center" vertical="center"/>
    </xf>
    <xf numFmtId="0" fontId="20" fillId="4" borderId="43" xfId="11" applyFill="1" applyBorder="1" applyAlignment="1">
      <alignment horizontal="center" vertical="center"/>
    </xf>
    <xf numFmtId="0" fontId="20" fillId="4" borderId="44" xfId="11" applyFill="1" applyBorder="1" applyAlignment="1">
      <alignment horizontal="center" vertical="center"/>
    </xf>
    <xf numFmtId="0" fontId="20" fillId="4" borderId="12" xfId="11" applyFill="1" applyBorder="1" applyAlignment="1">
      <alignment horizontal="center" vertical="center"/>
    </xf>
    <xf numFmtId="0" fontId="20" fillId="4" borderId="11" xfId="11" applyFill="1" applyBorder="1" applyAlignment="1">
      <alignment horizontal="center" vertical="center"/>
    </xf>
    <xf numFmtId="0" fontId="8" fillId="4" borderId="12" xfId="11" applyFont="1" applyFill="1" applyBorder="1" applyAlignment="1">
      <alignment horizontal="center" vertical="center"/>
    </xf>
    <xf numFmtId="0" fontId="5" fillId="4" borderId="16" xfId="11" applyFont="1" applyFill="1" applyBorder="1" applyAlignment="1">
      <alignment horizontal="center" vertical="center" wrapText="1"/>
    </xf>
    <xf numFmtId="0" fontId="3" fillId="4" borderId="45" xfId="11" applyFont="1" applyFill="1" applyBorder="1" applyAlignment="1">
      <alignment horizontal="center" vertical="center"/>
    </xf>
    <xf numFmtId="0" fontId="20" fillId="4" borderId="46" xfId="11" applyFill="1" applyBorder="1" applyAlignment="1">
      <alignment horizontal="center" vertical="center"/>
    </xf>
    <xf numFmtId="0" fontId="20" fillId="4" borderId="47" xfId="11" applyFill="1" applyBorder="1" applyAlignment="1">
      <alignment horizontal="center" vertical="center"/>
    </xf>
    <xf numFmtId="0" fontId="20" fillId="4" borderId="48" xfId="11" applyFill="1" applyBorder="1" applyAlignment="1">
      <alignment horizontal="center" vertical="center"/>
    </xf>
    <xf numFmtId="0" fontId="5" fillId="4" borderId="49" xfId="11" applyFont="1" applyFill="1" applyBorder="1" applyAlignment="1">
      <alignment horizontal="center" vertical="center" wrapText="1"/>
    </xf>
    <xf numFmtId="0" fontId="3" fillId="4" borderId="26" xfId="11" applyFont="1" applyFill="1" applyBorder="1" applyAlignment="1">
      <alignment horizontal="center" vertical="center"/>
    </xf>
    <xf numFmtId="0" fontId="20" fillId="4" borderId="5" xfId="11" applyFill="1" applyBorder="1" applyAlignment="1">
      <alignment horizontal="center" vertical="center"/>
    </xf>
    <xf numFmtId="0" fontId="20" fillId="4" borderId="26" xfId="11" applyFill="1" applyBorder="1" applyAlignment="1">
      <alignment horizontal="center" vertical="center"/>
    </xf>
    <xf numFmtId="0" fontId="20" fillId="4" borderId="29" xfId="11" applyFill="1" applyBorder="1" applyAlignment="1">
      <alignment horizontal="center" vertical="center"/>
    </xf>
    <xf numFmtId="0" fontId="20" fillId="4" borderId="50" xfId="11" applyFill="1" applyBorder="1" applyAlignment="1">
      <alignment horizontal="center" vertical="center"/>
    </xf>
    <xf numFmtId="0" fontId="8" fillId="4" borderId="26" xfId="11" applyFont="1" applyFill="1" applyBorder="1" applyAlignment="1">
      <alignment horizontal="center" vertical="center"/>
    </xf>
    <xf numFmtId="0" fontId="9" fillId="0" borderId="33" xfId="11" applyFont="1" applyBorder="1" applyAlignment="1" applyProtection="1">
      <alignment horizontal="center" vertical="center"/>
      <protection hidden="1"/>
    </xf>
    <xf numFmtId="0" fontId="68" fillId="16" borderId="14" xfId="11" applyFont="1" applyFill="1" applyBorder="1" applyAlignment="1" applyProtection="1">
      <alignment horizontal="center" vertical="center" wrapText="1"/>
      <protection hidden="1"/>
    </xf>
    <xf numFmtId="0" fontId="3" fillId="0" borderId="17" xfId="11" applyFont="1" applyBorder="1" applyAlignment="1" applyProtection="1">
      <alignment horizontal="center" vertical="center" shrinkToFit="1"/>
      <protection hidden="1"/>
    </xf>
    <xf numFmtId="3" fontId="9" fillId="0" borderId="21" xfId="11" applyNumberFormat="1" applyFont="1" applyBorder="1" applyAlignment="1" applyProtection="1">
      <alignment horizontal="right" vertical="center" shrinkToFit="1"/>
      <protection hidden="1"/>
    </xf>
    <xf numFmtId="0" fontId="3" fillId="0" borderId="34" xfId="11" applyFont="1" applyBorder="1" applyAlignment="1" applyProtection="1">
      <alignment horizontal="center" vertical="center" shrinkToFit="1"/>
      <protection hidden="1"/>
    </xf>
    <xf numFmtId="3" fontId="9" fillId="0" borderId="35" xfId="11" applyNumberFormat="1" applyFont="1" applyBorder="1" applyAlignment="1" applyProtection="1">
      <alignment horizontal="right" vertical="center" shrinkToFit="1"/>
      <protection hidden="1"/>
    </xf>
    <xf numFmtId="0" fontId="9" fillId="2" borderId="17" xfId="11" applyFont="1" applyFill="1" applyBorder="1" applyAlignment="1" applyProtection="1">
      <alignment horizontal="center" vertical="center" shrinkToFit="1"/>
      <protection hidden="1"/>
    </xf>
    <xf numFmtId="3" fontId="9" fillId="2" borderId="34" xfId="11" applyNumberFormat="1" applyFont="1" applyFill="1" applyBorder="1" applyAlignment="1" applyProtection="1">
      <alignment horizontal="right" vertical="center" shrinkToFit="1"/>
      <protection hidden="1"/>
    </xf>
    <xf numFmtId="0" fontId="10" fillId="16" borderId="21" xfId="11" applyFont="1" applyFill="1" applyBorder="1" applyAlignment="1" applyProtection="1">
      <alignment horizontal="center" vertical="center" shrinkToFit="1"/>
      <protection hidden="1"/>
    </xf>
    <xf numFmtId="0" fontId="9" fillId="0" borderId="24" xfId="11" applyFont="1" applyBorder="1" applyAlignment="1" applyProtection="1">
      <alignment horizontal="center" vertical="center"/>
      <protection hidden="1"/>
    </xf>
    <xf numFmtId="0" fontId="68" fillId="16" borderId="18" xfId="11" applyFont="1" applyFill="1" applyBorder="1" applyAlignment="1" applyProtection="1">
      <alignment horizontal="center" vertical="center" wrapText="1"/>
      <protection hidden="1"/>
    </xf>
    <xf numFmtId="0" fontId="3" fillId="0" borderId="19" xfId="11" applyFont="1" applyBorder="1" applyAlignment="1" applyProtection="1">
      <alignment horizontal="center" vertical="center" shrinkToFit="1"/>
      <protection hidden="1"/>
    </xf>
    <xf numFmtId="3" fontId="9" fillId="0" borderId="23" xfId="11" applyNumberFormat="1" applyFont="1" applyBorder="1" applyAlignment="1" applyProtection="1">
      <alignment horizontal="right" vertical="center" shrinkToFit="1"/>
      <protection hidden="1"/>
    </xf>
    <xf numFmtId="0" fontId="3" fillId="0" borderId="20" xfId="11" applyFont="1" applyBorder="1" applyAlignment="1" applyProtection="1">
      <alignment horizontal="center" vertical="center" shrinkToFit="1"/>
      <protection hidden="1"/>
    </xf>
    <xf numFmtId="3" fontId="9" fillId="0" borderId="51" xfId="11" applyNumberFormat="1" applyFont="1" applyBorder="1" applyAlignment="1" applyProtection="1">
      <alignment horizontal="right" vertical="center" shrinkToFit="1"/>
      <protection hidden="1"/>
    </xf>
    <xf numFmtId="0" fontId="9" fillId="0" borderId="71" xfId="11" applyFont="1" applyBorder="1" applyAlignment="1" applyProtection="1">
      <alignment horizontal="center" vertical="center"/>
      <protection hidden="1"/>
    </xf>
    <xf numFmtId="0" fontId="68" fillId="16" borderId="168" xfId="11" applyFont="1" applyFill="1" applyBorder="1" applyAlignment="1" applyProtection="1">
      <alignment horizontal="center" vertical="center" wrapText="1"/>
      <protection hidden="1"/>
    </xf>
    <xf numFmtId="0" fontId="3" fillId="0" borderId="72" xfId="11" applyFont="1" applyBorder="1" applyAlignment="1" applyProtection="1">
      <alignment horizontal="center" vertical="center" shrinkToFit="1"/>
      <protection hidden="1"/>
    </xf>
    <xf numFmtId="3" fontId="9" fillId="0" borderId="73" xfId="11" applyNumberFormat="1" applyFont="1" applyBorder="1" applyAlignment="1" applyProtection="1">
      <alignment horizontal="right" vertical="center" shrinkToFit="1"/>
      <protection hidden="1"/>
    </xf>
    <xf numFmtId="0" fontId="3" fillId="0" borderId="74" xfId="11" applyFont="1" applyBorder="1" applyAlignment="1" applyProtection="1">
      <alignment horizontal="center" vertical="center" shrinkToFit="1"/>
      <protection hidden="1"/>
    </xf>
    <xf numFmtId="3" fontId="9" fillId="0" borderId="75" xfId="11" applyNumberFormat="1" applyFont="1" applyBorder="1" applyAlignment="1" applyProtection="1">
      <alignment horizontal="right" vertical="center" shrinkToFit="1"/>
      <protection hidden="1"/>
    </xf>
    <xf numFmtId="0" fontId="10" fillId="16" borderId="73" xfId="11" applyFont="1" applyFill="1" applyBorder="1" applyAlignment="1" applyProtection="1">
      <alignment horizontal="center" vertical="center" shrinkToFit="1"/>
      <protection hidden="1"/>
    </xf>
    <xf numFmtId="0" fontId="20" fillId="4" borderId="44" xfId="11" applyFill="1" applyBorder="1" applyAlignment="1">
      <alignment horizontal="center"/>
    </xf>
    <xf numFmtId="3" fontId="20" fillId="4" borderId="43" xfId="11" applyNumberFormat="1" applyFill="1" applyBorder="1" applyAlignment="1">
      <alignment horizontal="center"/>
    </xf>
    <xf numFmtId="3" fontId="20" fillId="4" borderId="56" xfId="11" applyNumberFormat="1" applyFill="1" applyBorder="1" applyAlignment="1">
      <alignment horizontal="center"/>
    </xf>
    <xf numFmtId="0" fontId="20" fillId="4" borderId="10" xfId="11" applyFill="1" applyBorder="1" applyAlignment="1">
      <alignment horizontal="center"/>
    </xf>
    <xf numFmtId="3" fontId="20" fillId="4" borderId="12" xfId="11" applyNumberFormat="1" applyFill="1" applyBorder="1" applyAlignment="1">
      <alignment horizontal="center"/>
    </xf>
    <xf numFmtId="3" fontId="20" fillId="4" borderId="11" xfId="11" applyNumberFormat="1" applyFill="1" applyBorder="1" applyAlignment="1">
      <alignment horizontal="center"/>
    </xf>
    <xf numFmtId="0" fontId="8" fillId="4" borderId="12" xfId="11" applyFont="1" applyFill="1" applyBorder="1" applyAlignment="1">
      <alignment horizontal="center"/>
    </xf>
    <xf numFmtId="0" fontId="3" fillId="4" borderId="0" xfId="11" applyFont="1" applyFill="1" applyAlignment="1">
      <alignment horizontal="center" vertical="center" wrapText="1"/>
    </xf>
    <xf numFmtId="0" fontId="3" fillId="4" borderId="16" xfId="11" applyFont="1" applyFill="1" applyBorder="1" applyAlignment="1">
      <alignment horizontal="center" vertical="center"/>
    </xf>
    <xf numFmtId="0" fontId="20" fillId="4" borderId="41" xfId="11" applyFill="1" applyBorder="1" applyAlignment="1">
      <alignment horizontal="center"/>
    </xf>
    <xf numFmtId="3" fontId="20" fillId="4" borderId="47" xfId="11" applyNumberFormat="1" applyFill="1" applyBorder="1" applyAlignment="1">
      <alignment horizontal="center"/>
    </xf>
    <xf numFmtId="3" fontId="20" fillId="4" borderId="45" xfId="11" applyNumberFormat="1" applyFill="1" applyBorder="1" applyAlignment="1">
      <alignment horizontal="center"/>
    </xf>
    <xf numFmtId="0" fontId="20" fillId="4" borderId="46" xfId="11" applyFill="1" applyBorder="1" applyAlignment="1">
      <alignment horizontal="center"/>
    </xf>
    <xf numFmtId="3" fontId="20" fillId="4" borderId="42" xfId="11" applyNumberFormat="1" applyFill="1" applyBorder="1" applyAlignment="1">
      <alignment horizontal="center"/>
    </xf>
    <xf numFmtId="3" fontId="20" fillId="4" borderId="48" xfId="11" applyNumberFormat="1" applyFill="1" applyBorder="1" applyAlignment="1">
      <alignment horizontal="center"/>
    </xf>
    <xf numFmtId="0" fontId="3" fillId="4" borderId="29" xfId="11" applyFont="1" applyFill="1" applyBorder="1" applyAlignment="1">
      <alignment horizontal="center" vertical="center" wrapText="1"/>
    </xf>
    <xf numFmtId="0" fontId="3" fillId="4" borderId="49" xfId="11" applyFont="1" applyFill="1" applyBorder="1" applyAlignment="1">
      <alignment horizontal="center" vertical="center"/>
    </xf>
    <xf numFmtId="3" fontId="20" fillId="4" borderId="29" xfId="11" applyNumberFormat="1" applyFill="1" applyBorder="1" applyAlignment="1">
      <alignment horizontal="center" vertical="center"/>
    </xf>
    <xf numFmtId="3" fontId="20" fillId="4" borderId="26" xfId="11" applyNumberFormat="1" applyFill="1" applyBorder="1" applyAlignment="1">
      <alignment horizontal="center" vertical="center"/>
    </xf>
    <xf numFmtId="3" fontId="20" fillId="4" borderId="50" xfId="11" applyNumberFormat="1" applyFill="1" applyBorder="1" applyAlignment="1">
      <alignment horizontal="center" vertical="center"/>
    </xf>
    <xf numFmtId="3" fontId="9" fillId="0" borderId="14" xfId="11" applyNumberFormat="1" applyFont="1" applyBorder="1" applyAlignment="1" applyProtection="1">
      <alignment horizontal="right" vertical="center" shrinkToFit="1"/>
      <protection hidden="1"/>
    </xf>
    <xf numFmtId="0" fontId="9" fillId="2" borderId="34" xfId="11" applyFont="1" applyFill="1" applyBorder="1" applyAlignment="1" applyProtection="1">
      <alignment horizontal="center" vertical="center" shrinkToFit="1"/>
      <protection hidden="1"/>
    </xf>
    <xf numFmtId="0" fontId="3" fillId="20" borderId="33" xfId="11" applyFont="1" applyFill="1" applyBorder="1" applyAlignment="1" applyProtection="1">
      <alignment horizontal="center" vertical="center"/>
      <protection hidden="1"/>
    </xf>
    <xf numFmtId="0" fontId="3" fillId="0" borderId="58" xfId="11" applyFont="1" applyBorder="1" applyAlignment="1" applyProtection="1">
      <alignment horizontal="left" vertical="center" shrinkToFit="1"/>
      <protection hidden="1"/>
    </xf>
    <xf numFmtId="0" fontId="9" fillId="0" borderId="25" xfId="11" applyFont="1" applyBorder="1" applyAlignment="1" applyProtection="1">
      <alignment horizontal="left" vertical="center" shrinkToFit="1"/>
      <protection hidden="1"/>
    </xf>
    <xf numFmtId="0" fontId="3" fillId="0" borderId="38" xfId="11" applyFont="1" applyBorder="1" applyAlignment="1" applyProtection="1">
      <alignment horizontal="center" vertical="center" shrinkToFit="1"/>
      <protection hidden="1"/>
    </xf>
    <xf numFmtId="3" fontId="9" fillId="0" borderId="53" xfId="11" applyNumberFormat="1" applyFont="1" applyBorder="1" applyAlignment="1" applyProtection="1">
      <alignment horizontal="right" vertical="center" shrinkToFit="1"/>
      <protection hidden="1"/>
    </xf>
    <xf numFmtId="0" fontId="3" fillId="0" borderId="27" xfId="11" applyFont="1" applyBorder="1" applyAlignment="1" applyProtection="1">
      <alignment horizontal="center" vertical="center" shrinkToFit="1"/>
      <protection hidden="1"/>
    </xf>
    <xf numFmtId="3" fontId="9" fillId="0" borderId="39" xfId="11" applyNumberFormat="1" applyFont="1" applyBorder="1" applyAlignment="1" applyProtection="1">
      <alignment horizontal="right" vertical="center" shrinkToFit="1"/>
      <protection hidden="1"/>
    </xf>
    <xf numFmtId="0" fontId="9" fillId="0" borderId="38" xfId="11" applyFont="1" applyBorder="1" applyAlignment="1" applyProtection="1">
      <alignment horizontal="center" vertical="center" shrinkToFit="1"/>
      <protection hidden="1"/>
    </xf>
    <xf numFmtId="0" fontId="8" fillId="16" borderId="14" xfId="0" applyFont="1" applyFill="1" applyBorder="1" applyAlignment="1" applyProtection="1">
      <alignment horizontal="center" vertical="center" wrapText="1"/>
      <protection hidden="1"/>
    </xf>
    <xf numFmtId="0" fontId="8" fillId="16" borderId="18" xfId="0" applyFont="1" applyFill="1" applyBorder="1" applyAlignment="1" applyProtection="1">
      <alignment horizontal="center" vertical="center" wrapText="1"/>
      <protection hidden="1"/>
    </xf>
    <xf numFmtId="0" fontId="10" fillId="16" borderId="21" xfId="0" applyFont="1" applyFill="1" applyBorder="1" applyAlignment="1" applyProtection="1">
      <alignment horizontal="center" vertical="center" shrinkToFit="1"/>
      <protection hidden="1"/>
    </xf>
    <xf numFmtId="3" fontId="9" fillId="2" borderId="34" xfId="0" applyNumberFormat="1" applyFont="1" applyFill="1" applyBorder="1" applyAlignment="1" applyProtection="1">
      <alignment horizontal="center" vertical="center" shrinkToFit="1"/>
      <protection hidden="1"/>
    </xf>
    <xf numFmtId="0" fontId="9" fillId="2" borderId="19" xfId="0" applyFont="1" applyFill="1" applyBorder="1" applyAlignment="1" applyProtection="1">
      <alignment horizontal="center" vertical="center" shrinkToFit="1"/>
      <protection hidden="1"/>
    </xf>
    <xf numFmtId="3" fontId="9" fillId="2" borderId="52" xfId="0" applyNumberFormat="1" applyFont="1" applyFill="1" applyBorder="1" applyAlignment="1" applyProtection="1">
      <alignment horizontal="center" vertical="center" shrinkToFit="1"/>
      <protection hidden="1"/>
    </xf>
    <xf numFmtId="0" fontId="79" fillId="0" borderId="0" xfId="0" applyFont="1"/>
    <xf numFmtId="0" fontId="80" fillId="0" borderId="0" xfId="0" applyFont="1"/>
    <xf numFmtId="0" fontId="6" fillId="0" borderId="0" xfId="0" applyFont="1"/>
    <xf numFmtId="0" fontId="8" fillId="21" borderId="70" xfId="8" applyFont="1" applyFill="1" applyBorder="1" applyAlignment="1">
      <alignment horizontal="center" vertical="center"/>
    </xf>
    <xf numFmtId="0" fontId="8" fillId="21" borderId="70" xfId="8" applyFont="1" applyFill="1" applyBorder="1" applyAlignment="1">
      <alignment horizontal="center" vertical="center" shrinkToFit="1"/>
    </xf>
    <xf numFmtId="0" fontId="8" fillId="21" borderId="6" xfId="8" applyFont="1" applyFill="1" applyBorder="1" applyAlignment="1" applyProtection="1">
      <alignment horizontal="center" vertical="center"/>
      <protection hidden="1"/>
    </xf>
    <xf numFmtId="0" fontId="8" fillId="21" borderId="30" xfId="8" applyFont="1" applyFill="1" applyBorder="1" applyAlignment="1" applyProtection="1">
      <alignment horizontal="center" vertical="center"/>
      <protection hidden="1"/>
    </xf>
    <xf numFmtId="0" fontId="8" fillId="21" borderId="7" xfId="8" applyFont="1" applyFill="1" applyBorder="1" applyAlignment="1" applyProtection="1">
      <alignment horizontal="center" vertical="center"/>
      <protection hidden="1"/>
    </xf>
    <xf numFmtId="0" fontId="8" fillId="21" borderId="9" xfId="8" applyFont="1" applyFill="1" applyBorder="1" applyAlignment="1" applyProtection="1">
      <alignment horizontal="center" vertical="center"/>
      <protection hidden="1"/>
    </xf>
    <xf numFmtId="0" fontId="8" fillId="21" borderId="8" xfId="8" applyFont="1" applyFill="1" applyBorder="1" applyAlignment="1" applyProtection="1">
      <alignment horizontal="center" vertical="center"/>
      <protection hidden="1"/>
    </xf>
    <xf numFmtId="0" fontId="8" fillId="21" borderId="66" xfId="8" applyFont="1" applyFill="1" applyBorder="1" applyAlignment="1" applyProtection="1">
      <alignment horizontal="center" vertical="center"/>
      <protection hidden="1"/>
    </xf>
    <xf numFmtId="0" fontId="8" fillId="21" borderId="70" xfId="8" applyFont="1" applyFill="1" applyBorder="1" applyAlignment="1" applyProtection="1">
      <alignment horizontal="center" vertical="center"/>
      <protection hidden="1"/>
    </xf>
    <xf numFmtId="0" fontId="20" fillId="0" borderId="59" xfId="8" applyBorder="1" applyAlignment="1" applyProtection="1">
      <alignment horizontal="center"/>
      <protection locked="0"/>
    </xf>
    <xf numFmtId="0" fontId="20" fillId="0" borderId="24" xfId="8" applyBorder="1" applyAlignment="1" applyProtection="1">
      <alignment shrinkToFit="1"/>
      <protection locked="0"/>
    </xf>
    <xf numFmtId="0" fontId="81" fillId="0" borderId="21" xfId="8" applyFont="1" applyBorder="1" applyAlignment="1" applyProtection="1">
      <alignment horizontal="center" shrinkToFit="1"/>
      <protection hidden="1"/>
    </xf>
    <xf numFmtId="0" fontId="81" fillId="0" borderId="34" xfId="8" applyFont="1" applyBorder="1" applyAlignment="1" applyProtection="1">
      <alignment horizontal="center" shrinkToFit="1"/>
      <protection hidden="1"/>
    </xf>
    <xf numFmtId="0" fontId="81" fillId="0" borderId="37" xfId="8" applyFont="1" applyBorder="1" applyAlignment="1" applyProtection="1">
      <alignment horizontal="center" shrinkToFit="1"/>
      <protection hidden="1"/>
    </xf>
    <xf numFmtId="0" fontId="81" fillId="0" borderId="35" xfId="8" applyFont="1" applyBorder="1" applyAlignment="1" applyProtection="1">
      <alignment horizontal="center" shrinkToFit="1"/>
      <protection hidden="1"/>
    </xf>
    <xf numFmtId="0" fontId="20" fillId="0" borderId="60" xfId="8" applyBorder="1" applyAlignment="1" applyProtection="1">
      <alignment horizontal="center"/>
      <protection locked="0"/>
    </xf>
    <xf numFmtId="0" fontId="81" fillId="0" borderId="23" xfId="8" applyFont="1" applyBorder="1" applyAlignment="1" applyProtection="1">
      <alignment horizontal="center" shrinkToFit="1"/>
      <protection hidden="1"/>
    </xf>
    <xf numFmtId="0" fontId="81" fillId="0" borderId="19" xfId="8" applyFont="1" applyBorder="1" applyAlignment="1" applyProtection="1">
      <alignment horizontal="center" shrinkToFit="1"/>
      <protection hidden="1"/>
    </xf>
    <xf numFmtId="0" fontId="81" fillId="0" borderId="52" xfId="8" applyFont="1" applyBorder="1" applyAlignment="1" applyProtection="1">
      <alignment horizontal="center" shrinkToFit="1"/>
      <protection hidden="1"/>
    </xf>
    <xf numFmtId="0" fontId="81" fillId="0" borderId="51" xfId="8" applyFont="1" applyBorder="1" applyAlignment="1" applyProtection="1">
      <alignment horizontal="center" shrinkToFit="1"/>
      <protection hidden="1"/>
    </xf>
    <xf numFmtId="0" fontId="20" fillId="0" borderId="33" xfId="8" applyBorder="1" applyAlignment="1" applyProtection="1">
      <alignment shrinkToFit="1"/>
      <protection locked="0"/>
    </xf>
    <xf numFmtId="0" fontId="20" fillId="0" borderId="25" xfId="8" applyBorder="1" applyAlignment="1" applyProtection="1">
      <alignment horizontal="center"/>
      <protection locked="0"/>
    </xf>
    <xf numFmtId="0" fontId="8" fillId="0" borderId="25" xfId="8" applyFont="1" applyBorder="1" applyAlignment="1" applyProtection="1">
      <alignment shrinkToFit="1"/>
      <protection locked="0"/>
    </xf>
    <xf numFmtId="0" fontId="20" fillId="0" borderId="25" xfId="8" applyBorder="1" applyAlignment="1" applyProtection="1">
      <alignment shrinkToFit="1"/>
      <protection locked="0"/>
    </xf>
    <xf numFmtId="0" fontId="20" fillId="0" borderId="27" xfId="8" applyBorder="1" applyAlignment="1" applyProtection="1">
      <alignment horizontal="center" shrinkToFit="1"/>
      <protection hidden="1"/>
    </xf>
    <xf numFmtId="0" fontId="20" fillId="0" borderId="176" xfId="8" applyBorder="1" applyAlignment="1" applyProtection="1">
      <alignment horizontal="center" shrinkToFit="1"/>
      <protection hidden="1"/>
    </xf>
    <xf numFmtId="0" fontId="20" fillId="0" borderId="53" xfId="8" applyBorder="1" applyAlignment="1" applyProtection="1">
      <alignment horizontal="center" shrinkToFit="1"/>
      <protection hidden="1"/>
    </xf>
    <xf numFmtId="0" fontId="81" fillId="0" borderId="39" xfId="8" applyFont="1" applyBorder="1" applyAlignment="1" applyProtection="1">
      <alignment horizontal="center" shrinkToFit="1"/>
      <protection hidden="1"/>
    </xf>
    <xf numFmtId="0" fontId="81" fillId="0" borderId="27" xfId="8" applyFont="1" applyBorder="1" applyAlignment="1" applyProtection="1">
      <alignment horizontal="center" shrinkToFit="1"/>
      <protection hidden="1"/>
    </xf>
    <xf numFmtId="0" fontId="81" fillId="0" borderId="176" xfId="8" applyFont="1" applyBorder="1" applyAlignment="1" applyProtection="1">
      <alignment horizontal="center" shrinkToFit="1"/>
      <protection hidden="1"/>
    </xf>
    <xf numFmtId="0" fontId="81" fillId="0" borderId="53" xfId="8" applyFont="1" applyBorder="1" applyAlignment="1" applyProtection="1">
      <alignment horizontal="center" shrinkToFit="1"/>
      <protection hidden="1"/>
    </xf>
    <xf numFmtId="0" fontId="20" fillId="0" borderId="123" xfId="8" applyBorder="1" applyAlignment="1" applyProtection="1">
      <alignment horizontal="center" shrinkToFit="1"/>
      <protection hidden="1"/>
    </xf>
    <xf numFmtId="0" fontId="20" fillId="0" borderId="177" xfId="8" applyBorder="1" applyAlignment="1" applyProtection="1">
      <alignment horizontal="center" shrinkToFit="1"/>
      <protection hidden="1"/>
    </xf>
    <xf numFmtId="0" fontId="20" fillId="0" borderId="29" xfId="8" applyBorder="1" applyAlignment="1" applyProtection="1">
      <alignment horizontal="center" shrinkToFit="1"/>
      <protection hidden="1"/>
    </xf>
    <xf numFmtId="0" fontId="8" fillId="0" borderId="49" xfId="8" applyFont="1" applyBorder="1" applyAlignment="1" applyProtection="1">
      <alignment horizontal="center" shrinkToFit="1"/>
      <protection hidden="1"/>
    </xf>
    <xf numFmtId="0" fontId="82" fillId="5" borderId="80" xfId="8" applyFont="1" applyFill="1" applyBorder="1" applyAlignment="1" applyProtection="1">
      <alignment horizontal="center" vertical="center"/>
      <protection hidden="1"/>
    </xf>
    <xf numFmtId="0" fontId="82" fillId="5" borderId="64" xfId="8" applyFont="1" applyFill="1" applyBorder="1" applyAlignment="1" applyProtection="1">
      <alignment horizontal="center" vertical="center"/>
      <protection hidden="1"/>
    </xf>
    <xf numFmtId="0" fontId="82" fillId="5" borderId="89" xfId="8" applyFont="1" applyFill="1" applyBorder="1" applyAlignment="1" applyProtection="1">
      <alignment horizontal="center" vertical="center"/>
      <protection hidden="1"/>
    </xf>
    <xf numFmtId="0" fontId="82" fillId="5" borderId="63" xfId="8" applyFont="1" applyFill="1" applyBorder="1" applyAlignment="1" applyProtection="1">
      <alignment horizontal="center" vertical="center"/>
      <protection hidden="1"/>
    </xf>
    <xf numFmtId="0" fontId="82" fillId="5" borderId="1" xfId="8" applyFont="1" applyFill="1" applyBorder="1" applyAlignment="1" applyProtection="1">
      <alignment horizontal="center" vertical="center"/>
      <protection hidden="1"/>
    </xf>
    <xf numFmtId="0" fontId="0" fillId="2" borderId="55" xfId="0" applyFill="1" applyBorder="1"/>
    <xf numFmtId="0" fontId="0" fillId="2" borderId="54" xfId="0" applyFill="1" applyBorder="1"/>
    <xf numFmtId="0" fontId="0" fillId="2" borderId="40" xfId="0" applyFill="1" applyBorder="1"/>
    <xf numFmtId="0" fontId="0" fillId="2" borderId="57" xfId="0" applyFill="1" applyBorder="1"/>
    <xf numFmtId="0" fontId="0" fillId="2" borderId="0" xfId="0" applyFill="1"/>
    <xf numFmtId="0" fontId="0" fillId="2" borderId="45" xfId="0" applyFill="1" applyBorder="1"/>
    <xf numFmtId="0" fontId="8" fillId="3" borderId="24" xfId="8" applyFont="1" applyFill="1" applyBorder="1" applyAlignment="1" applyProtection="1">
      <alignment shrinkToFit="1"/>
      <protection locked="0"/>
    </xf>
    <xf numFmtId="0" fontId="8" fillId="3" borderId="33" xfId="8" applyFont="1" applyFill="1" applyBorder="1" applyAlignment="1" applyProtection="1">
      <alignment shrinkToFit="1"/>
      <protection locked="0"/>
    </xf>
    <xf numFmtId="0" fontId="8" fillId="3" borderId="13" xfId="8" applyFont="1" applyFill="1" applyBorder="1" applyAlignment="1" applyProtection="1">
      <alignment horizontal="center" shrinkToFit="1"/>
      <protection hidden="1"/>
    </xf>
    <xf numFmtId="0" fontId="8" fillId="3" borderId="33" xfId="8" applyFont="1" applyFill="1" applyBorder="1" applyAlignment="1" applyProtection="1">
      <alignment horizontal="center" shrinkToFit="1"/>
      <protection hidden="1"/>
    </xf>
    <xf numFmtId="164" fontId="83" fillId="5" borderId="8" xfId="8" applyNumberFormat="1" applyFont="1" applyFill="1" applyBorder="1" applyAlignment="1">
      <alignment horizontal="center" vertical="center"/>
    </xf>
    <xf numFmtId="164" fontId="83" fillId="5" borderId="9" xfId="8" applyNumberFormat="1" applyFont="1" applyFill="1" applyBorder="1" applyAlignment="1">
      <alignment horizontal="center" vertical="center"/>
    </xf>
    <xf numFmtId="164" fontId="83" fillId="5" borderId="6" xfId="8" applyNumberFormat="1" applyFont="1" applyFill="1" applyBorder="1" applyAlignment="1">
      <alignment horizontal="center" vertical="center"/>
    </xf>
    <xf numFmtId="164" fontId="83" fillId="5" borderId="7" xfId="8" applyNumberFormat="1" applyFont="1" applyFill="1" applyBorder="1" applyAlignment="1">
      <alignment horizontal="center" vertical="center"/>
    </xf>
    <xf numFmtId="0" fontId="20" fillId="0" borderId="32" xfId="8" applyBorder="1" applyAlignment="1" applyProtection="1">
      <alignment shrinkToFit="1"/>
      <protection hidden="1"/>
    </xf>
    <xf numFmtId="0" fontId="8" fillId="0" borderId="24" xfId="8" applyFont="1" applyBorder="1" applyAlignment="1" applyProtection="1">
      <alignment shrinkToFit="1"/>
      <protection hidden="1"/>
    </xf>
    <xf numFmtId="0" fontId="20" fillId="0" borderId="36" xfId="8" applyBorder="1" applyAlignment="1" applyProtection="1">
      <alignment shrinkToFit="1"/>
      <protection hidden="1"/>
    </xf>
    <xf numFmtId="0" fontId="20" fillId="0" borderId="166" xfId="8" applyBorder="1" applyAlignment="1" applyProtection="1">
      <alignment horizontal="center"/>
      <protection hidden="1"/>
    </xf>
    <xf numFmtId="0" fontId="8" fillId="0" borderId="25" xfId="8" applyFont="1" applyBorder="1" applyAlignment="1" applyProtection="1">
      <alignment shrinkToFit="1"/>
      <protection hidden="1"/>
    </xf>
    <xf numFmtId="0" fontId="20" fillId="0" borderId="58" xfId="8" applyBorder="1" applyAlignment="1" applyProtection="1">
      <alignment shrinkToFit="1"/>
      <protection hidden="1"/>
    </xf>
    <xf numFmtId="0" fontId="20" fillId="0" borderId="39" xfId="8" applyBorder="1" applyAlignment="1" applyProtection="1">
      <alignment horizontal="center" shrinkToFit="1"/>
      <protection hidden="1"/>
    </xf>
    <xf numFmtId="0" fontId="20" fillId="0" borderId="38" xfId="8" applyBorder="1" applyAlignment="1" applyProtection="1">
      <alignment horizontal="center" shrinkToFit="1"/>
      <protection hidden="1"/>
    </xf>
    <xf numFmtId="0" fontId="20" fillId="0" borderId="166" xfId="8" applyBorder="1" applyAlignment="1" applyProtection="1">
      <alignment horizontal="center" shrinkToFit="1"/>
      <protection hidden="1"/>
    </xf>
    <xf numFmtId="0" fontId="8" fillId="0" borderId="39" xfId="8" applyFont="1" applyBorder="1" applyAlignment="1" applyProtection="1">
      <alignment horizontal="center" shrinkToFit="1"/>
      <protection hidden="1"/>
    </xf>
    <xf numFmtId="0" fontId="8" fillId="3" borderId="33" xfId="8" applyFont="1" applyFill="1" applyBorder="1" applyAlignment="1" applyProtection="1">
      <alignment shrinkToFit="1"/>
      <protection hidden="1"/>
    </xf>
    <xf numFmtId="0" fontId="8" fillId="3" borderId="24" xfId="8" applyFont="1" applyFill="1" applyBorder="1" applyAlignment="1" applyProtection="1">
      <alignment shrinkToFit="1"/>
      <protection hidden="1"/>
    </xf>
    <xf numFmtId="0" fontId="8" fillId="3" borderId="21" xfId="8" applyFont="1" applyFill="1" applyBorder="1" applyAlignment="1" applyProtection="1">
      <alignment horizontal="center" shrinkToFit="1"/>
      <protection hidden="1"/>
    </xf>
    <xf numFmtId="0" fontId="8" fillId="3" borderId="23" xfId="8" applyFont="1" applyFill="1" applyBorder="1" applyAlignment="1" applyProtection="1">
      <alignment horizontal="center" shrinkToFit="1"/>
      <protection hidden="1"/>
    </xf>
    <xf numFmtId="0" fontId="20" fillId="5" borderId="10" xfId="8" applyFill="1" applyBorder="1" applyAlignment="1">
      <alignment horizontal="center" vertical="center"/>
    </xf>
    <xf numFmtId="0" fontId="20" fillId="5" borderId="11" xfId="8" applyFill="1" applyBorder="1" applyAlignment="1">
      <alignment horizontal="center" vertical="center"/>
    </xf>
    <xf numFmtId="0" fontId="20" fillId="5" borderId="12" xfId="8" applyFill="1" applyBorder="1" applyAlignment="1">
      <alignment horizontal="center" vertical="center"/>
    </xf>
    <xf numFmtId="0" fontId="8" fillId="21" borderId="6" xfId="8" applyFont="1" applyFill="1" applyBorder="1" applyAlignment="1">
      <alignment horizontal="center" vertical="center"/>
    </xf>
    <xf numFmtId="0" fontId="8" fillId="21" borderId="9" xfId="8" applyFont="1" applyFill="1" applyBorder="1" applyAlignment="1">
      <alignment horizontal="center" vertical="center"/>
    </xf>
    <xf numFmtId="0" fontId="8" fillId="21" borderId="30" xfId="8" applyFont="1" applyFill="1" applyBorder="1" applyAlignment="1">
      <alignment horizontal="center" vertical="center"/>
    </xf>
    <xf numFmtId="0" fontId="9" fillId="0" borderId="59" xfId="8" applyFont="1" applyBorder="1" applyAlignment="1" applyProtection="1">
      <alignment horizontal="center" vertical="center"/>
      <protection locked="0"/>
    </xf>
    <xf numFmtId="0" fontId="9" fillId="0" borderId="21" xfId="8" applyFont="1" applyBorder="1" applyAlignment="1" applyProtection="1">
      <alignment horizontal="center" vertical="center" shrinkToFit="1"/>
      <protection locked="0"/>
    </xf>
    <xf numFmtId="0" fontId="9" fillId="0" borderId="34" xfId="8" applyFont="1" applyBorder="1" applyAlignment="1" applyProtection="1">
      <alignment horizontal="center" vertical="center" shrinkToFit="1"/>
      <protection locked="0"/>
    </xf>
    <xf numFmtId="0" fontId="9" fillId="0" borderId="35" xfId="8" applyFont="1" applyBorder="1" applyAlignment="1" applyProtection="1">
      <alignment horizontal="center" vertical="center" shrinkToFit="1"/>
      <protection locked="0"/>
    </xf>
    <xf numFmtId="0" fontId="9" fillId="0" borderId="17" xfId="8" applyFont="1" applyBorder="1" applyAlignment="1" applyProtection="1">
      <alignment horizontal="center" vertical="center" shrinkToFit="1"/>
      <protection locked="0"/>
    </xf>
    <xf numFmtId="0" fontId="9" fillId="0" borderId="60" xfId="8" applyFont="1" applyBorder="1" applyAlignment="1" applyProtection="1">
      <alignment horizontal="center" vertical="center"/>
      <protection locked="0"/>
    </xf>
    <xf numFmtId="0" fontId="9" fillId="0" borderId="23" xfId="8" applyFont="1" applyBorder="1" applyAlignment="1" applyProtection="1">
      <alignment horizontal="center" vertical="center" shrinkToFit="1"/>
      <protection locked="0"/>
    </xf>
    <xf numFmtId="0" fontId="9" fillId="0" borderId="20" xfId="8" applyFont="1" applyBorder="1" applyAlignment="1" applyProtection="1">
      <alignment horizontal="center" vertical="center" shrinkToFit="1"/>
      <protection locked="0"/>
    </xf>
    <xf numFmtId="0" fontId="9" fillId="0" borderId="51" xfId="8" applyFont="1" applyBorder="1" applyAlignment="1" applyProtection="1">
      <alignment horizontal="center" vertical="center" shrinkToFit="1"/>
      <protection locked="0"/>
    </xf>
    <xf numFmtId="0" fontId="9" fillId="0" borderId="19" xfId="8" applyFont="1" applyBorder="1" applyAlignment="1" applyProtection="1">
      <alignment horizontal="center" vertical="center" shrinkToFit="1"/>
      <protection locked="0"/>
    </xf>
    <xf numFmtId="0" fontId="9" fillId="0" borderId="25" xfId="8" applyFont="1" applyBorder="1" applyAlignment="1" applyProtection="1">
      <alignment horizontal="center" vertical="center"/>
      <protection locked="0"/>
    </xf>
    <xf numFmtId="0" fontId="3" fillId="0" borderId="25" xfId="8" applyFont="1" applyBorder="1" applyAlignment="1" applyProtection="1">
      <alignment vertical="center" shrinkToFit="1"/>
      <protection locked="0"/>
    </xf>
    <xf numFmtId="0" fontId="9" fillId="0" borderId="58" xfId="8" applyFont="1" applyBorder="1" applyAlignment="1" applyProtection="1">
      <alignment vertical="center" shrinkToFit="1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39" xfId="8" applyFont="1" applyBorder="1" applyAlignment="1" applyProtection="1">
      <alignment horizontal="center" vertical="center" shrinkToFit="1"/>
      <protection locked="0"/>
    </xf>
    <xf numFmtId="0" fontId="9" fillId="0" borderId="38" xfId="8" applyFont="1" applyBorder="1" applyAlignment="1" applyProtection="1">
      <alignment horizontal="center" vertical="center" shrinkToFit="1"/>
      <protection locked="0"/>
    </xf>
    <xf numFmtId="0" fontId="9" fillId="0" borderId="53" xfId="8" applyFont="1" applyBorder="1" applyAlignment="1" applyProtection="1">
      <alignment horizontal="center" vertical="center" shrinkToFit="1"/>
      <protection locked="0"/>
    </xf>
    <xf numFmtId="0" fontId="9" fillId="0" borderId="27" xfId="8" applyFont="1" applyBorder="1" applyAlignment="1" applyProtection="1">
      <alignment horizontal="center" vertical="center" shrinkToFit="1"/>
      <protection locked="0"/>
    </xf>
    <xf numFmtId="0" fontId="9" fillId="0" borderId="38" xfId="8" applyFont="1" applyBorder="1" applyAlignment="1" applyProtection="1">
      <alignment horizontal="center" vertical="center" shrinkToFit="1"/>
      <protection hidden="1"/>
    </xf>
    <xf numFmtId="0" fontId="9" fillId="0" borderId="176" xfId="8" applyFont="1" applyBorder="1" applyAlignment="1" applyProtection="1">
      <alignment horizontal="center" vertical="center" shrinkToFit="1"/>
      <protection hidden="1"/>
    </xf>
    <xf numFmtId="0" fontId="6" fillId="0" borderId="39" xfId="8" applyFont="1" applyBorder="1" applyAlignment="1" applyProtection="1">
      <alignment horizontal="center" vertical="center" shrinkToFit="1"/>
      <protection hidden="1"/>
    </xf>
    <xf numFmtId="0" fontId="85" fillId="0" borderId="0" xfId="8" applyFont="1" applyAlignment="1">
      <alignment horizontal="center" vertical="center"/>
    </xf>
    <xf numFmtId="0" fontId="20" fillId="2" borderId="34" xfId="8" applyFill="1" applyBorder="1" applyAlignment="1" applyProtection="1">
      <alignment horizontal="center" shrinkToFit="1"/>
      <protection hidden="1"/>
    </xf>
    <xf numFmtId="0" fontId="20" fillId="2" borderId="17" xfId="8" applyFill="1" applyBorder="1" applyAlignment="1" applyProtection="1">
      <alignment horizontal="center" shrinkToFit="1"/>
      <protection hidden="1"/>
    </xf>
    <xf numFmtId="0" fontId="20" fillId="2" borderId="37" xfId="8" applyFill="1" applyBorder="1" applyAlignment="1" applyProtection="1">
      <alignment horizontal="center" shrinkToFit="1"/>
      <protection hidden="1"/>
    </xf>
    <xf numFmtId="0" fontId="20" fillId="2" borderId="19" xfId="8" applyFill="1" applyBorder="1" applyAlignment="1" applyProtection="1">
      <alignment horizontal="center" shrinkToFit="1"/>
      <protection hidden="1"/>
    </xf>
    <xf numFmtId="0" fontId="20" fillId="2" borderId="52" xfId="8" applyFill="1" applyBorder="1" applyAlignment="1" applyProtection="1">
      <alignment horizontal="center" shrinkToFit="1"/>
      <protection hidden="1"/>
    </xf>
    <xf numFmtId="0" fontId="9" fillId="2" borderId="72" xfId="11" applyFont="1" applyFill="1" applyBorder="1" applyAlignment="1" applyProtection="1">
      <alignment horizontal="center" vertical="center" shrinkToFit="1"/>
      <protection hidden="1"/>
    </xf>
    <xf numFmtId="3" fontId="9" fillId="2" borderId="74" xfId="11" applyNumberFormat="1" applyFont="1" applyFill="1" applyBorder="1" applyAlignment="1" applyProtection="1">
      <alignment horizontal="right" vertical="center" shrinkToFit="1"/>
      <protection hidden="1"/>
    </xf>
    <xf numFmtId="0" fontId="74" fillId="0" borderId="33" xfId="8" applyFont="1" applyBorder="1" applyAlignment="1" applyProtection="1">
      <alignment horizontal="center" vertical="center"/>
      <protection hidden="1"/>
    </xf>
    <xf numFmtId="0" fontId="49" fillId="3" borderId="32" xfId="8" applyFont="1" applyFill="1" applyBorder="1" applyAlignment="1" applyProtection="1">
      <alignment vertical="center" wrapText="1"/>
      <protection hidden="1"/>
    </xf>
    <xf numFmtId="0" fontId="74" fillId="0" borderId="178" xfId="8" applyFont="1" applyBorder="1" applyAlignment="1" applyProtection="1">
      <alignment horizontal="center" vertical="center"/>
      <protection hidden="1"/>
    </xf>
    <xf numFmtId="2" fontId="74" fillId="0" borderId="179" xfId="8" applyNumberFormat="1" applyFont="1" applyBorder="1" applyAlignment="1" applyProtection="1">
      <alignment horizontal="center" vertical="center" shrinkToFit="1"/>
      <protection hidden="1"/>
    </xf>
    <xf numFmtId="2" fontId="74" fillId="6" borderId="14" xfId="8" applyNumberFormat="1" applyFont="1" applyFill="1" applyBorder="1" applyAlignment="1" applyProtection="1">
      <alignment horizontal="center" vertical="center" shrinkToFit="1"/>
      <protection hidden="1"/>
    </xf>
    <xf numFmtId="0" fontId="74" fillId="6" borderId="178" xfId="8" applyFont="1" applyFill="1" applyBorder="1" applyAlignment="1" applyProtection="1">
      <alignment horizontal="center" vertical="center"/>
      <protection hidden="1"/>
    </xf>
    <xf numFmtId="2" fontId="74" fillId="6" borderId="179" xfId="8" applyNumberFormat="1" applyFont="1" applyFill="1" applyBorder="1" applyAlignment="1" applyProtection="1">
      <alignment horizontal="center" vertical="center" shrinkToFit="1"/>
      <protection hidden="1"/>
    </xf>
    <xf numFmtId="0" fontId="27" fillId="3" borderId="14" xfId="8" applyFont="1" applyFill="1" applyBorder="1" applyAlignment="1" applyProtection="1">
      <alignment horizontal="center" vertical="center"/>
      <protection hidden="1"/>
    </xf>
    <xf numFmtId="164" fontId="44" fillId="5" borderId="66" xfId="8" applyNumberFormat="1" applyFont="1" applyFill="1" applyBorder="1" applyAlignment="1" applyProtection="1">
      <alignment horizontal="center" vertical="center" wrapText="1"/>
      <protection hidden="1"/>
    </xf>
    <xf numFmtId="164" fontId="5" fillId="5" borderId="8" xfId="8" applyNumberFormat="1" applyFont="1" applyFill="1" applyBorder="1" applyAlignment="1" applyProtection="1">
      <alignment horizontal="center" vertical="center"/>
      <protection hidden="1"/>
    </xf>
    <xf numFmtId="164" fontId="5" fillId="5" borderId="30" xfId="8" applyNumberFormat="1" applyFont="1" applyFill="1" applyBorder="1" applyAlignment="1" applyProtection="1">
      <alignment horizontal="center" vertical="center"/>
      <protection hidden="1"/>
    </xf>
    <xf numFmtId="164" fontId="5" fillId="5" borderId="66" xfId="8" applyNumberFormat="1" applyFont="1" applyFill="1" applyBorder="1" applyAlignment="1" applyProtection="1">
      <alignment horizontal="center" vertical="center" wrapText="1"/>
      <protection hidden="1"/>
    </xf>
    <xf numFmtId="164" fontId="5" fillId="5" borderId="5" xfId="8" applyNumberFormat="1" applyFont="1" applyFill="1" applyBorder="1" applyAlignment="1" applyProtection="1">
      <alignment horizontal="center" vertical="center"/>
      <protection hidden="1"/>
    </xf>
    <xf numFmtId="164" fontId="5" fillId="5" borderId="50" xfId="8" applyNumberFormat="1" applyFont="1" applyFill="1" applyBorder="1" applyAlignment="1" applyProtection="1">
      <alignment horizontal="center" vertical="center"/>
      <protection hidden="1"/>
    </xf>
    <xf numFmtId="164" fontId="5" fillId="5" borderId="26" xfId="8" applyNumberFormat="1" applyFont="1" applyFill="1" applyBorder="1" applyAlignment="1" applyProtection="1">
      <alignment horizontal="center" vertical="center" wrapText="1"/>
      <protection hidden="1"/>
    </xf>
    <xf numFmtId="164" fontId="5" fillId="5" borderId="30" xfId="8" applyNumberFormat="1" applyFont="1" applyFill="1" applyBorder="1" applyAlignment="1" applyProtection="1">
      <alignment horizontal="center" vertical="center" wrapText="1"/>
      <protection hidden="1"/>
    </xf>
    <xf numFmtId="0" fontId="49" fillId="3" borderId="88" xfId="8" applyFont="1" applyFill="1" applyBorder="1" applyAlignment="1" applyProtection="1">
      <alignment vertical="center" wrapText="1"/>
      <protection hidden="1"/>
    </xf>
    <xf numFmtId="0" fontId="27" fillId="3" borderId="168" xfId="8" applyFont="1" applyFill="1" applyBorder="1" applyAlignment="1" applyProtection="1">
      <alignment horizontal="center" vertical="center"/>
      <protection hidden="1"/>
    </xf>
    <xf numFmtId="0" fontId="9" fillId="17" borderId="114" xfId="1" applyFont="1" applyFill="1" applyBorder="1" applyAlignment="1" applyProtection="1">
      <alignment horizontal="center" vertical="center" shrinkToFit="1"/>
      <protection hidden="1"/>
    </xf>
    <xf numFmtId="3" fontId="9" fillId="17" borderId="114" xfId="1" applyNumberFormat="1" applyFont="1" applyFill="1" applyBorder="1" applyAlignment="1" applyProtection="1">
      <alignment horizontal="right" vertical="center" shrinkToFit="1"/>
      <protection hidden="1"/>
    </xf>
    <xf numFmtId="0" fontId="10" fillId="18" borderId="114" xfId="1" applyFont="1" applyFill="1" applyBorder="1" applyAlignment="1" applyProtection="1">
      <alignment horizontal="center" vertical="center" shrinkToFit="1"/>
      <protection hidden="1"/>
    </xf>
    <xf numFmtId="0" fontId="74" fillId="2" borderId="160" xfId="1" applyFont="1" applyFill="1" applyBorder="1" applyAlignment="1">
      <alignment horizontal="center"/>
    </xf>
    <xf numFmtId="3" fontId="74" fillId="2" borderId="164" xfId="1" applyNumberFormat="1" applyFont="1" applyFill="1" applyBorder="1" applyAlignment="1">
      <alignment horizontal="center"/>
    </xf>
    <xf numFmtId="0" fontId="68" fillId="0" borderId="17" xfId="1" applyFont="1" applyBorder="1" applyAlignment="1">
      <alignment horizontal="center" vertical="center"/>
    </xf>
    <xf numFmtId="3" fontId="74" fillId="0" borderId="21" xfId="1" applyNumberFormat="1" applyFont="1" applyBorder="1" applyAlignment="1">
      <alignment horizontal="center" vertical="center"/>
    </xf>
    <xf numFmtId="0" fontId="68" fillId="0" borderId="34" xfId="1" applyFont="1" applyBorder="1" applyAlignment="1">
      <alignment horizontal="center" vertical="center"/>
    </xf>
    <xf numFmtId="3" fontId="74" fillId="0" borderId="32" xfId="1" applyNumberFormat="1" applyFont="1" applyBorder="1" applyAlignment="1">
      <alignment horizontal="center" vertical="center"/>
    </xf>
    <xf numFmtId="0" fontId="74" fillId="0" borderId="35" xfId="1" applyFont="1" applyBorder="1" applyAlignment="1">
      <alignment horizontal="center" vertical="center"/>
    </xf>
    <xf numFmtId="3" fontId="74" fillId="0" borderId="35" xfId="1" applyNumberFormat="1" applyFont="1" applyBorder="1" applyAlignment="1">
      <alignment horizontal="center" vertical="center"/>
    </xf>
    <xf numFmtId="0" fontId="74" fillId="2" borderId="17" xfId="1" applyFont="1" applyFill="1" applyBorder="1" applyAlignment="1">
      <alignment horizontal="center"/>
    </xf>
    <xf numFmtId="3" fontId="74" fillId="2" borderId="165" xfId="1" applyNumberFormat="1" applyFont="1" applyFill="1" applyBorder="1" applyAlignment="1">
      <alignment horizontal="center"/>
    </xf>
    <xf numFmtId="0" fontId="68" fillId="0" borderId="160" xfId="1" applyFont="1" applyBorder="1" applyAlignment="1">
      <alignment horizontal="center" vertical="center"/>
    </xf>
    <xf numFmtId="0" fontId="76" fillId="0" borderId="17" xfId="1" applyFont="1" applyBorder="1" applyAlignment="1">
      <alignment horizontal="center" vertical="center"/>
    </xf>
    <xf numFmtId="3" fontId="70" fillId="0" borderId="21" xfId="1" applyNumberFormat="1" applyFont="1" applyBorder="1" applyAlignment="1">
      <alignment horizontal="center" vertical="center"/>
    </xf>
    <xf numFmtId="0" fontId="68" fillId="0" borderId="162" xfId="1" applyFont="1" applyBorder="1" applyAlignment="1">
      <alignment horizontal="center" vertical="center"/>
    </xf>
    <xf numFmtId="0" fontId="76" fillId="0" borderId="34" xfId="1" applyFont="1" applyBorder="1" applyAlignment="1">
      <alignment horizontal="center" vertical="center"/>
    </xf>
    <xf numFmtId="3" fontId="70" fillId="0" borderId="32" xfId="1" applyNumberFormat="1" applyFont="1" applyBorder="1" applyAlignment="1">
      <alignment horizontal="center" vertical="center"/>
    </xf>
    <xf numFmtId="0" fontId="70" fillId="0" borderId="35" xfId="1" applyFont="1" applyBorder="1" applyAlignment="1">
      <alignment horizontal="center" vertical="center"/>
    </xf>
    <xf numFmtId="3" fontId="70" fillId="0" borderId="35" xfId="1" applyNumberFormat="1" applyFont="1" applyBorder="1" applyAlignment="1">
      <alignment horizontal="center" vertical="center"/>
    </xf>
    <xf numFmtId="0" fontId="0" fillId="12" borderId="182" xfId="0" applyFill="1" applyBorder="1"/>
    <xf numFmtId="0" fontId="0" fillId="12" borderId="183" xfId="0" applyFill="1" applyBorder="1"/>
    <xf numFmtId="0" fontId="0" fillId="12" borderId="184" xfId="0" applyFill="1" applyBorder="1" applyAlignment="1">
      <alignment horizontal="left" indent="1"/>
    </xf>
    <xf numFmtId="0" fontId="0" fillId="12" borderId="132" xfId="0" applyFill="1" applyBorder="1"/>
    <xf numFmtId="0" fontId="0" fillId="12" borderId="184" xfId="0" applyFill="1" applyBorder="1"/>
    <xf numFmtId="0" fontId="0" fillId="12" borderId="130" xfId="0" applyFill="1" applyBorder="1"/>
    <xf numFmtId="0" fontId="0" fillId="12" borderId="94" xfId="0" applyFill="1" applyBorder="1"/>
    <xf numFmtId="0" fontId="0" fillId="12" borderId="96" xfId="0" applyFill="1" applyBorder="1"/>
    <xf numFmtId="0" fontId="0" fillId="12" borderId="185" xfId="0" applyFill="1" applyBorder="1"/>
    <xf numFmtId="0" fontId="0" fillId="12" borderId="186" xfId="0" applyFill="1" applyBorder="1"/>
    <xf numFmtId="0" fontId="0" fillId="12" borderId="47" xfId="0" applyFill="1" applyBorder="1"/>
    <xf numFmtId="165" fontId="0" fillId="12" borderId="187" xfId="0" applyNumberFormat="1" applyFill="1" applyBorder="1"/>
    <xf numFmtId="0" fontId="0" fillId="12" borderId="188" xfId="0" applyFill="1" applyBorder="1"/>
    <xf numFmtId="0" fontId="0" fillId="12" borderId="174" xfId="0" applyFill="1" applyBorder="1"/>
    <xf numFmtId="14" fontId="0" fillId="12" borderId="174" xfId="0" applyNumberFormat="1" applyFill="1" applyBorder="1"/>
    <xf numFmtId="14" fontId="0" fillId="12" borderId="81" xfId="0" applyNumberFormat="1" applyFill="1" applyBorder="1"/>
    <xf numFmtId="0" fontId="0" fillId="12" borderId="46" xfId="0" applyFill="1" applyBorder="1"/>
    <xf numFmtId="0" fontId="20" fillId="12" borderId="100" xfId="0" applyFont="1" applyFill="1" applyBorder="1" applyAlignment="1">
      <alignment horizontal="center"/>
    </xf>
    <xf numFmtId="0" fontId="0" fillId="12" borderId="109" xfId="0" applyFill="1" applyBorder="1"/>
    <xf numFmtId="0" fontId="0" fillId="12" borderId="110" xfId="0" applyFill="1" applyBorder="1"/>
    <xf numFmtId="0" fontId="0" fillId="12" borderId="10" xfId="0" applyFill="1" applyBorder="1"/>
    <xf numFmtId="0" fontId="0" fillId="12" borderId="43" xfId="0" applyFill="1" applyBorder="1"/>
    <xf numFmtId="0" fontId="86" fillId="0" borderId="111" xfId="0" applyFont="1" applyBorder="1"/>
    <xf numFmtId="0" fontId="86" fillId="0" borderId="0" xfId="0" applyFont="1"/>
    <xf numFmtId="2" fontId="86" fillId="0" borderId="0" xfId="0" applyNumberFormat="1" applyFont="1"/>
    <xf numFmtId="0" fontId="86" fillId="0" borderId="0" xfId="0" applyFont="1" applyAlignment="1">
      <alignment horizontal="center"/>
    </xf>
    <xf numFmtId="2" fontId="86" fillId="0" borderId="0" xfId="0" applyNumberFormat="1" applyFont="1" applyAlignment="1">
      <alignment horizontal="center"/>
    </xf>
    <xf numFmtId="0" fontId="8" fillId="0" borderId="0" xfId="0" applyFont="1"/>
    <xf numFmtId="0" fontId="0" fillId="0" borderId="101" xfId="0" applyBorder="1"/>
    <xf numFmtId="0" fontId="0" fillId="0" borderId="107" xfId="0" applyBorder="1"/>
    <xf numFmtId="0" fontId="87" fillId="0" borderId="108" xfId="0" applyFont="1" applyBorder="1" applyAlignment="1">
      <alignment horizontal="center"/>
    </xf>
    <xf numFmtId="0" fontId="0" fillId="0" borderId="111" xfId="0" applyBorder="1"/>
    <xf numFmtId="0" fontId="86" fillId="0" borderId="114" xfId="0" applyFont="1" applyBorder="1"/>
    <xf numFmtId="2" fontId="86" fillId="0" borderId="114" xfId="0" applyNumberFormat="1" applyFont="1" applyBorder="1"/>
    <xf numFmtId="0" fontId="86" fillId="0" borderId="114" xfId="0" applyFont="1" applyBorder="1" applyAlignment="1">
      <alignment horizontal="center"/>
    </xf>
    <xf numFmtId="2" fontId="0" fillId="0" borderId="114" xfId="0" applyNumberFormat="1" applyBorder="1"/>
    <xf numFmtId="0" fontId="0" fillId="0" borderId="114" xfId="0" applyBorder="1" applyAlignment="1">
      <alignment horizontal="center"/>
    </xf>
    <xf numFmtId="0" fontId="87" fillId="0" borderId="115" xfId="0" applyFont="1" applyBorder="1" applyAlignment="1">
      <alignment horizontal="center"/>
    </xf>
    <xf numFmtId="0" fontId="0" fillId="12" borderId="100" xfId="0" applyFill="1" applyBorder="1"/>
    <xf numFmtId="0" fontId="0" fillId="12" borderId="189" xfId="0" applyFill="1" applyBorder="1"/>
    <xf numFmtId="0" fontId="0" fillId="12" borderId="86" xfId="0" applyFill="1" applyBorder="1"/>
    <xf numFmtId="0" fontId="0" fillId="12" borderId="190" xfId="0" applyFill="1" applyBorder="1"/>
    <xf numFmtId="0" fontId="0" fillId="0" borderId="114" xfId="0" applyBorder="1"/>
    <xf numFmtId="0" fontId="20" fillId="0" borderId="114" xfId="0" applyFont="1" applyBorder="1"/>
    <xf numFmtId="2" fontId="0" fillId="0" borderId="0" xfId="0" applyNumberFormat="1"/>
    <xf numFmtId="0" fontId="0" fillId="0" borderId="0" xfId="0" applyAlignment="1">
      <alignment horizontal="center"/>
    </xf>
    <xf numFmtId="0" fontId="88" fillId="0" borderId="0" xfId="0" applyFont="1"/>
    <xf numFmtId="0" fontId="20" fillId="0" borderId="0" xfId="0" applyFont="1"/>
    <xf numFmtId="0" fontId="36" fillId="0" borderId="0" xfId="0" applyFont="1" applyAlignment="1">
      <alignment horizontal="center"/>
    </xf>
    <xf numFmtId="0" fontId="87" fillId="0" borderId="0" xfId="0" applyFont="1" applyAlignment="1">
      <alignment horizontal="center"/>
    </xf>
    <xf numFmtId="0" fontId="0" fillId="12" borderId="191" xfId="0" applyFill="1" applyBorder="1"/>
    <xf numFmtId="0" fontId="0" fillId="0" borderId="64" xfId="0" applyBorder="1"/>
    <xf numFmtId="0" fontId="19" fillId="0" borderId="33" xfId="8" applyFont="1" applyBorder="1" applyAlignment="1" applyProtection="1">
      <alignment horizontal="center" vertical="center"/>
      <protection hidden="1"/>
    </xf>
    <xf numFmtId="0" fontId="18" fillId="3" borderId="14" xfId="8" applyFont="1" applyFill="1" applyBorder="1" applyAlignment="1" applyProtection="1">
      <alignment horizontal="center" vertical="center"/>
      <protection hidden="1"/>
    </xf>
    <xf numFmtId="164" fontId="89" fillId="5" borderId="8" xfId="8" applyNumberFormat="1" applyFont="1" applyFill="1" applyBorder="1" applyAlignment="1" applyProtection="1">
      <alignment horizontal="center" vertical="center"/>
      <protection hidden="1"/>
    </xf>
    <xf numFmtId="164" fontId="89" fillId="5" borderId="30" xfId="8" applyNumberFormat="1" applyFont="1" applyFill="1" applyBorder="1" applyAlignment="1" applyProtection="1">
      <alignment horizontal="center" vertical="center"/>
      <protection hidden="1"/>
    </xf>
    <xf numFmtId="164" fontId="89" fillId="5" borderId="66" xfId="8" applyNumberFormat="1" applyFont="1" applyFill="1" applyBorder="1" applyAlignment="1" applyProtection="1">
      <alignment horizontal="center" vertical="center" wrapText="1"/>
      <protection hidden="1"/>
    </xf>
    <xf numFmtId="164" fontId="89" fillId="5" borderId="5" xfId="8" applyNumberFormat="1" applyFont="1" applyFill="1" applyBorder="1" applyAlignment="1" applyProtection="1">
      <alignment horizontal="center" vertical="center"/>
      <protection hidden="1"/>
    </xf>
    <xf numFmtId="164" fontId="89" fillId="5" borderId="50" xfId="8" applyNumberFormat="1" applyFont="1" applyFill="1" applyBorder="1" applyAlignment="1" applyProtection="1">
      <alignment horizontal="center" vertical="center"/>
      <protection hidden="1"/>
    </xf>
    <xf numFmtId="164" fontId="89" fillId="5" borderId="26" xfId="8" applyNumberFormat="1" applyFont="1" applyFill="1" applyBorder="1" applyAlignment="1" applyProtection="1">
      <alignment horizontal="center" vertical="center" wrapText="1"/>
      <protection hidden="1"/>
    </xf>
    <xf numFmtId="164" fontId="89" fillId="5" borderId="30" xfId="8" applyNumberFormat="1" applyFont="1" applyFill="1" applyBorder="1" applyAlignment="1" applyProtection="1">
      <alignment horizontal="center" vertical="center" wrapText="1"/>
      <protection hidden="1"/>
    </xf>
    <xf numFmtId="164" fontId="90" fillId="5" borderId="66" xfId="8" applyNumberFormat="1" applyFont="1" applyFill="1" applyBorder="1" applyAlignment="1" applyProtection="1">
      <alignment horizontal="center" vertical="center" wrapText="1"/>
      <protection hidden="1"/>
    </xf>
    <xf numFmtId="0" fontId="9" fillId="2" borderId="193" xfId="0" applyFont="1" applyFill="1" applyBorder="1" applyAlignment="1" applyProtection="1">
      <alignment horizontal="center" vertical="center" shrinkToFit="1"/>
      <protection hidden="1"/>
    </xf>
    <xf numFmtId="3" fontId="9" fillId="2" borderId="194" xfId="0" applyNumberFormat="1" applyFont="1" applyFill="1" applyBorder="1" applyAlignment="1" applyProtection="1">
      <alignment horizontal="right" vertical="center" shrinkToFit="1"/>
      <protection hidden="1"/>
    </xf>
    <xf numFmtId="0" fontId="9" fillId="2" borderId="192" xfId="0" applyFont="1" applyFill="1" applyBorder="1" applyAlignment="1" applyProtection="1">
      <alignment horizontal="center" vertical="center" shrinkToFit="1"/>
      <protection hidden="1"/>
    </xf>
    <xf numFmtId="3" fontId="9" fillId="2" borderId="195" xfId="0" applyNumberFormat="1" applyFont="1" applyFill="1" applyBorder="1" applyAlignment="1" applyProtection="1">
      <alignment horizontal="right" vertical="center" shrinkToFit="1"/>
      <protection hidden="1"/>
    </xf>
    <xf numFmtId="0" fontId="19" fillId="0" borderId="71" xfId="8" applyFont="1" applyBorder="1" applyAlignment="1" applyProtection="1">
      <alignment horizontal="center" vertical="center"/>
      <protection hidden="1"/>
    </xf>
    <xf numFmtId="0" fontId="18" fillId="3" borderId="168" xfId="8" applyFont="1" applyFill="1" applyBorder="1" applyAlignment="1" applyProtection="1">
      <alignment horizontal="center" vertical="center"/>
      <protection hidden="1"/>
    </xf>
    <xf numFmtId="0" fontId="17" fillId="3" borderId="32" xfId="8" applyFont="1" applyFill="1" applyBorder="1" applyAlignment="1" applyProtection="1">
      <alignment vertical="center" wrapText="1"/>
      <protection hidden="1"/>
    </xf>
    <xf numFmtId="2" fontId="16" fillId="6" borderId="14" xfId="8" applyNumberFormat="1" applyFont="1" applyFill="1" applyBorder="1" applyAlignment="1" applyProtection="1">
      <alignment horizontal="center" vertical="center" shrinkToFit="1"/>
      <protection hidden="1"/>
    </xf>
    <xf numFmtId="0" fontId="16" fillId="6" borderId="178" xfId="8" applyFont="1" applyFill="1" applyBorder="1" applyAlignment="1" applyProtection="1">
      <alignment horizontal="center" vertical="center"/>
      <protection hidden="1"/>
    </xf>
    <xf numFmtId="2" fontId="16" fillId="6" borderId="179" xfId="8" applyNumberFormat="1" applyFont="1" applyFill="1" applyBorder="1" applyAlignment="1" applyProtection="1">
      <alignment horizontal="center" vertical="center" shrinkToFit="1"/>
      <protection hidden="1"/>
    </xf>
    <xf numFmtId="0" fontId="17" fillId="3" borderId="88" xfId="8" applyFont="1" applyFill="1" applyBorder="1" applyAlignment="1" applyProtection="1">
      <alignment vertical="center" wrapText="1"/>
      <protection hidden="1"/>
    </xf>
    <xf numFmtId="2" fontId="16" fillId="6" borderId="168" xfId="8" applyNumberFormat="1" applyFont="1" applyFill="1" applyBorder="1" applyAlignment="1" applyProtection="1">
      <alignment horizontal="center" vertical="center" shrinkToFit="1"/>
      <protection hidden="1"/>
    </xf>
    <xf numFmtId="0" fontId="16" fillId="6" borderId="180" xfId="8" applyFont="1" applyFill="1" applyBorder="1" applyAlignment="1" applyProtection="1">
      <alignment horizontal="center" vertical="center"/>
      <protection hidden="1"/>
    </xf>
    <xf numFmtId="2" fontId="16" fillId="6" borderId="181" xfId="8" applyNumberFormat="1" applyFont="1" applyFill="1" applyBorder="1" applyAlignment="1" applyProtection="1">
      <alignment horizontal="center" vertical="center" shrinkToFit="1"/>
      <protection hidden="1"/>
    </xf>
    <xf numFmtId="0" fontId="27" fillId="0" borderId="14" xfId="8" applyFont="1" applyBorder="1" applyAlignment="1" applyProtection="1">
      <alignment horizontal="center" vertical="center"/>
      <protection hidden="1"/>
    </xf>
    <xf numFmtId="0" fontId="74" fillId="0" borderId="25" xfId="8" applyFont="1" applyBorder="1" applyAlignment="1" applyProtection="1">
      <alignment horizontal="center" vertical="center"/>
      <protection hidden="1"/>
    </xf>
    <xf numFmtId="0" fontId="27" fillId="0" borderId="28" xfId="8" applyFont="1" applyBorder="1" applyAlignment="1" applyProtection="1">
      <alignment horizontal="center" vertical="center"/>
      <protection hidden="1"/>
    </xf>
    <xf numFmtId="164" fontId="20" fillId="2" borderId="8" xfId="8" applyNumberFormat="1" applyFill="1" applyBorder="1" applyAlignment="1" applyProtection="1">
      <alignment horizontal="center" vertical="center"/>
      <protection hidden="1"/>
    </xf>
    <xf numFmtId="164" fontId="20" fillId="2" borderId="30" xfId="8" applyNumberFormat="1" applyFill="1" applyBorder="1" applyAlignment="1" applyProtection="1">
      <alignment horizontal="center" vertical="center"/>
      <protection hidden="1"/>
    </xf>
    <xf numFmtId="164" fontId="20" fillId="2" borderId="66" xfId="8" applyNumberFormat="1" applyFill="1" applyBorder="1" applyAlignment="1" applyProtection="1">
      <alignment horizontal="center" vertical="center" wrapText="1"/>
      <protection hidden="1"/>
    </xf>
    <xf numFmtId="164" fontId="20" fillId="2" borderId="30" xfId="8" applyNumberFormat="1" applyFill="1" applyBorder="1" applyAlignment="1" applyProtection="1">
      <alignment horizontal="center" vertical="center" wrapText="1"/>
      <protection hidden="1"/>
    </xf>
    <xf numFmtId="164" fontId="8" fillId="2" borderId="66" xfId="8" applyNumberFormat="1" applyFont="1" applyFill="1" applyBorder="1" applyAlignment="1" applyProtection="1">
      <alignment horizontal="center" vertical="center" wrapText="1"/>
      <protection hidden="1"/>
    </xf>
    <xf numFmtId="3" fontId="9" fillId="2" borderId="21" xfId="1" applyNumberFormat="1" applyFont="1" applyFill="1" applyBorder="1" applyAlignment="1" applyProtection="1">
      <alignment horizontal="right" vertical="center" shrinkToFit="1"/>
      <protection hidden="1"/>
    </xf>
    <xf numFmtId="0" fontId="8" fillId="0" borderId="21" xfId="1" applyFont="1" applyBorder="1" applyAlignment="1">
      <alignment horizontal="center" vertical="center"/>
    </xf>
    <xf numFmtId="3" fontId="8" fillId="0" borderId="32" xfId="1" applyNumberFormat="1" applyFont="1" applyBorder="1" applyAlignment="1">
      <alignment horizontal="center" vertical="center"/>
    </xf>
    <xf numFmtId="0" fontId="91" fillId="5" borderId="40" xfId="0" applyFont="1" applyFill="1" applyBorder="1" applyAlignment="1">
      <alignment horizontal="center" wrapText="1"/>
    </xf>
    <xf numFmtId="0" fontId="3" fillId="5" borderId="45" xfId="0" applyFont="1" applyFill="1" applyBorder="1" applyAlignment="1">
      <alignment horizontal="center" wrapText="1"/>
    </xf>
    <xf numFmtId="0" fontId="91" fillId="5" borderId="16" xfId="0" applyFont="1" applyFill="1" applyBorder="1" applyAlignment="1">
      <alignment horizontal="center" vertical="center" wrapText="1"/>
    </xf>
    <xf numFmtId="0" fontId="91" fillId="5" borderId="45" xfId="0" applyFont="1" applyFill="1" applyBorder="1" applyAlignment="1">
      <alignment horizontal="center" vertical="center" wrapText="1"/>
    </xf>
    <xf numFmtId="0" fontId="69" fillId="5" borderId="42" xfId="0" applyFont="1" applyFill="1" applyBorder="1" applyAlignment="1">
      <alignment horizontal="center" vertical="center"/>
    </xf>
    <xf numFmtId="0" fontId="91" fillId="5" borderId="49" xfId="0" applyFont="1" applyFill="1" applyBorder="1" applyAlignment="1">
      <alignment horizontal="center" vertical="center" wrapText="1"/>
    </xf>
    <xf numFmtId="0" fontId="91" fillId="5" borderId="2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/>
      <protection hidden="1"/>
    </xf>
    <xf numFmtId="0" fontId="9" fillId="3" borderId="18" xfId="0" applyFont="1" applyFill="1" applyBorder="1" applyAlignment="1" applyProtection="1">
      <alignment horizontal="center" vertical="center"/>
      <protection hidden="1"/>
    </xf>
    <xf numFmtId="0" fontId="92" fillId="0" borderId="25" xfId="0" applyFont="1" applyBorder="1" applyAlignment="1" applyProtection="1">
      <alignment horizontal="center" vertical="center"/>
      <protection hidden="1"/>
    </xf>
    <xf numFmtId="0" fontId="8" fillId="2" borderId="18" xfId="0" applyFont="1" applyFill="1" applyBorder="1" applyAlignment="1" applyProtection="1">
      <alignment horizontal="center" vertical="center" wrapText="1"/>
      <protection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0" fillId="0" borderId="26" xfId="0" applyBorder="1"/>
    <xf numFmtId="0" fontId="9" fillId="3" borderId="25" xfId="0" applyFont="1" applyFill="1" applyBorder="1" applyAlignment="1" applyProtection="1">
      <alignment horizontal="center" vertical="center"/>
      <protection hidden="1"/>
    </xf>
    <xf numFmtId="0" fontId="0" fillId="12" borderId="11" xfId="0" applyFill="1" applyBorder="1"/>
    <xf numFmtId="0" fontId="0" fillId="12" borderId="100" xfId="0" applyFill="1" applyBorder="1" applyAlignment="1">
      <alignment horizontal="center"/>
    </xf>
    <xf numFmtId="0" fontId="86" fillId="0" borderId="64" xfId="0" applyFont="1" applyBorder="1"/>
    <xf numFmtId="2" fontId="86" fillId="0" borderId="64" xfId="0" applyNumberFormat="1" applyFont="1" applyBorder="1"/>
    <xf numFmtId="0" fontId="86" fillId="0" borderId="64" xfId="0" applyFont="1" applyBorder="1" applyAlignment="1">
      <alignment horizontal="center"/>
    </xf>
    <xf numFmtId="0" fontId="36" fillId="0" borderId="64" xfId="0" applyFont="1" applyBorder="1" applyAlignment="1">
      <alignment horizontal="center"/>
    </xf>
    <xf numFmtId="2" fontId="0" fillId="0" borderId="64" xfId="0" applyNumberFormat="1" applyBorder="1"/>
    <xf numFmtId="0" fontId="0" fillId="0" borderId="64" xfId="0" applyBorder="1" applyAlignment="1">
      <alignment horizontal="center"/>
    </xf>
    <xf numFmtId="2" fontId="0" fillId="0" borderId="64" xfId="0" applyNumberFormat="1" applyBorder="1" applyAlignment="1">
      <alignment horizontal="center"/>
    </xf>
    <xf numFmtId="0" fontId="0" fillId="0" borderId="102" xfId="0" applyBorder="1"/>
    <xf numFmtId="2" fontId="86" fillId="0" borderId="102" xfId="0" applyNumberFormat="1" applyFont="1" applyBorder="1"/>
    <xf numFmtId="0" fontId="86" fillId="0" borderId="102" xfId="0" applyFont="1" applyBorder="1" applyAlignment="1">
      <alignment horizontal="center"/>
    </xf>
    <xf numFmtId="0" fontId="86" fillId="0" borderId="102" xfId="0" applyFont="1" applyBorder="1"/>
    <xf numFmtId="0" fontId="0" fillId="0" borderId="107" xfId="0" applyBorder="1" applyAlignment="1">
      <alignment shrinkToFit="1"/>
    </xf>
    <xf numFmtId="1" fontId="86" fillId="0" borderId="114" xfId="0" applyNumberFormat="1" applyFont="1" applyBorder="1" applyAlignment="1">
      <alignment horizontal="center"/>
    </xf>
    <xf numFmtId="0" fontId="87" fillId="0" borderId="114" xfId="0" applyFont="1" applyBorder="1" applyAlignment="1">
      <alignment horizontal="center"/>
    </xf>
    <xf numFmtId="2" fontId="0" fillId="0" borderId="102" xfId="0" applyNumberFormat="1" applyBorder="1"/>
    <xf numFmtId="0" fontId="0" fillId="0" borderId="102" xfId="0" applyBorder="1" applyAlignment="1">
      <alignment horizontal="center"/>
    </xf>
    <xf numFmtId="2" fontId="0" fillId="0" borderId="102" xfId="0" applyNumberFormat="1" applyBorder="1" applyAlignment="1">
      <alignment horizontal="center"/>
    </xf>
    <xf numFmtId="0" fontId="17" fillId="16" borderId="168" xfId="1" applyFont="1" applyFill="1" applyBorder="1" applyAlignment="1" applyProtection="1">
      <alignment vertical="center" wrapText="1"/>
      <protection hidden="1"/>
    </xf>
    <xf numFmtId="0" fontId="3" fillId="6" borderId="170" xfId="1" applyFont="1" applyFill="1" applyBorder="1" applyAlignment="1" applyProtection="1">
      <alignment horizontal="center" vertical="center" shrinkToFit="1"/>
      <protection hidden="1"/>
    </xf>
    <xf numFmtId="3" fontId="9" fillId="6" borderId="171" xfId="1" applyNumberFormat="1" applyFont="1" applyFill="1" applyBorder="1" applyAlignment="1" applyProtection="1">
      <alignment horizontal="right" vertical="center" shrinkToFit="1"/>
      <protection hidden="1"/>
    </xf>
    <xf numFmtId="0" fontId="3" fillId="6" borderId="74" xfId="1" applyFont="1" applyFill="1" applyBorder="1" applyAlignment="1" applyProtection="1">
      <alignment horizontal="center" vertical="center" shrinkToFit="1"/>
      <protection hidden="1"/>
    </xf>
    <xf numFmtId="3" fontId="9" fillId="6" borderId="75" xfId="1" applyNumberFormat="1" applyFont="1" applyFill="1" applyBorder="1" applyAlignment="1" applyProtection="1">
      <alignment horizontal="right" vertical="center" shrinkToFit="1"/>
      <protection hidden="1"/>
    </xf>
    <xf numFmtId="0" fontId="3" fillId="6" borderId="172" xfId="1" applyFont="1" applyFill="1" applyBorder="1" applyAlignment="1" applyProtection="1">
      <alignment horizontal="center" vertical="center" shrinkToFit="1"/>
      <protection hidden="1"/>
    </xf>
    <xf numFmtId="3" fontId="9" fillId="6" borderId="87" xfId="1" applyNumberFormat="1" applyFont="1" applyFill="1" applyBorder="1" applyAlignment="1" applyProtection="1">
      <alignment horizontal="right" vertical="center" shrinkToFit="1"/>
      <protection hidden="1"/>
    </xf>
    <xf numFmtId="3" fontId="70" fillId="0" borderId="161" xfId="1" applyNumberFormat="1" applyFont="1" applyBorder="1" applyAlignment="1" applyProtection="1">
      <alignment horizontal="center" vertical="center" shrinkToFit="1"/>
      <protection hidden="1"/>
    </xf>
    <xf numFmtId="3" fontId="70" fillId="0" borderId="21" xfId="1" applyNumberFormat="1" applyFont="1" applyBorder="1" applyAlignment="1" applyProtection="1">
      <alignment horizontal="center" vertical="center" shrinkToFit="1"/>
      <protection hidden="1"/>
    </xf>
    <xf numFmtId="3" fontId="70" fillId="0" borderId="163" xfId="1" applyNumberFormat="1" applyFont="1" applyBorder="1" applyAlignment="1" applyProtection="1">
      <alignment horizontal="center" vertical="center" shrinkToFit="1"/>
      <protection hidden="1"/>
    </xf>
    <xf numFmtId="3" fontId="70" fillId="0" borderId="35" xfId="1" applyNumberFormat="1" applyFont="1" applyBorder="1" applyAlignment="1" applyProtection="1">
      <alignment horizontal="center" vertical="center" shrinkToFit="1"/>
      <protection hidden="1"/>
    </xf>
    <xf numFmtId="0" fontId="3" fillId="0" borderId="88" xfId="0" applyFont="1" applyBorder="1" applyAlignment="1" applyProtection="1">
      <alignment horizontal="left" vertical="center" shrinkToFit="1"/>
      <protection hidden="1"/>
    </xf>
    <xf numFmtId="0" fontId="9" fillId="0" borderId="74" xfId="0" applyFont="1" applyBorder="1" applyAlignment="1" applyProtection="1">
      <alignment horizontal="center" vertical="center" shrinkToFit="1"/>
      <protection hidden="1"/>
    </xf>
    <xf numFmtId="3" fontId="9" fillId="0" borderId="74" xfId="0" applyNumberFormat="1" applyFont="1" applyBorder="1" applyAlignment="1" applyProtection="1">
      <alignment horizontal="right" vertical="center" shrinkToFit="1"/>
      <protection hidden="1"/>
    </xf>
    <xf numFmtId="164" fontId="20" fillId="5" borderId="8" xfId="8" applyNumberFormat="1" applyFill="1" applyBorder="1" applyAlignment="1">
      <alignment horizontal="center" vertical="center"/>
    </xf>
    <xf numFmtId="164" fontId="20" fillId="5" borderId="9" xfId="8" applyNumberFormat="1" applyFill="1" applyBorder="1" applyAlignment="1">
      <alignment horizontal="center" vertical="center"/>
    </xf>
    <xf numFmtId="164" fontId="20" fillId="5" borderId="6" xfId="8" applyNumberFormat="1" applyFill="1" applyBorder="1" applyAlignment="1">
      <alignment horizontal="center" vertical="center"/>
    </xf>
    <xf numFmtId="164" fontId="20" fillId="5" borderId="7" xfId="8" applyNumberFormat="1" applyFill="1" applyBorder="1" applyAlignment="1">
      <alignment horizontal="center" vertical="center"/>
    </xf>
    <xf numFmtId="0" fontId="8" fillId="0" borderId="33" xfId="8" applyFont="1" applyBorder="1" applyAlignment="1" applyProtection="1">
      <alignment shrinkToFit="1"/>
      <protection hidden="1"/>
    </xf>
    <xf numFmtId="0" fontId="8" fillId="0" borderId="115" xfId="0" applyFont="1" applyBorder="1" applyAlignment="1">
      <alignment horizontal="center"/>
    </xf>
    <xf numFmtId="0" fontId="8" fillId="0" borderId="103" xfId="0" applyFont="1" applyBorder="1" applyAlignment="1">
      <alignment horizontal="center"/>
    </xf>
    <xf numFmtId="0" fontId="8" fillId="0" borderId="108" xfId="0" applyFont="1" applyBorder="1" applyAlignment="1">
      <alignment horizontal="center"/>
    </xf>
    <xf numFmtId="0" fontId="0" fillId="0" borderId="198" xfId="0" applyBorder="1"/>
    <xf numFmtId="0" fontId="0" fillId="0" borderId="199" xfId="0" applyBorder="1"/>
    <xf numFmtId="2" fontId="0" fillId="0" borderId="199" xfId="0" applyNumberFormat="1" applyBorder="1"/>
    <xf numFmtId="0" fontId="0" fillId="0" borderId="199" xfId="0" applyBorder="1" applyAlignment="1">
      <alignment horizontal="center"/>
    </xf>
    <xf numFmtId="2" fontId="86" fillId="0" borderId="199" xfId="0" applyNumberFormat="1" applyFont="1" applyBorder="1"/>
    <xf numFmtId="0" fontId="86" fillId="0" borderId="199" xfId="0" applyFont="1" applyBorder="1" applyAlignment="1">
      <alignment horizontal="center"/>
    </xf>
    <xf numFmtId="0" fontId="8" fillId="0" borderId="200" xfId="0" applyFont="1" applyBorder="1" applyAlignment="1">
      <alignment horizontal="center"/>
    </xf>
    <xf numFmtId="0" fontId="69" fillId="14" borderId="167" xfId="1" applyFont="1" applyFill="1" applyBorder="1" applyAlignment="1">
      <alignment horizontal="center" vertical="center"/>
    </xf>
    <xf numFmtId="0" fontId="8" fillId="0" borderId="0" xfId="1" applyFont="1" applyBorder="1" applyAlignment="1"/>
    <xf numFmtId="0" fontId="8" fillId="0" borderId="0" xfId="1" applyFont="1" applyBorder="1" applyAlignment="1">
      <alignment horizontal="center" vertical="top"/>
    </xf>
    <xf numFmtId="0" fontId="8" fillId="0" borderId="0" xfId="1" applyFont="1" applyBorder="1" applyAlignment="1">
      <alignment horizontal="center" vertical="center"/>
    </xf>
    <xf numFmtId="0" fontId="94" fillId="15" borderId="44" xfId="1" applyFont="1" applyFill="1" applyBorder="1" applyAlignment="1">
      <alignment horizontal="center"/>
    </xf>
    <xf numFmtId="3" fontId="94" fillId="15" borderId="12" xfId="1" applyNumberFormat="1" applyFont="1" applyFill="1" applyBorder="1" applyAlignment="1">
      <alignment horizontal="center"/>
    </xf>
    <xf numFmtId="0" fontId="94" fillId="15" borderId="10" xfId="1" applyFont="1" applyFill="1" applyBorder="1" applyAlignment="1">
      <alignment horizontal="center"/>
    </xf>
    <xf numFmtId="3" fontId="94" fillId="15" borderId="157" xfId="1" applyNumberFormat="1" applyFont="1" applyFill="1" applyBorder="1" applyAlignment="1">
      <alignment horizontal="center"/>
    </xf>
    <xf numFmtId="3" fontId="94" fillId="15" borderId="43" xfId="1" applyNumberFormat="1" applyFont="1" applyFill="1" applyBorder="1" applyAlignment="1">
      <alignment horizontal="center"/>
    </xf>
    <xf numFmtId="3" fontId="94" fillId="15" borderId="11" xfId="1" applyNumberFormat="1" applyFont="1" applyFill="1" applyBorder="1" applyAlignment="1">
      <alignment horizontal="center"/>
    </xf>
    <xf numFmtId="0" fontId="94" fillId="15" borderId="12" xfId="1" applyFont="1" applyFill="1" applyBorder="1" applyAlignment="1">
      <alignment horizontal="center"/>
    </xf>
    <xf numFmtId="0" fontId="94" fillId="14" borderId="41" xfId="1" applyFont="1" applyFill="1" applyBorder="1" applyAlignment="1">
      <alignment horizontal="center"/>
    </xf>
    <xf numFmtId="3" fontId="94" fillId="14" borderId="42" xfId="1" applyNumberFormat="1" applyFont="1" applyFill="1" applyBorder="1" applyAlignment="1">
      <alignment horizontal="center"/>
    </xf>
    <xf numFmtId="0" fontId="94" fillId="14" borderId="46" xfId="1" applyFont="1" applyFill="1" applyBorder="1" applyAlignment="1">
      <alignment horizontal="center"/>
    </xf>
    <xf numFmtId="3" fontId="94" fillId="14" borderId="0" xfId="1" applyNumberFormat="1" applyFont="1" applyFill="1" applyBorder="1" applyAlignment="1">
      <alignment horizontal="center"/>
    </xf>
    <xf numFmtId="3" fontId="94" fillId="14" borderId="47" xfId="1" applyNumberFormat="1" applyFont="1" applyFill="1" applyBorder="1" applyAlignment="1">
      <alignment horizontal="center"/>
    </xf>
    <xf numFmtId="0" fontId="94" fillId="14" borderId="167" xfId="1" applyFont="1" applyFill="1" applyBorder="1" applyAlignment="1">
      <alignment horizontal="center"/>
    </xf>
    <xf numFmtId="0" fontId="74" fillId="0" borderId="0" xfId="1" applyFont="1" applyBorder="1"/>
    <xf numFmtId="0" fontId="68" fillId="0" borderId="0" xfId="1" applyFont="1" applyBorder="1" applyAlignment="1">
      <alignment horizontal="center"/>
    </xf>
    <xf numFmtId="0" fontId="68" fillId="0" borderId="0" xfId="1" applyFont="1" applyBorder="1" applyAlignment="1"/>
    <xf numFmtId="0" fontId="68" fillId="0" borderId="0" xfId="1" applyFont="1" applyBorder="1"/>
    <xf numFmtId="0" fontId="74" fillId="0" borderId="0" xfId="0" applyFont="1"/>
    <xf numFmtId="0" fontId="68" fillId="0" borderId="0" xfId="1" applyFont="1" applyBorder="1" applyAlignment="1">
      <alignment horizontal="center" vertical="top"/>
    </xf>
    <xf numFmtId="0" fontId="68" fillId="0" borderId="0" xfId="1" applyFont="1" applyBorder="1" applyAlignment="1">
      <alignment horizontal="center" vertical="center"/>
    </xf>
    <xf numFmtId="0" fontId="3" fillId="0" borderId="166" xfId="13" applyFont="1" applyBorder="1" applyAlignment="1" applyProtection="1">
      <alignment horizontal="left" vertical="center" shrinkToFit="1"/>
      <protection hidden="1"/>
    </xf>
    <xf numFmtId="0" fontId="9" fillId="0" borderId="25" xfId="13" applyFont="1" applyBorder="1" applyAlignment="1" applyProtection="1">
      <alignment horizontal="left" vertical="center" shrinkToFit="1"/>
      <protection hidden="1"/>
    </xf>
    <xf numFmtId="0" fontId="3" fillId="0" borderId="38" xfId="13" applyFont="1" applyBorder="1" applyAlignment="1" applyProtection="1">
      <alignment horizontal="center" vertical="center" shrinkToFit="1"/>
      <protection hidden="1"/>
    </xf>
    <xf numFmtId="3" fontId="9" fillId="0" borderId="39" xfId="13" applyNumberFormat="1" applyFont="1" applyBorder="1" applyAlignment="1" applyProtection="1">
      <alignment horizontal="right" vertical="center" shrinkToFit="1"/>
      <protection hidden="1"/>
    </xf>
    <xf numFmtId="0" fontId="9" fillId="0" borderId="38" xfId="13" applyFont="1" applyBorder="1" applyAlignment="1" applyProtection="1">
      <alignment horizontal="center" vertical="center" shrinkToFit="1"/>
      <protection hidden="1"/>
    </xf>
    <xf numFmtId="3" fontId="9" fillId="0" borderId="176" xfId="13" applyNumberFormat="1" applyFont="1" applyBorder="1" applyAlignment="1" applyProtection="1">
      <alignment horizontal="right" vertical="center" shrinkToFit="1"/>
      <protection hidden="1"/>
    </xf>
    <xf numFmtId="0" fontId="10" fillId="0" borderId="39" xfId="13" applyFont="1" applyBorder="1" applyAlignment="1" applyProtection="1">
      <alignment horizontal="center" vertical="center" shrinkToFit="1"/>
      <protection hidden="1"/>
    </xf>
    <xf numFmtId="0" fontId="75" fillId="16" borderId="201" xfId="1" applyFont="1" applyFill="1" applyBorder="1" applyAlignment="1" applyProtection="1">
      <alignment horizontal="center" vertical="center" wrapText="1"/>
      <protection hidden="1"/>
    </xf>
    <xf numFmtId="0" fontId="69" fillId="4" borderId="42" xfId="11" applyFont="1" applyFill="1" applyBorder="1" applyAlignment="1">
      <alignment horizontal="center" vertical="center"/>
    </xf>
    <xf numFmtId="0" fontId="9" fillId="2" borderId="20" xfId="0" applyFont="1" applyFill="1" applyBorder="1" applyAlignment="1" applyProtection="1">
      <alignment horizontal="center" vertical="center" shrinkToFit="1"/>
      <protection hidden="1"/>
    </xf>
    <xf numFmtId="3" fontId="9" fillId="2" borderId="20" xfId="0" applyNumberFormat="1" applyFont="1" applyFill="1" applyBorder="1" applyAlignment="1" applyProtection="1">
      <alignment horizontal="right" vertical="center" shrinkToFit="1"/>
      <protection hidden="1"/>
    </xf>
    <xf numFmtId="0" fontId="74" fillId="0" borderId="202" xfId="8" applyFont="1" applyBorder="1" applyAlignment="1" applyProtection="1">
      <alignment horizontal="center" vertical="center"/>
      <protection hidden="1"/>
    </xf>
    <xf numFmtId="2" fontId="74" fillId="0" borderId="203" xfId="8" applyNumberFormat="1" applyFont="1" applyBorder="1" applyAlignment="1" applyProtection="1">
      <alignment horizontal="center" vertical="center" shrinkToFit="1"/>
      <protection hidden="1"/>
    </xf>
    <xf numFmtId="2" fontId="74" fillId="6" borderId="18" xfId="8" applyNumberFormat="1" applyFont="1" applyFill="1" applyBorder="1" applyAlignment="1" applyProtection="1">
      <alignment horizontal="center" vertical="center" shrinkToFit="1"/>
      <protection hidden="1"/>
    </xf>
    <xf numFmtId="0" fontId="74" fillId="6" borderId="202" xfId="8" applyFont="1" applyFill="1" applyBorder="1" applyAlignment="1" applyProtection="1">
      <alignment horizontal="center" vertical="center"/>
      <protection hidden="1"/>
    </xf>
    <xf numFmtId="2" fontId="74" fillId="6" borderId="203" xfId="8" applyNumberFormat="1" applyFont="1" applyFill="1" applyBorder="1" applyAlignment="1" applyProtection="1">
      <alignment horizontal="center" vertical="center" shrinkToFit="1"/>
      <protection hidden="1"/>
    </xf>
    <xf numFmtId="2" fontId="16" fillId="6" borderId="18" xfId="8" applyNumberFormat="1" applyFont="1" applyFill="1" applyBorder="1" applyAlignment="1" applyProtection="1">
      <alignment horizontal="center" vertical="center" shrinkToFit="1"/>
      <protection hidden="1"/>
    </xf>
    <xf numFmtId="0" fontId="16" fillId="6" borderId="202" xfId="8" applyFont="1" applyFill="1" applyBorder="1" applyAlignment="1" applyProtection="1">
      <alignment horizontal="center" vertical="center"/>
      <protection hidden="1"/>
    </xf>
    <xf numFmtId="2" fontId="16" fillId="6" borderId="203" xfId="8" applyNumberFormat="1" applyFont="1" applyFill="1" applyBorder="1" applyAlignment="1" applyProtection="1">
      <alignment horizontal="center" vertical="center" shrinkToFit="1"/>
      <protection hidden="1"/>
    </xf>
    <xf numFmtId="0" fontId="17" fillId="3" borderId="204" xfId="8" applyFont="1" applyFill="1" applyBorder="1" applyAlignment="1" applyProtection="1">
      <alignment vertical="center" wrapText="1"/>
      <protection hidden="1"/>
    </xf>
    <xf numFmtId="2" fontId="74" fillId="6" borderId="179" xfId="8" applyNumberFormat="1" applyFont="1" applyFill="1" applyBorder="1" applyAlignment="1" applyProtection="1">
      <alignment horizontal="center" vertical="center"/>
      <protection hidden="1"/>
    </xf>
    <xf numFmtId="2" fontId="74" fillId="6" borderId="14" xfId="8" applyNumberFormat="1" applyFont="1" applyFill="1" applyBorder="1" applyAlignment="1" applyProtection="1">
      <alignment horizontal="center" vertical="center"/>
      <protection hidden="1"/>
    </xf>
    <xf numFmtId="0" fontId="74" fillId="6" borderId="196" xfId="8" applyFont="1" applyFill="1" applyBorder="1" applyAlignment="1" applyProtection="1">
      <alignment horizontal="center" vertical="center"/>
      <protection hidden="1"/>
    </xf>
    <xf numFmtId="2" fontId="74" fillId="6" borderId="197" xfId="8" applyNumberFormat="1" applyFont="1" applyFill="1" applyBorder="1" applyAlignment="1" applyProtection="1">
      <alignment horizontal="center" vertical="center"/>
      <protection hidden="1"/>
    </xf>
    <xf numFmtId="2" fontId="74" fillId="6" borderId="28" xfId="8" applyNumberFormat="1" applyFont="1" applyFill="1" applyBorder="1" applyAlignment="1" applyProtection="1">
      <alignment horizontal="center" vertical="center"/>
      <protection hidden="1"/>
    </xf>
    <xf numFmtId="0" fontId="66" fillId="2" borderId="19" xfId="0" applyFont="1" applyFill="1" applyBorder="1" applyAlignment="1" applyProtection="1">
      <alignment horizontal="center" vertical="center" shrinkToFit="1"/>
      <protection hidden="1"/>
    </xf>
    <xf numFmtId="3" fontId="66" fillId="2" borderId="20" xfId="0" applyNumberFormat="1" applyFont="1" applyFill="1" applyBorder="1" applyAlignment="1" applyProtection="1">
      <alignment horizontal="right" vertical="center" shrinkToFit="1"/>
      <protection hidden="1"/>
    </xf>
    <xf numFmtId="0" fontId="45" fillId="0" borderId="72" xfId="0" applyFont="1" applyBorder="1" applyAlignment="1" applyProtection="1">
      <alignment horizontal="center" vertical="center" shrinkToFit="1"/>
      <protection hidden="1"/>
    </xf>
    <xf numFmtId="3" fontId="56" fillId="0" borderId="73" xfId="0" applyNumberFormat="1" applyFont="1" applyBorder="1" applyAlignment="1" applyProtection="1">
      <alignment horizontal="right" vertical="center" shrinkToFit="1"/>
      <protection hidden="1"/>
    </xf>
    <xf numFmtId="0" fontId="45" fillId="0" borderId="74" xfId="0" applyFont="1" applyBorder="1" applyAlignment="1" applyProtection="1">
      <alignment horizontal="center" vertical="center" shrinkToFit="1"/>
      <protection hidden="1"/>
    </xf>
    <xf numFmtId="3" fontId="56" fillId="0" borderId="75" xfId="0" applyNumberFormat="1" applyFont="1" applyBorder="1" applyAlignment="1" applyProtection="1">
      <alignment horizontal="right" vertical="center" shrinkToFit="1"/>
      <protection hidden="1"/>
    </xf>
    <xf numFmtId="0" fontId="66" fillId="2" borderId="170" xfId="0" applyFont="1" applyFill="1" applyBorder="1" applyAlignment="1" applyProtection="1">
      <alignment horizontal="center" vertical="center" shrinkToFit="1"/>
      <protection hidden="1"/>
    </xf>
    <xf numFmtId="3" fontId="66" fillId="2" borderId="172" xfId="0" applyNumberFormat="1" applyFont="1" applyFill="1" applyBorder="1" applyAlignment="1" applyProtection="1">
      <alignment horizontal="right" vertical="center" shrinkToFit="1"/>
      <protection hidden="1"/>
    </xf>
    <xf numFmtId="0" fontId="3" fillId="0" borderId="142" xfId="1" applyFont="1" applyBorder="1" applyAlignment="1" applyProtection="1">
      <alignment horizontal="center" vertical="center"/>
      <protection hidden="1"/>
    </xf>
    <xf numFmtId="0" fontId="20" fillId="0" borderId="163" xfId="1" applyFont="1" applyBorder="1" applyAlignment="1">
      <alignment horizontal="center" vertical="center"/>
    </xf>
    <xf numFmtId="0" fontId="17" fillId="16" borderId="71" xfId="1" applyFont="1" applyFill="1" applyBorder="1" applyAlignment="1" applyProtection="1">
      <alignment vertical="center" wrapText="1"/>
      <protection hidden="1"/>
    </xf>
    <xf numFmtId="0" fontId="3" fillId="0" borderId="170" xfId="1" applyFont="1" applyBorder="1" applyAlignment="1" applyProtection="1">
      <alignment horizontal="center" vertical="center" shrinkToFit="1"/>
      <protection hidden="1"/>
    </xf>
    <xf numFmtId="3" fontId="9" fillId="0" borderId="171" xfId="1" applyNumberFormat="1" applyFont="1" applyBorder="1" applyAlignment="1" applyProtection="1">
      <alignment horizontal="right" vertical="center" shrinkToFit="1"/>
      <protection hidden="1"/>
    </xf>
    <xf numFmtId="0" fontId="3" fillId="0" borderId="172" xfId="1" applyFont="1" applyBorder="1" applyAlignment="1" applyProtection="1">
      <alignment horizontal="center" vertical="center" shrinkToFit="1"/>
      <protection hidden="1"/>
    </xf>
    <xf numFmtId="3" fontId="9" fillId="0" borderId="87" xfId="1" applyNumberFormat="1" applyFont="1" applyBorder="1" applyAlignment="1" applyProtection="1">
      <alignment horizontal="right" vertical="center" shrinkToFit="1"/>
      <protection hidden="1"/>
    </xf>
    <xf numFmtId="3" fontId="9" fillId="17" borderId="151" xfId="1" applyNumberFormat="1" applyFont="1" applyFill="1" applyBorder="1" applyAlignment="1" applyProtection="1">
      <alignment horizontal="right" vertical="center" shrinkToFit="1"/>
      <protection hidden="1"/>
    </xf>
    <xf numFmtId="0" fontId="16" fillId="14" borderId="147" xfId="1" applyFont="1" applyFill="1" applyBorder="1" applyAlignment="1">
      <alignment horizontal="center" vertical="center" wrapText="1"/>
    </xf>
    <xf numFmtId="0" fontId="16" fillId="14" borderId="62" xfId="1" applyFont="1" applyFill="1" applyBorder="1" applyAlignment="1">
      <alignment horizontal="center" vertical="center"/>
    </xf>
    <xf numFmtId="0" fontId="19" fillId="14" borderId="148" xfId="1" applyFont="1" applyFill="1" applyBorder="1" applyAlignment="1">
      <alignment horizontal="center"/>
    </xf>
    <xf numFmtId="3" fontId="19" fillId="14" borderId="153" xfId="1" applyNumberFormat="1" applyFont="1" applyFill="1" applyBorder="1" applyAlignment="1">
      <alignment horizontal="center"/>
    </xf>
    <xf numFmtId="0" fontId="19" fillId="14" borderId="150" xfId="1" applyFont="1" applyFill="1" applyBorder="1" applyAlignment="1">
      <alignment horizontal="center"/>
    </xf>
    <xf numFmtId="3" fontId="19" fillId="14" borderId="62" xfId="1" applyNumberFormat="1" applyFont="1" applyFill="1" applyBorder="1" applyAlignment="1">
      <alignment horizontal="center"/>
    </xf>
    <xf numFmtId="3" fontId="19" fillId="14" borderId="154" xfId="1" applyNumberFormat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16" fillId="0" borderId="62" xfId="1" applyFont="1" applyBorder="1" applyAlignment="1" applyProtection="1">
      <alignment horizontal="left" vertical="center" shrinkToFit="1"/>
      <protection hidden="1"/>
    </xf>
    <xf numFmtId="0" fontId="8" fillId="0" borderId="170" xfId="1" applyFont="1" applyBorder="1" applyAlignment="1">
      <alignment horizontal="center" vertical="center"/>
    </xf>
    <xf numFmtId="3" fontId="20" fillId="0" borderId="171" xfId="1" applyNumberFormat="1" applyFont="1" applyBorder="1" applyAlignment="1">
      <alignment horizontal="center" vertical="center"/>
    </xf>
    <xf numFmtId="0" fontId="8" fillId="0" borderId="172" xfId="1" applyFont="1" applyBorder="1" applyAlignment="1">
      <alignment horizontal="center" vertical="center"/>
    </xf>
    <xf numFmtId="3" fontId="20" fillId="0" borderId="62" xfId="1" applyNumberFormat="1" applyFont="1" applyBorder="1" applyAlignment="1">
      <alignment horizontal="center" vertical="center"/>
    </xf>
    <xf numFmtId="3" fontId="20" fillId="0" borderId="87" xfId="1" applyNumberFormat="1" applyFont="1" applyBorder="1" applyAlignment="1">
      <alignment horizontal="center" vertical="center"/>
    </xf>
    <xf numFmtId="0" fontId="20" fillId="0" borderId="171" xfId="1" applyFont="1" applyBorder="1" applyAlignment="1">
      <alignment horizontal="center" vertical="center"/>
    </xf>
    <xf numFmtId="0" fontId="76" fillId="0" borderId="170" xfId="1" applyFont="1" applyBorder="1" applyAlignment="1" applyProtection="1">
      <alignment horizontal="center" vertical="center" shrinkToFit="1"/>
      <protection hidden="1"/>
    </xf>
    <xf numFmtId="3" fontId="70" fillId="0" borderId="171" xfId="1" applyNumberFormat="1" applyFont="1" applyBorder="1" applyAlignment="1" applyProtection="1">
      <alignment horizontal="center" vertical="center" shrinkToFit="1"/>
      <protection hidden="1"/>
    </xf>
    <xf numFmtId="0" fontId="76" fillId="0" borderId="172" xfId="1" applyFont="1" applyBorder="1" applyAlignment="1" applyProtection="1">
      <alignment horizontal="center" vertical="center" shrinkToFit="1"/>
      <protection hidden="1"/>
    </xf>
    <xf numFmtId="3" fontId="70" fillId="0" borderId="87" xfId="1" applyNumberFormat="1" applyFont="1" applyBorder="1" applyAlignment="1" applyProtection="1">
      <alignment horizontal="center" vertical="center" shrinkToFit="1"/>
      <protection hidden="1"/>
    </xf>
    <xf numFmtId="0" fontId="9" fillId="0" borderId="18" xfId="0" applyFont="1" applyBorder="1" applyAlignment="1" applyProtection="1">
      <alignment horizontal="left" vertical="center" shrinkToFit="1"/>
      <protection hidden="1"/>
    </xf>
    <xf numFmtId="0" fontId="9" fillId="0" borderId="168" xfId="0" applyFont="1" applyBorder="1" applyAlignment="1" applyProtection="1">
      <alignment horizontal="left" vertical="center" shrinkToFit="1"/>
      <protection hidden="1"/>
    </xf>
    <xf numFmtId="0" fontId="9" fillId="0" borderId="59" xfId="0" applyFont="1" applyBorder="1" applyAlignment="1" applyProtection="1">
      <alignment horizontal="center" vertical="center"/>
      <protection hidden="1"/>
    </xf>
    <xf numFmtId="0" fontId="9" fillId="0" borderId="60" xfId="0" applyFont="1" applyBorder="1" applyAlignment="1" applyProtection="1">
      <alignment horizontal="center" vertical="center"/>
      <protection hidden="1"/>
    </xf>
    <xf numFmtId="0" fontId="9" fillId="0" borderId="204" xfId="0" applyFont="1" applyBorder="1" applyAlignment="1" applyProtection="1">
      <alignment horizontal="center" vertical="center"/>
      <protection hidden="1"/>
    </xf>
    <xf numFmtId="0" fontId="3" fillId="3" borderId="189" xfId="0" applyFont="1" applyFill="1" applyBorder="1" applyAlignment="1">
      <alignment shrinkToFit="1"/>
    </xf>
    <xf numFmtId="0" fontId="3" fillId="3" borderId="207" xfId="0" applyFont="1" applyFill="1" applyBorder="1" applyAlignment="1">
      <alignment shrinkToFit="1"/>
    </xf>
    <xf numFmtId="0" fontId="3" fillId="3" borderId="207" xfId="0" applyFont="1" applyFill="1" applyBorder="1" applyAlignment="1" applyProtection="1">
      <alignment horizontal="left" vertical="center" shrinkToFit="1"/>
      <protection hidden="1"/>
    </xf>
    <xf numFmtId="0" fontId="3" fillId="3" borderId="190" xfId="0" applyFont="1" applyFill="1" applyBorder="1" applyAlignment="1">
      <alignment shrinkToFit="1"/>
    </xf>
    <xf numFmtId="0" fontId="3" fillId="3" borderId="208" xfId="0" applyFont="1" applyFill="1" applyBorder="1" applyAlignment="1">
      <alignment shrinkToFit="1"/>
    </xf>
    <xf numFmtId="0" fontId="3" fillId="3" borderId="71" xfId="0" applyFont="1" applyFill="1" applyBorder="1" applyAlignment="1">
      <alignment shrinkToFit="1"/>
    </xf>
    <xf numFmtId="0" fontId="8" fillId="3" borderId="209" xfId="0" applyFont="1" applyFill="1" applyBorder="1" applyAlignment="1" applyProtection="1">
      <alignment shrinkToFit="1"/>
      <protection hidden="1"/>
    </xf>
    <xf numFmtId="0" fontId="20" fillId="0" borderId="209" xfId="0" applyFont="1" applyBorder="1" applyAlignment="1" applyProtection="1">
      <alignment shrinkToFit="1"/>
      <protection hidden="1"/>
    </xf>
    <xf numFmtId="1" fontId="20" fillId="13" borderId="209" xfId="0" applyNumberFormat="1" applyFont="1" applyFill="1" applyBorder="1" applyAlignment="1" applyProtection="1">
      <alignment horizontal="right" shrinkToFit="1"/>
      <protection hidden="1"/>
    </xf>
    <xf numFmtId="0" fontId="8" fillId="0" borderId="72" xfId="0" applyFont="1" applyBorder="1" applyAlignment="1" applyProtection="1">
      <alignment horizontal="center" vertical="center" shrinkToFit="1"/>
      <protection hidden="1"/>
    </xf>
    <xf numFmtId="3" fontId="20" fillId="0" borderId="73" xfId="0" applyNumberFormat="1" applyFont="1" applyBorder="1" applyAlignment="1" applyProtection="1">
      <alignment horizontal="right" vertical="center" shrinkToFit="1"/>
      <protection hidden="1"/>
    </xf>
    <xf numFmtId="0" fontId="8" fillId="13" borderId="210" xfId="0" applyFont="1" applyFill="1" applyBorder="1" applyAlignment="1" applyProtection="1">
      <alignment horizontal="center" shrinkToFit="1"/>
      <protection hidden="1"/>
    </xf>
    <xf numFmtId="0" fontId="3" fillId="3" borderId="58" xfId="0" applyFont="1" applyFill="1" applyBorder="1" applyAlignment="1" applyProtection="1">
      <alignment horizontal="left" vertical="center" shrinkToFit="1"/>
      <protection hidden="1"/>
    </xf>
    <xf numFmtId="0" fontId="9" fillId="2" borderId="27" xfId="0" applyFont="1" applyFill="1" applyBorder="1" applyAlignment="1" applyProtection="1">
      <alignment horizontal="center" vertical="center" shrinkToFit="1"/>
      <protection hidden="1"/>
    </xf>
    <xf numFmtId="3" fontId="9" fillId="2" borderId="38" xfId="0" applyNumberFormat="1" applyFont="1" applyFill="1" applyBorder="1" applyAlignment="1" applyProtection="1">
      <alignment horizontal="right" vertical="center" shrinkToFit="1"/>
      <protection hidden="1"/>
    </xf>
    <xf numFmtId="0" fontId="10" fillId="3" borderId="39" xfId="0" applyFont="1" applyFill="1" applyBorder="1" applyAlignment="1" applyProtection="1">
      <alignment horizontal="center" vertical="center" shrinkToFit="1"/>
      <protection hidden="1"/>
    </xf>
    <xf numFmtId="0" fontId="5" fillId="3" borderId="33" xfId="8" applyFont="1" applyFill="1" applyBorder="1" applyAlignment="1" applyProtection="1">
      <alignment horizontal="left" vertical="center"/>
      <protection hidden="1"/>
    </xf>
    <xf numFmtId="0" fontId="74" fillId="0" borderId="180" xfId="8" applyFont="1" applyBorder="1" applyAlignment="1" applyProtection="1">
      <alignment horizontal="center" vertical="center"/>
      <protection hidden="1"/>
    </xf>
    <xf numFmtId="2" fontId="74" fillId="0" borderId="181" xfId="8" applyNumberFormat="1" applyFont="1" applyBorder="1" applyAlignment="1" applyProtection="1">
      <alignment horizontal="center" vertical="center" shrinkToFit="1"/>
      <protection hidden="1"/>
    </xf>
    <xf numFmtId="2" fontId="74" fillId="6" borderId="168" xfId="8" applyNumberFormat="1" applyFont="1" applyFill="1" applyBorder="1" applyAlignment="1" applyProtection="1">
      <alignment horizontal="center" vertical="center" shrinkToFit="1"/>
      <protection hidden="1"/>
    </xf>
    <xf numFmtId="0" fontId="74" fillId="6" borderId="180" xfId="8" applyFont="1" applyFill="1" applyBorder="1" applyAlignment="1" applyProtection="1">
      <alignment horizontal="center" vertical="center"/>
      <protection hidden="1"/>
    </xf>
    <xf numFmtId="2" fontId="74" fillId="6" borderId="181" xfId="8" applyNumberFormat="1" applyFont="1" applyFill="1" applyBorder="1" applyAlignment="1" applyProtection="1">
      <alignment horizontal="center" vertical="center" shrinkToFit="1"/>
      <protection hidden="1"/>
    </xf>
    <xf numFmtId="2" fontId="16" fillId="2" borderId="14" xfId="8" applyNumberFormat="1" applyFont="1" applyFill="1" applyBorder="1" applyAlignment="1" applyProtection="1">
      <alignment horizontal="center" vertical="center" shrinkToFit="1"/>
      <protection hidden="1"/>
    </xf>
    <xf numFmtId="2" fontId="16" fillId="2" borderId="179" xfId="8" applyNumberFormat="1" applyFont="1" applyFill="1" applyBorder="1" applyAlignment="1" applyProtection="1">
      <alignment horizontal="center" vertical="center" shrinkToFit="1"/>
      <protection hidden="1"/>
    </xf>
    <xf numFmtId="2" fontId="74" fillId="2" borderId="14" xfId="8" applyNumberFormat="1" applyFont="1" applyFill="1" applyBorder="1" applyAlignment="1" applyProtection="1">
      <alignment horizontal="center" vertical="center"/>
      <protection hidden="1"/>
    </xf>
    <xf numFmtId="2" fontId="74" fillId="2" borderId="179" xfId="8" applyNumberFormat="1" applyFont="1" applyFill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 shrinkToFit="1"/>
      <protection hidden="1"/>
    </xf>
    <xf numFmtId="3" fontId="0" fillId="0" borderId="51" xfId="0" applyNumberFormat="1" applyBorder="1" applyAlignment="1" applyProtection="1">
      <alignment horizontal="right" vertical="center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3" fontId="0" fillId="0" borderId="23" xfId="0" applyNumberFormat="1" applyBorder="1" applyAlignment="1" applyProtection="1">
      <alignment horizontal="right" vertical="center" shrinkToFit="1"/>
      <protection hidden="1"/>
    </xf>
    <xf numFmtId="0" fontId="0" fillId="0" borderId="34" xfId="0" applyBorder="1" applyAlignment="1" applyProtection="1">
      <alignment horizontal="center" vertical="center" shrinkToFit="1"/>
      <protection hidden="1"/>
    </xf>
    <xf numFmtId="3" fontId="0" fillId="0" borderId="35" xfId="0" applyNumberFormat="1" applyBorder="1" applyAlignment="1" applyProtection="1">
      <alignment horizontal="right" vertical="center" shrinkToFit="1"/>
      <protection hidden="1"/>
    </xf>
    <xf numFmtId="0" fontId="0" fillId="0" borderId="17" xfId="0" applyBorder="1" applyAlignment="1" applyProtection="1">
      <alignment horizontal="center" vertical="center" shrinkToFit="1"/>
      <protection hidden="1"/>
    </xf>
    <xf numFmtId="3" fontId="0" fillId="0" borderId="14" xfId="0" applyNumberFormat="1" applyBorder="1" applyAlignment="1" applyProtection="1">
      <alignment horizontal="right" vertical="center" shrinkToFit="1"/>
      <protection hidden="1"/>
    </xf>
    <xf numFmtId="0" fontId="0" fillId="0" borderId="38" xfId="0" applyBorder="1" applyAlignment="1" applyProtection="1">
      <alignment horizontal="center" vertical="center" shrinkToFit="1"/>
      <protection hidden="1"/>
    </xf>
    <xf numFmtId="3" fontId="0" fillId="0" borderId="53" xfId="0" applyNumberFormat="1" applyBorder="1" applyAlignment="1" applyProtection="1">
      <alignment horizontal="right" vertical="center" shrinkToFit="1"/>
      <protection hidden="1"/>
    </xf>
    <xf numFmtId="0" fontId="0" fillId="0" borderId="27" xfId="0" applyBorder="1" applyAlignment="1" applyProtection="1">
      <alignment horizontal="center" vertical="center" shrinkToFit="1"/>
      <protection hidden="1"/>
    </xf>
    <xf numFmtId="3" fontId="0" fillId="0" borderId="39" xfId="0" applyNumberFormat="1" applyBorder="1" applyAlignment="1" applyProtection="1">
      <alignment horizontal="right" vertical="center" shrinkToFit="1"/>
      <protection hidden="1"/>
    </xf>
    <xf numFmtId="0" fontId="65" fillId="3" borderId="71" xfId="0" applyFont="1" applyFill="1" applyBorder="1" applyAlignment="1" applyProtection="1">
      <alignment horizontal="center" vertical="center" wrapText="1"/>
      <protection hidden="1"/>
    </xf>
    <xf numFmtId="0" fontId="0" fillId="6" borderId="102" xfId="0" applyFill="1" applyBorder="1"/>
    <xf numFmtId="0" fontId="0" fillId="6" borderId="103" xfId="0" applyFill="1" applyBorder="1" applyAlignment="1">
      <alignment horizontal="center"/>
    </xf>
    <xf numFmtId="0" fontId="0" fillId="0" borderId="104" xfId="0" applyBorder="1"/>
    <xf numFmtId="0" fontId="0" fillId="0" borderId="155" xfId="0" applyBorder="1"/>
    <xf numFmtId="2" fontId="0" fillId="0" borderId="155" xfId="0" applyNumberFormat="1" applyBorder="1"/>
    <xf numFmtId="0" fontId="0" fillId="0" borderId="155" xfId="0" applyBorder="1" applyAlignment="1">
      <alignment horizontal="center"/>
    </xf>
    <xf numFmtId="2" fontId="86" fillId="0" borderId="155" xfId="0" applyNumberFormat="1" applyFont="1" applyBorder="1"/>
    <xf numFmtId="0" fontId="86" fillId="0" borderId="155" xfId="0" applyFont="1" applyBorder="1"/>
    <xf numFmtId="0" fontId="8" fillId="0" borderId="211" xfId="0" applyFont="1" applyBorder="1" applyAlignment="1">
      <alignment horizontal="center"/>
    </xf>
    <xf numFmtId="0" fontId="59" fillId="0" borderId="101" xfId="0" applyFont="1" applyBorder="1" applyAlignment="1" applyProtection="1">
      <alignment horizontal="center" vertical="center"/>
      <protection hidden="1"/>
    </xf>
    <xf numFmtId="0" fontId="59" fillId="0" borderId="64" xfId="0" applyFont="1" applyBorder="1" applyAlignment="1" applyProtection="1">
      <alignment vertical="center"/>
      <protection hidden="1"/>
    </xf>
    <xf numFmtId="0" fontId="59" fillId="0" borderId="64" xfId="0" applyFont="1" applyBorder="1" applyAlignment="1" applyProtection="1">
      <alignment horizontal="center" vertical="center"/>
      <protection hidden="1"/>
    </xf>
    <xf numFmtId="0" fontId="59" fillId="0" borderId="11" xfId="0" applyFont="1" applyBorder="1" applyAlignment="1" applyProtection="1">
      <alignment vertical="center"/>
      <protection hidden="1"/>
    </xf>
    <xf numFmtId="0" fontId="59" fillId="0" borderId="64" xfId="0" applyFont="1" applyBorder="1" applyAlignment="1" applyProtection="1">
      <alignment vertical="center" wrapText="1"/>
      <protection hidden="1"/>
    </xf>
    <xf numFmtId="0" fontId="59" fillId="0" borderId="89" xfId="0" applyFont="1" applyBorder="1"/>
    <xf numFmtId="0" fontId="59" fillId="0" borderId="81" xfId="0" applyFont="1" applyBorder="1"/>
    <xf numFmtId="0" fontId="61" fillId="11" borderId="110" xfId="0" applyFont="1" applyFill="1" applyBorder="1" applyAlignment="1">
      <alignment horizontal="center" vertical="center"/>
    </xf>
    <xf numFmtId="0" fontId="59" fillId="0" borderId="105" xfId="0" applyFont="1" applyBorder="1"/>
    <xf numFmtId="0" fontId="59" fillId="0" borderId="106" xfId="0" applyFont="1" applyBorder="1"/>
    <xf numFmtId="0" fontId="59" fillId="0" borderId="112" xfId="0" applyFont="1" applyBorder="1"/>
    <xf numFmtId="0" fontId="59" fillId="0" borderId="113" xfId="0" applyFont="1" applyBorder="1"/>
    <xf numFmtId="0" fontId="8" fillId="16" borderId="25" xfId="0" applyFont="1" applyFill="1" applyBorder="1" applyAlignment="1" applyProtection="1">
      <alignment horizontal="center" vertical="center" wrapText="1"/>
      <protection hidden="1"/>
    </xf>
    <xf numFmtId="3" fontId="9" fillId="0" borderId="39" xfId="0" applyNumberFormat="1" applyFont="1" applyBorder="1" applyAlignment="1" applyProtection="1">
      <alignment horizontal="center" vertical="center" shrinkToFit="1"/>
      <protection hidden="1"/>
    </xf>
    <xf numFmtId="3" fontId="9" fillId="0" borderId="53" xfId="0" applyNumberFormat="1" applyFont="1" applyBorder="1" applyAlignment="1" applyProtection="1">
      <alignment horizontal="center" vertical="center" shrinkToFit="1"/>
      <protection hidden="1"/>
    </xf>
    <xf numFmtId="3" fontId="9" fillId="2" borderId="176" xfId="0" applyNumberFormat="1" applyFont="1" applyFill="1" applyBorder="1" applyAlignment="1" applyProtection="1">
      <alignment horizontal="center" vertical="center" shrinkToFit="1"/>
      <protection hidden="1"/>
    </xf>
    <xf numFmtId="0" fontId="10" fillId="16" borderId="39" xfId="0" applyFont="1" applyFill="1" applyBorder="1" applyAlignment="1" applyProtection="1">
      <alignment horizontal="center" vertical="center" shrinkToFit="1"/>
      <protection hidden="1"/>
    </xf>
    <xf numFmtId="2" fontId="74" fillId="2" borderId="14" xfId="8" applyNumberFormat="1" applyFont="1" applyFill="1" applyBorder="1" applyAlignment="1" applyProtection="1">
      <alignment horizontal="center" vertical="center" shrinkToFit="1"/>
      <protection hidden="1"/>
    </xf>
    <xf numFmtId="0" fontId="20" fillId="2" borderId="165" xfId="1" applyFont="1" applyFill="1" applyBorder="1" applyAlignment="1">
      <alignment horizontal="center"/>
    </xf>
    <xf numFmtId="0" fontId="19" fillId="19" borderId="138" xfId="1" applyFont="1" applyFill="1" applyBorder="1" applyAlignment="1" applyProtection="1">
      <alignment vertical="center" shrinkToFit="1"/>
      <protection hidden="1"/>
    </xf>
    <xf numFmtId="0" fontId="20" fillId="19" borderId="33" xfId="1" applyFont="1" applyFill="1" applyBorder="1" applyAlignment="1" applyProtection="1">
      <alignment vertical="center"/>
      <protection hidden="1"/>
    </xf>
    <xf numFmtId="0" fontId="9" fillId="0" borderId="38" xfId="0" applyFont="1" applyBorder="1" applyAlignment="1" applyProtection="1">
      <alignment horizontal="center" vertical="center" shrinkToFit="1"/>
      <protection hidden="1"/>
    </xf>
    <xf numFmtId="0" fontId="5" fillId="3" borderId="33" xfId="8" applyFont="1" applyFill="1" applyBorder="1" applyAlignment="1" applyProtection="1">
      <alignment horizontal="left" vertical="center" wrapText="1"/>
      <protection hidden="1"/>
    </xf>
    <xf numFmtId="0" fontId="5" fillId="3" borderId="71" xfId="8" applyFont="1" applyFill="1" applyBorder="1" applyAlignment="1" applyProtection="1">
      <alignment horizontal="left" vertical="center"/>
      <protection hidden="1"/>
    </xf>
    <xf numFmtId="2" fontId="74" fillId="2" borderId="168" xfId="8" applyNumberFormat="1" applyFont="1" applyFill="1" applyBorder="1" applyAlignment="1" applyProtection="1">
      <alignment horizontal="center" vertical="center" shrinkToFit="1"/>
      <protection hidden="1"/>
    </xf>
    <xf numFmtId="2" fontId="74" fillId="2" borderId="18" xfId="8" applyNumberFormat="1" applyFont="1" applyFill="1" applyBorder="1" applyAlignment="1" applyProtection="1">
      <alignment horizontal="center" vertical="center" shrinkToFit="1"/>
      <protection hidden="1"/>
    </xf>
    <xf numFmtId="2" fontId="74" fillId="2" borderId="203" xfId="8" applyNumberFormat="1" applyFont="1" applyFill="1" applyBorder="1" applyAlignment="1" applyProtection="1">
      <alignment horizontal="center" vertical="center" shrinkToFit="1"/>
      <protection hidden="1"/>
    </xf>
    <xf numFmtId="0" fontId="9" fillId="6" borderId="24" xfId="1" applyFont="1" applyFill="1" applyBorder="1" applyAlignment="1" applyProtection="1">
      <alignment vertical="center" shrinkToFit="1"/>
      <protection hidden="1"/>
    </xf>
    <xf numFmtId="0" fontId="68" fillId="20" borderId="32" xfId="11" applyFont="1" applyFill="1" applyBorder="1" applyAlignment="1" applyProtection="1">
      <alignment horizontal="left" vertical="center" shrinkToFit="1"/>
      <protection hidden="1"/>
    </xf>
    <xf numFmtId="0" fontId="68" fillId="20" borderId="36" xfId="11" applyFont="1" applyFill="1" applyBorder="1" applyAlignment="1" applyProtection="1">
      <alignment horizontal="left" vertical="center" shrinkToFit="1"/>
      <protection hidden="1"/>
    </xf>
    <xf numFmtId="0" fontId="74" fillId="0" borderId="33" xfId="11" applyFont="1" applyBorder="1" applyAlignment="1" applyProtection="1">
      <alignment horizontal="left" vertical="center" shrinkToFit="1"/>
      <protection hidden="1"/>
    </xf>
    <xf numFmtId="164" fontId="95" fillId="5" borderId="44" xfId="8" applyNumberFormat="1" applyFont="1" applyFill="1" applyBorder="1" applyAlignment="1">
      <alignment horizontal="center" vertical="center"/>
    </xf>
    <xf numFmtId="164" fontId="95" fillId="5" borderId="12" xfId="8" applyNumberFormat="1" applyFont="1" applyFill="1" applyBorder="1" applyAlignment="1">
      <alignment horizontal="center" vertical="center"/>
    </xf>
    <xf numFmtId="164" fontId="95" fillId="5" borderId="10" xfId="8" applyNumberFormat="1" applyFont="1" applyFill="1" applyBorder="1" applyAlignment="1">
      <alignment horizontal="center" vertical="center"/>
    </xf>
    <xf numFmtId="164" fontId="95" fillId="5" borderId="43" xfId="8" applyNumberFormat="1" applyFont="1" applyFill="1" applyBorder="1" applyAlignment="1">
      <alignment horizontal="center" vertical="center"/>
    </xf>
    <xf numFmtId="164" fontId="95" fillId="5" borderId="63" xfId="8" applyNumberFormat="1" applyFont="1" applyFill="1" applyBorder="1" applyAlignment="1">
      <alignment horizontal="center" vertical="center"/>
    </xf>
    <xf numFmtId="0" fontId="8" fillId="0" borderId="212" xfId="0" applyFont="1" applyBorder="1" applyAlignment="1" applyProtection="1">
      <alignment horizontal="center" vertical="center"/>
      <protection hidden="1"/>
    </xf>
    <xf numFmtId="0" fontId="0" fillId="0" borderId="121" xfId="0" applyBorder="1" applyAlignment="1" applyProtection="1">
      <alignment horizontal="center" vertical="center"/>
      <protection hidden="1"/>
    </xf>
    <xf numFmtId="0" fontId="6" fillId="0" borderId="21" xfId="8" applyFont="1" applyBorder="1" applyAlignment="1" applyProtection="1">
      <alignment horizontal="center" vertical="center" shrinkToFit="1"/>
      <protection hidden="1"/>
    </xf>
    <xf numFmtId="0" fontId="8" fillId="0" borderId="51" xfId="0" applyFont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9" fillId="0" borderId="0" xfId="8" applyFont="1" applyAlignment="1" applyProtection="1">
      <alignment horizontal="center" vertical="center" shrinkToFit="1"/>
      <protection locked="0"/>
    </xf>
    <xf numFmtId="0" fontId="6" fillId="0" borderId="23" xfId="8" applyFont="1" applyBorder="1" applyAlignment="1" applyProtection="1">
      <alignment horizontal="center" vertical="center" shrinkToFit="1"/>
      <protection hidden="1"/>
    </xf>
    <xf numFmtId="0" fontId="9" fillId="0" borderId="20" xfId="8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hidden="1"/>
    </xf>
    <xf numFmtId="4" fontId="3" fillId="0" borderId="27" xfId="0" applyNumberFormat="1" applyFont="1" applyBorder="1" applyAlignment="1" applyProtection="1">
      <alignment horizontal="center" vertical="center" shrinkToFit="1"/>
      <protection hidden="1"/>
    </xf>
    <xf numFmtId="4" fontId="9" fillId="0" borderId="39" xfId="0" applyNumberFormat="1" applyFont="1" applyBorder="1" applyAlignment="1" applyProtection="1">
      <alignment horizontal="right" vertical="center" shrinkToFit="1"/>
      <protection hidden="1"/>
    </xf>
    <xf numFmtId="4" fontId="9" fillId="0" borderId="27" xfId="0" applyNumberFormat="1" applyFont="1" applyBorder="1" applyAlignment="1" applyProtection="1">
      <alignment horizontal="center" vertical="center" shrinkToFit="1"/>
      <protection hidden="1"/>
    </xf>
    <xf numFmtId="4" fontId="9" fillId="0" borderId="38" xfId="0" applyNumberFormat="1" applyFont="1" applyBorder="1" applyAlignment="1" applyProtection="1">
      <alignment horizontal="right" vertical="center" shrinkToFit="1"/>
      <protection hidden="1"/>
    </xf>
    <xf numFmtId="3" fontId="3" fillId="0" borderId="27" xfId="0" applyNumberFormat="1" applyFont="1" applyBorder="1" applyAlignment="1" applyProtection="1">
      <alignment horizontal="center" vertical="center" shrinkToFit="1"/>
      <protection hidden="1"/>
    </xf>
    <xf numFmtId="4" fontId="0" fillId="0" borderId="17" xfId="0" applyNumberFormat="1" applyBorder="1" applyAlignment="1" applyProtection="1">
      <alignment horizontal="center" vertical="center" shrinkToFit="1"/>
      <protection hidden="1"/>
    </xf>
    <xf numFmtId="4" fontId="0" fillId="0" borderId="34" xfId="0" applyNumberFormat="1" applyBorder="1" applyAlignment="1" applyProtection="1">
      <alignment horizontal="center" vertical="center" shrinkToFit="1"/>
      <protection hidden="1"/>
    </xf>
    <xf numFmtId="3" fontId="0" fillId="2" borderId="17" xfId="0" applyNumberFormat="1" applyFill="1" applyBorder="1" applyAlignment="1" applyProtection="1">
      <alignment horizontal="center" vertical="center" shrinkToFit="1"/>
      <protection hidden="1"/>
    </xf>
    <xf numFmtId="0" fontId="8" fillId="3" borderId="120" xfId="0" applyFont="1" applyFill="1" applyBorder="1" applyAlignment="1" applyProtection="1">
      <alignment vertical="center" shrinkToFit="1"/>
      <protection hidden="1"/>
    </xf>
    <xf numFmtId="0" fontId="8" fillId="3" borderId="19" xfId="0" applyFont="1" applyFill="1" applyBorder="1" applyAlignment="1" applyProtection="1">
      <alignment vertical="center" shrinkToFit="1"/>
      <protection hidden="1"/>
    </xf>
    <xf numFmtId="0" fontId="9" fillId="3" borderId="34" xfId="8" applyFont="1" applyFill="1" applyBorder="1" applyAlignment="1" applyProtection="1">
      <alignment horizontal="center" vertical="center" shrinkToFit="1"/>
      <protection hidden="1"/>
    </xf>
    <xf numFmtId="0" fontId="9" fillId="3" borderId="37" xfId="8" applyFont="1" applyFill="1" applyBorder="1" applyAlignment="1" applyProtection="1">
      <alignment horizontal="center" vertical="center" shrinkToFit="1"/>
      <protection hidden="1"/>
    </xf>
    <xf numFmtId="0" fontId="20" fillId="2" borderId="121" xfId="0" applyFont="1" applyFill="1" applyBorder="1" applyAlignment="1" applyProtection="1">
      <alignment vertical="center" shrinkToFit="1"/>
      <protection hidden="1"/>
    </xf>
    <xf numFmtId="0" fontId="20" fillId="2" borderId="18" xfId="0" applyFont="1" applyFill="1" applyBorder="1" applyAlignment="1" applyProtection="1">
      <alignment vertical="center" shrinkToFit="1"/>
      <protection hidden="1"/>
    </xf>
    <xf numFmtId="0" fontId="3" fillId="6" borderId="24" xfId="1" applyFont="1" applyFill="1" applyBorder="1" applyAlignment="1" applyProtection="1">
      <alignment horizontal="center" vertical="center"/>
      <protection hidden="1"/>
    </xf>
    <xf numFmtId="0" fontId="9" fillId="6" borderId="33" xfId="0" applyFont="1" applyFill="1" applyBorder="1" applyAlignment="1" applyProtection="1">
      <alignment horizontal="left" vertical="center" shrinkToFit="1"/>
      <protection hidden="1"/>
    </xf>
    <xf numFmtId="0" fontId="3" fillId="6" borderId="34" xfId="0" applyFont="1" applyFill="1" applyBorder="1" applyAlignment="1" applyProtection="1">
      <alignment horizontal="center" vertical="center" shrinkToFit="1"/>
      <protection hidden="1"/>
    </xf>
    <xf numFmtId="3" fontId="9" fillId="6" borderId="35" xfId="0" applyNumberFormat="1" applyFont="1" applyFill="1" applyBorder="1" applyAlignment="1" applyProtection="1">
      <alignment horizontal="right" vertical="center" shrinkToFit="1"/>
      <protection hidden="1"/>
    </xf>
    <xf numFmtId="0" fontId="3" fillId="6" borderId="17" xfId="0" applyFont="1" applyFill="1" applyBorder="1" applyAlignment="1" applyProtection="1">
      <alignment horizontal="center" vertical="center" shrinkToFit="1"/>
      <protection hidden="1"/>
    </xf>
    <xf numFmtId="3" fontId="9" fillId="6" borderId="14" xfId="0" applyNumberFormat="1" applyFont="1" applyFill="1" applyBorder="1" applyAlignment="1" applyProtection="1">
      <alignment horizontal="right" vertical="center" shrinkToFit="1"/>
      <protection hidden="1"/>
    </xf>
    <xf numFmtId="0" fontId="71" fillId="6" borderId="34" xfId="1" applyFont="1" applyFill="1" applyBorder="1" applyAlignment="1" applyProtection="1">
      <alignment horizontal="center" vertical="center" shrinkToFit="1"/>
      <protection hidden="1"/>
    </xf>
    <xf numFmtId="3" fontId="72" fillId="6" borderId="35" xfId="1" applyNumberFormat="1" applyFont="1" applyFill="1" applyBorder="1" applyAlignment="1" applyProtection="1">
      <alignment horizontal="right" vertical="center" shrinkToFit="1"/>
      <protection hidden="1"/>
    </xf>
    <xf numFmtId="0" fontId="71" fillId="6" borderId="17" xfId="1" applyFont="1" applyFill="1" applyBorder="1" applyAlignment="1" applyProtection="1">
      <alignment horizontal="center" vertical="center" shrinkToFit="1"/>
      <protection hidden="1"/>
    </xf>
    <xf numFmtId="3" fontId="72" fillId="6" borderId="21" xfId="1" applyNumberFormat="1" applyFont="1" applyFill="1" applyBorder="1" applyAlignment="1" applyProtection="1">
      <alignment horizontal="right" vertical="center" shrinkToFit="1"/>
      <protection hidden="1"/>
    </xf>
    <xf numFmtId="0" fontId="3" fillId="6" borderId="36" xfId="11" applyFont="1" applyFill="1" applyBorder="1" applyAlignment="1" applyProtection="1">
      <alignment horizontal="left" vertical="center" shrinkToFit="1"/>
      <protection hidden="1"/>
    </xf>
    <xf numFmtId="0" fontId="9" fillId="6" borderId="33" xfId="11" applyFont="1" applyFill="1" applyBorder="1" applyAlignment="1" applyProtection="1">
      <alignment horizontal="left" vertical="center" shrinkToFit="1"/>
      <protection hidden="1"/>
    </xf>
    <xf numFmtId="0" fontId="3" fillId="6" borderId="20" xfId="11" applyFont="1" applyFill="1" applyBorder="1" applyAlignment="1" applyProtection="1">
      <alignment horizontal="center" vertical="center" shrinkToFit="1"/>
      <protection hidden="1"/>
    </xf>
    <xf numFmtId="3" fontId="9" fillId="6" borderId="51" xfId="11" applyNumberFormat="1" applyFont="1" applyFill="1" applyBorder="1" applyAlignment="1" applyProtection="1">
      <alignment horizontal="right" vertical="center" shrinkToFit="1"/>
      <protection hidden="1"/>
    </xf>
    <xf numFmtId="0" fontId="3" fillId="6" borderId="19" xfId="11" applyFont="1" applyFill="1" applyBorder="1" applyAlignment="1" applyProtection="1">
      <alignment horizontal="center" vertical="center" shrinkToFit="1"/>
      <protection hidden="1"/>
    </xf>
    <xf numFmtId="3" fontId="9" fillId="6" borderId="23" xfId="11" applyNumberFormat="1" applyFont="1" applyFill="1" applyBorder="1" applyAlignment="1" applyProtection="1">
      <alignment horizontal="right" vertical="center" shrinkToFit="1"/>
      <protection hidden="1"/>
    </xf>
    <xf numFmtId="0" fontId="9" fillId="6" borderId="34" xfId="11" applyFont="1" applyFill="1" applyBorder="1" applyAlignment="1" applyProtection="1">
      <alignment horizontal="center" vertical="center" shrinkToFit="1"/>
      <protection hidden="1"/>
    </xf>
    <xf numFmtId="3" fontId="9" fillId="6" borderId="34" xfId="11" applyNumberFormat="1" applyFont="1" applyFill="1" applyBorder="1" applyAlignment="1" applyProtection="1">
      <alignment horizontal="right" vertical="center" shrinkToFit="1"/>
      <protection hidden="1"/>
    </xf>
    <xf numFmtId="0" fontId="3" fillId="6" borderId="33" xfId="11" applyFont="1" applyFill="1" applyBorder="1" applyAlignment="1" applyProtection="1">
      <alignment horizontal="center" vertical="center"/>
      <protection hidden="1"/>
    </xf>
    <xf numFmtId="0" fontId="9" fillId="0" borderId="98" xfId="11" applyFont="1" applyBorder="1" applyAlignment="1" applyProtection="1">
      <alignment horizontal="center" vertical="center"/>
      <protection hidden="1"/>
    </xf>
    <xf numFmtId="0" fontId="20" fillId="2" borderId="170" xfId="1" applyFont="1" applyFill="1" applyBorder="1" applyAlignment="1">
      <alignment horizontal="center"/>
    </xf>
    <xf numFmtId="3" fontId="20" fillId="2" borderId="152" xfId="1" applyNumberFormat="1" applyFont="1" applyFill="1" applyBorder="1" applyAlignment="1">
      <alignment horizontal="center"/>
    </xf>
    <xf numFmtId="0" fontId="9" fillId="3" borderId="71" xfId="1" applyFont="1" applyFill="1" applyBorder="1" applyAlignment="1" applyProtection="1">
      <alignment horizontal="center" vertical="center"/>
      <protection hidden="1"/>
    </xf>
    <xf numFmtId="0" fontId="20" fillId="19" borderId="147" xfId="1" applyFont="1" applyFill="1" applyBorder="1" applyAlignment="1" applyProtection="1">
      <alignment horizontal="left" vertical="center"/>
      <protection hidden="1"/>
    </xf>
    <xf numFmtId="0" fontId="3" fillId="3" borderId="14" xfId="13" applyFont="1" applyFill="1" applyBorder="1" applyAlignment="1" applyProtection="1">
      <alignment horizontal="center" vertical="center" wrapText="1"/>
      <protection hidden="1"/>
    </xf>
    <xf numFmtId="0" fontId="3" fillId="3" borderId="26" xfId="13" applyFont="1" applyFill="1" applyBorder="1" applyAlignment="1" applyProtection="1">
      <alignment horizontal="center" vertical="center" wrapText="1"/>
      <protection hidden="1"/>
    </xf>
    <xf numFmtId="0" fontId="9" fillId="2" borderId="120" xfId="13" applyFont="1" applyFill="1" applyBorder="1" applyAlignment="1" applyProtection="1">
      <alignment horizontal="center" vertical="center" shrinkToFit="1"/>
      <protection hidden="1"/>
    </xf>
    <xf numFmtId="3" fontId="9" fillId="2" borderId="122" xfId="13" applyNumberFormat="1" applyFont="1" applyFill="1" applyBorder="1" applyAlignment="1" applyProtection="1">
      <alignment horizontal="center" vertical="center" shrinkToFit="1"/>
      <protection hidden="1"/>
    </xf>
    <xf numFmtId="0" fontId="9" fillId="2" borderId="17" xfId="13" applyFont="1" applyFill="1" applyBorder="1" applyAlignment="1" applyProtection="1">
      <alignment horizontal="center" vertical="center" shrinkToFit="1"/>
      <protection hidden="1"/>
    </xf>
    <xf numFmtId="3" fontId="9" fillId="2" borderId="52" xfId="13" applyNumberFormat="1" applyFont="1" applyFill="1" applyBorder="1" applyAlignment="1" applyProtection="1">
      <alignment horizontal="center" vertical="center" shrinkToFit="1"/>
      <protection hidden="1"/>
    </xf>
    <xf numFmtId="0" fontId="9" fillId="2" borderId="123" xfId="13" applyFont="1" applyFill="1" applyBorder="1" applyAlignment="1" applyProtection="1">
      <alignment horizontal="center" vertical="center" shrinkToFit="1"/>
      <protection hidden="1"/>
    </xf>
    <xf numFmtId="3" fontId="9" fillId="2" borderId="124" xfId="13" applyNumberFormat="1" applyFont="1" applyFill="1" applyBorder="1" applyAlignment="1" applyProtection="1">
      <alignment horizontal="center" vertical="center" shrinkToFit="1"/>
      <protection hidden="1"/>
    </xf>
    <xf numFmtId="1" fontId="0" fillId="13" borderId="116" xfId="0" applyNumberFormat="1" applyFill="1" applyBorder="1" applyAlignment="1" applyProtection="1">
      <alignment horizontal="right" shrinkToFit="1"/>
      <protection hidden="1"/>
    </xf>
    <xf numFmtId="0" fontId="8" fillId="0" borderId="34" xfId="0" applyFont="1" applyBorder="1" applyAlignment="1" applyProtection="1">
      <alignment horizontal="center" vertical="center" shrinkToFit="1"/>
      <protection hidden="1"/>
    </xf>
    <xf numFmtId="3" fontId="0" fillId="0" borderId="21" xfId="0" applyNumberFormat="1" applyBorder="1" applyAlignment="1" applyProtection="1">
      <alignment horizontal="right" vertical="center" shrinkToFit="1"/>
      <protection hidden="1"/>
    </xf>
    <xf numFmtId="0" fontId="8" fillId="0" borderId="33" xfId="0" applyFont="1" applyBorder="1" applyAlignment="1" applyProtection="1">
      <alignment horizontal="center" vertical="center" shrinkToFit="1"/>
      <protection hidden="1"/>
    </xf>
    <xf numFmtId="1" fontId="0" fillId="13" borderId="52" xfId="0" applyNumberFormat="1" applyFill="1" applyBorder="1" applyAlignment="1" applyProtection="1">
      <alignment horizontal="right" shrinkToFit="1"/>
      <protection hidden="1"/>
    </xf>
    <xf numFmtId="0" fontId="8" fillId="0" borderId="20" xfId="0" applyFont="1" applyBorder="1" applyAlignment="1" applyProtection="1">
      <alignment horizontal="center" vertical="center" shrinkToFit="1"/>
      <protection hidden="1"/>
    </xf>
    <xf numFmtId="0" fontId="8" fillId="0" borderId="24" xfId="0" applyFont="1" applyBorder="1" applyAlignment="1" applyProtection="1">
      <alignment horizontal="center" vertical="center" shrinkToFit="1"/>
      <protection hidden="1"/>
    </xf>
    <xf numFmtId="1" fontId="0" fillId="13" borderId="209" xfId="0" applyNumberFormat="1" applyFill="1" applyBorder="1" applyAlignment="1" applyProtection="1">
      <alignment horizontal="right" shrinkToFit="1"/>
      <protection hidden="1"/>
    </xf>
    <xf numFmtId="3" fontId="0" fillId="0" borderId="73" xfId="0" applyNumberFormat="1" applyBorder="1" applyAlignment="1" applyProtection="1">
      <alignment horizontal="right" vertical="center" shrinkToFit="1"/>
      <protection hidden="1"/>
    </xf>
    <xf numFmtId="0" fontId="8" fillId="0" borderId="74" xfId="0" applyFont="1" applyBorder="1" applyAlignment="1" applyProtection="1">
      <alignment horizontal="center" vertical="center" shrinkToFit="1"/>
      <protection hidden="1"/>
    </xf>
    <xf numFmtId="3" fontId="0" fillId="0" borderId="75" xfId="0" applyNumberFormat="1" applyBorder="1" applyAlignment="1" applyProtection="1">
      <alignment horizontal="right" vertical="center" shrinkToFit="1"/>
      <protection hidden="1"/>
    </xf>
    <xf numFmtId="0" fontId="8" fillId="0" borderId="71" xfId="0" applyFont="1" applyBorder="1" applyAlignment="1" applyProtection="1">
      <alignment horizontal="center" vertical="center" shrinkToFit="1"/>
      <protection hidden="1"/>
    </xf>
    <xf numFmtId="2" fontId="0" fillId="0" borderId="213" xfId="0" applyNumberFormat="1" applyBorder="1" applyAlignment="1" applyProtection="1">
      <alignment horizontal="right" vertical="center"/>
      <protection hidden="1"/>
    </xf>
    <xf numFmtId="2" fontId="86" fillId="0" borderId="64" xfId="0" applyNumberFormat="1" applyFont="1" applyBorder="1" applyAlignment="1">
      <alignment horizontal="center"/>
    </xf>
    <xf numFmtId="0" fontId="0" fillId="6" borderId="47" xfId="0" applyFill="1" applyBorder="1"/>
    <xf numFmtId="3" fontId="74" fillId="0" borderId="17" xfId="0" applyNumberFormat="1" applyFont="1" applyBorder="1" applyAlignment="1" applyProtection="1">
      <alignment horizontal="center" vertical="center" shrinkToFit="1"/>
      <protection hidden="1"/>
    </xf>
    <xf numFmtId="3" fontId="74" fillId="0" borderId="34" xfId="0" applyNumberFormat="1" applyFont="1" applyBorder="1" applyAlignment="1" applyProtection="1">
      <alignment horizontal="center" vertical="center" shrinkToFit="1"/>
      <protection hidden="1"/>
    </xf>
    <xf numFmtId="4" fontId="74" fillId="0" borderId="17" xfId="0" applyNumberFormat="1" applyFont="1" applyBorder="1" applyAlignment="1" applyProtection="1">
      <alignment horizontal="center" vertical="center" shrinkToFit="1"/>
      <protection hidden="1"/>
    </xf>
    <xf numFmtId="4" fontId="74" fillId="0" borderId="34" xfId="0" applyNumberFormat="1" applyFont="1" applyBorder="1" applyAlignment="1" applyProtection="1">
      <alignment horizontal="center" vertical="center" shrinkToFit="1"/>
      <protection hidden="1"/>
    </xf>
    <xf numFmtId="3" fontId="74" fillId="0" borderId="21" xfId="0" applyNumberFormat="1" applyFont="1" applyBorder="1" applyAlignment="1" applyProtection="1">
      <alignment horizontal="center" vertical="center" shrinkToFit="1"/>
      <protection hidden="1"/>
    </xf>
    <xf numFmtId="3" fontId="74" fillId="0" borderId="35" xfId="0" applyNumberFormat="1" applyFont="1" applyBorder="1" applyAlignment="1" applyProtection="1">
      <alignment horizontal="center" vertical="center" shrinkToFit="1"/>
      <protection hidden="1"/>
    </xf>
    <xf numFmtId="3" fontId="0" fillId="0" borderId="21" xfId="0" applyNumberFormat="1" applyBorder="1" applyAlignment="1" applyProtection="1">
      <alignment horizontal="center" vertical="center" shrinkToFit="1"/>
      <protection hidden="1"/>
    </xf>
    <xf numFmtId="3" fontId="0" fillId="0" borderId="35" xfId="0" applyNumberFormat="1" applyBorder="1" applyAlignment="1" applyProtection="1">
      <alignment horizontal="center" vertical="center" shrinkToFit="1"/>
      <protection hidden="1"/>
    </xf>
    <xf numFmtId="3" fontId="0" fillId="2" borderId="34" xfId="0" applyNumberFormat="1" applyFill="1" applyBorder="1" applyAlignment="1" applyProtection="1">
      <alignment horizontal="center" vertical="center" shrinkToFit="1"/>
      <protection hidden="1"/>
    </xf>
    <xf numFmtId="0" fontId="92" fillId="3" borderId="14" xfId="0" applyFont="1" applyFill="1" applyBorder="1" applyAlignment="1" applyProtection="1">
      <alignment horizontal="center" vertical="center"/>
      <protection hidden="1"/>
    </xf>
    <xf numFmtId="0" fontId="76" fillId="3" borderId="32" xfId="8" applyFont="1" applyFill="1" applyBorder="1" applyAlignment="1" applyProtection="1">
      <alignment vertical="center" wrapText="1"/>
      <protection hidden="1"/>
    </xf>
    <xf numFmtId="0" fontId="76" fillId="3" borderId="58" xfId="8" applyFont="1" applyFill="1" applyBorder="1" applyAlignment="1" applyProtection="1">
      <alignment vertical="center" wrapText="1"/>
      <protection hidden="1"/>
    </xf>
    <xf numFmtId="0" fontId="18" fillId="3" borderId="0" xfId="8" applyFont="1" applyFill="1" applyAlignment="1" applyProtection="1">
      <alignment horizontal="left" vertical="center" wrapText="1"/>
      <protection hidden="1"/>
    </xf>
    <xf numFmtId="0" fontId="19" fillId="6" borderId="178" xfId="8" applyFont="1" applyFill="1" applyBorder="1" applyAlignment="1" applyProtection="1">
      <alignment horizontal="center" vertical="center"/>
      <protection hidden="1"/>
    </xf>
    <xf numFmtId="2" fontId="19" fillId="6" borderId="179" xfId="8" applyNumberFormat="1" applyFont="1" applyFill="1" applyBorder="1" applyAlignment="1" applyProtection="1">
      <alignment horizontal="center" vertical="center" shrinkToFit="1"/>
      <protection hidden="1"/>
    </xf>
    <xf numFmtId="2" fontId="19" fillId="6" borderId="14" xfId="8" applyNumberFormat="1" applyFont="1" applyFill="1" applyBorder="1" applyAlignment="1" applyProtection="1">
      <alignment horizontal="center" vertical="center" shrinkToFit="1"/>
      <protection hidden="1"/>
    </xf>
    <xf numFmtId="2" fontId="19" fillId="2" borderId="14" xfId="8" applyNumberFormat="1" applyFont="1" applyFill="1" applyBorder="1" applyAlignment="1" applyProtection="1">
      <alignment horizontal="center" vertical="center" shrinkToFit="1"/>
      <protection hidden="1"/>
    </xf>
    <xf numFmtId="0" fontId="18" fillId="3" borderId="32" xfId="8" applyFont="1" applyFill="1" applyBorder="1" applyAlignment="1" applyProtection="1">
      <alignment horizontal="left" vertical="center" wrapText="1"/>
      <protection hidden="1"/>
    </xf>
    <xf numFmtId="2" fontId="19" fillId="2" borderId="179" xfId="8" applyNumberFormat="1" applyFont="1" applyFill="1" applyBorder="1" applyAlignment="1" applyProtection="1">
      <alignment horizontal="center" vertical="center" shrinkToFit="1"/>
      <protection hidden="1"/>
    </xf>
    <xf numFmtId="0" fontId="19" fillId="6" borderId="202" xfId="8" applyFont="1" applyFill="1" applyBorder="1" applyAlignment="1" applyProtection="1">
      <alignment horizontal="center" vertical="center"/>
      <protection hidden="1"/>
    </xf>
    <xf numFmtId="2" fontId="19" fillId="6" borderId="203" xfId="8" applyNumberFormat="1" applyFont="1" applyFill="1" applyBorder="1" applyAlignment="1" applyProtection="1">
      <alignment horizontal="center" vertical="center" shrinkToFit="1"/>
      <protection hidden="1"/>
    </xf>
    <xf numFmtId="2" fontId="19" fillId="6" borderId="18" xfId="8" applyNumberFormat="1" applyFont="1" applyFill="1" applyBorder="1" applyAlignment="1" applyProtection="1">
      <alignment horizontal="center" vertical="center" shrinkToFit="1"/>
      <protection hidden="1"/>
    </xf>
    <xf numFmtId="0" fontId="18" fillId="3" borderId="88" xfId="8" applyFont="1" applyFill="1" applyBorder="1" applyAlignment="1" applyProtection="1">
      <alignment horizontal="left" vertical="center" wrapText="1"/>
      <protection hidden="1"/>
    </xf>
    <xf numFmtId="0" fontId="19" fillId="0" borderId="205" xfId="8" applyFont="1" applyBorder="1" applyAlignment="1" applyProtection="1">
      <alignment horizontal="center" vertical="center"/>
      <protection hidden="1"/>
    </xf>
    <xf numFmtId="2" fontId="19" fillId="0" borderId="206" xfId="8" applyNumberFormat="1" applyFont="1" applyBorder="1" applyAlignment="1" applyProtection="1">
      <alignment horizontal="center" vertical="center" shrinkToFit="1"/>
      <protection hidden="1"/>
    </xf>
    <xf numFmtId="2" fontId="19" fillId="6" borderId="149" xfId="8" applyNumberFormat="1" applyFont="1" applyFill="1" applyBorder="1" applyAlignment="1" applyProtection="1">
      <alignment horizontal="center" vertical="center" shrinkToFit="1"/>
      <protection hidden="1"/>
    </xf>
    <xf numFmtId="0" fontId="19" fillId="6" borderId="205" xfId="8" applyFont="1" applyFill="1" applyBorder="1" applyAlignment="1" applyProtection="1">
      <alignment horizontal="center" vertical="center"/>
      <protection hidden="1"/>
    </xf>
    <xf numFmtId="2" fontId="19" fillId="6" borderId="206" xfId="8" applyNumberFormat="1" applyFont="1" applyFill="1" applyBorder="1" applyAlignment="1" applyProtection="1">
      <alignment horizontal="center" vertical="center" shrinkToFit="1"/>
      <protection hidden="1"/>
    </xf>
    <xf numFmtId="0" fontId="90" fillId="4" borderId="42" xfId="11" applyFont="1" applyFill="1" applyBorder="1" applyAlignment="1">
      <alignment horizontal="center"/>
    </xf>
    <xf numFmtId="166" fontId="0" fillId="0" borderId="35" xfId="0" applyNumberFormat="1" applyBorder="1" applyAlignment="1" applyProtection="1">
      <alignment horizontal="center" vertical="center" shrinkToFit="1"/>
      <protection hidden="1"/>
    </xf>
    <xf numFmtId="166" fontId="74" fillId="0" borderId="21" xfId="0" applyNumberFormat="1" applyFont="1" applyBorder="1" applyAlignment="1" applyProtection="1">
      <alignment horizontal="center" vertical="center" shrinkToFit="1"/>
      <protection hidden="1"/>
    </xf>
    <xf numFmtId="166" fontId="0" fillId="2" borderId="34" xfId="0" applyNumberFormat="1" applyFill="1" applyBorder="1" applyAlignment="1" applyProtection="1">
      <alignment horizontal="center" vertical="center" shrinkToFit="1"/>
      <protection hidden="1"/>
    </xf>
    <xf numFmtId="0" fontId="20" fillId="0" borderId="58" xfId="8" applyBorder="1" applyAlignment="1" applyProtection="1">
      <alignment horizontal="center" shrinkToFit="1"/>
      <protection hidden="1"/>
    </xf>
    <xf numFmtId="0" fontId="6" fillId="5" borderId="68" xfId="13" applyFont="1" applyFill="1" applyBorder="1" applyAlignment="1">
      <alignment horizontal="center" vertical="center"/>
    </xf>
    <xf numFmtId="0" fontId="6" fillId="5" borderId="3" xfId="13" applyFont="1" applyFill="1" applyBorder="1" applyAlignment="1">
      <alignment horizontal="center" vertical="center"/>
    </xf>
    <xf numFmtId="0" fontId="5" fillId="5" borderId="31" xfId="13" applyFont="1" applyFill="1" applyBorder="1" applyAlignment="1">
      <alignment horizontal="center" vertical="center" wrapText="1"/>
    </xf>
    <xf numFmtId="0" fontId="5" fillId="5" borderId="16" xfId="13" applyFont="1" applyFill="1" applyBorder="1" applyAlignment="1">
      <alignment horizontal="center" vertical="center" wrapText="1"/>
    </xf>
    <xf numFmtId="0" fontId="5" fillId="5" borderId="49" xfId="13" applyFont="1" applyFill="1" applyBorder="1" applyAlignment="1">
      <alignment horizontal="center" vertical="center" wrapText="1"/>
    </xf>
    <xf numFmtId="0" fontId="3" fillId="5" borderId="31" xfId="13" applyFont="1" applyFill="1" applyBorder="1" applyAlignment="1">
      <alignment horizontal="center" vertical="center"/>
    </xf>
    <xf numFmtId="0" fontId="3" fillId="5" borderId="16" xfId="13" applyFont="1" applyFill="1" applyBorder="1" applyAlignment="1">
      <alignment horizontal="center" vertical="center"/>
    </xf>
    <xf numFmtId="0" fontId="3" fillId="5" borderId="49" xfId="13" applyFont="1" applyFill="1" applyBorder="1" applyAlignment="1">
      <alignment horizontal="center" vertical="center"/>
    </xf>
    <xf numFmtId="0" fontId="3" fillId="5" borderId="55" xfId="13" applyFont="1" applyFill="1" applyBorder="1" applyAlignment="1">
      <alignment horizontal="center" vertical="center"/>
    </xf>
    <xf numFmtId="0" fontId="3" fillId="5" borderId="54" xfId="13" applyFont="1" applyFill="1" applyBorder="1" applyAlignment="1">
      <alignment horizontal="center" vertical="center"/>
    </xf>
    <xf numFmtId="0" fontId="3" fillId="5" borderId="40" xfId="13" applyFont="1" applyFill="1" applyBorder="1" applyAlignment="1">
      <alignment horizontal="center" vertical="center"/>
    </xf>
    <xf numFmtId="0" fontId="3" fillId="5" borderId="83" xfId="13" applyFont="1" applyFill="1" applyBorder="1" applyAlignment="1">
      <alignment horizontal="center" vertical="center"/>
    </xf>
    <xf numFmtId="0" fontId="3" fillId="5" borderId="82" xfId="13" applyFont="1" applyFill="1" applyBorder="1" applyAlignment="1">
      <alignment horizontal="center" vertical="center"/>
    </xf>
    <xf numFmtId="0" fontId="3" fillId="5" borderId="84" xfId="13" applyFont="1" applyFill="1" applyBorder="1" applyAlignment="1">
      <alignment horizontal="center" vertical="center"/>
    </xf>
    <xf numFmtId="0" fontId="7" fillId="5" borderId="67" xfId="13" applyFont="1" applyFill="1" applyBorder="1" applyAlignment="1" applyProtection="1">
      <alignment horizontal="center" vertical="center" wrapText="1"/>
      <protection hidden="1"/>
    </xf>
    <xf numFmtId="0" fontId="7" fillId="5" borderId="65" xfId="13" applyFont="1" applyFill="1" applyBorder="1" applyAlignment="1" applyProtection="1">
      <alignment horizontal="center" vertical="center" wrapText="1"/>
      <protection hidden="1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top"/>
    </xf>
    <xf numFmtId="0" fontId="3" fillId="5" borderId="55" xfId="13" applyFont="1" applyFill="1" applyBorder="1" applyAlignment="1">
      <alignment horizontal="center" vertical="center" wrapText="1"/>
    </xf>
    <xf numFmtId="0" fontId="3" fillId="5" borderId="57" xfId="13" applyFont="1" applyFill="1" applyBorder="1" applyAlignment="1">
      <alignment horizontal="center" vertical="center" wrapText="1"/>
    </xf>
    <xf numFmtId="0" fontId="3" fillId="5" borderId="126" xfId="13" applyFont="1" applyFill="1" applyBorder="1" applyAlignment="1">
      <alignment horizontal="center" vertical="center" wrapText="1"/>
    </xf>
    <xf numFmtId="0" fontId="6" fillId="5" borderId="78" xfId="13" applyFont="1" applyFill="1" applyBorder="1" applyAlignment="1">
      <alignment horizontal="center" vertical="center"/>
    </xf>
    <xf numFmtId="0" fontId="6" fillId="5" borderId="79" xfId="13" applyFont="1" applyFill="1" applyBorder="1" applyAlignment="1">
      <alignment horizontal="center" vertical="center"/>
    </xf>
    <xf numFmtId="0" fontId="6" fillId="5" borderId="76" xfId="13" applyFont="1" applyFill="1" applyBorder="1" applyAlignment="1">
      <alignment horizontal="center" vertical="center"/>
    </xf>
    <xf numFmtId="0" fontId="6" fillId="5" borderId="77" xfId="13" applyFont="1" applyFill="1" applyBorder="1" applyAlignment="1">
      <alignment horizontal="center" vertical="center"/>
    </xf>
    <xf numFmtId="0" fontId="3" fillId="5" borderId="76" xfId="13" applyFont="1" applyFill="1" applyBorder="1" applyAlignment="1">
      <alignment horizontal="center" vertical="center"/>
    </xf>
    <xf numFmtId="0" fontId="3" fillId="5" borderId="91" xfId="13" applyFont="1" applyFill="1" applyBorder="1" applyAlignment="1">
      <alignment horizontal="center" vertical="center"/>
    </xf>
    <xf numFmtId="0" fontId="3" fillId="5" borderId="79" xfId="13" applyFont="1" applyFill="1" applyBorder="1" applyAlignment="1">
      <alignment horizontal="center" vertical="center"/>
    </xf>
    <xf numFmtId="0" fontId="3" fillId="5" borderId="81" xfId="13" applyFont="1" applyFill="1" applyBorder="1" applyAlignment="1">
      <alignment horizontal="center" vertical="center"/>
    </xf>
    <xf numFmtId="0" fontId="3" fillId="5" borderId="64" xfId="13" applyFont="1" applyFill="1" applyBorder="1" applyAlignment="1">
      <alignment horizontal="center" vertical="center"/>
    </xf>
    <xf numFmtId="0" fontId="3" fillId="5" borderId="63" xfId="13" applyFont="1" applyFill="1" applyBorder="1" applyAlignment="1">
      <alignment horizontal="center" vertical="center"/>
    </xf>
    <xf numFmtId="0" fontId="7" fillId="5" borderId="80" xfId="13" applyFont="1" applyFill="1" applyBorder="1" applyAlignment="1" applyProtection="1">
      <alignment horizontal="center" vertical="center" wrapText="1"/>
      <protection hidden="1"/>
    </xf>
    <xf numFmtId="0" fontId="7" fillId="5" borderId="63" xfId="13" applyFont="1" applyFill="1" applyBorder="1" applyAlignment="1" applyProtection="1">
      <alignment horizontal="center" vertical="center" wrapText="1"/>
      <protection hidden="1"/>
    </xf>
    <xf numFmtId="0" fontId="3" fillId="14" borderId="3" xfId="1" applyFont="1" applyFill="1" applyBorder="1" applyAlignment="1">
      <alignment horizontal="center" vertical="center"/>
    </xf>
    <xf numFmtId="0" fontId="5" fillId="14" borderId="67" xfId="1" applyFont="1" applyFill="1" applyBorder="1" applyAlignment="1" applyProtection="1">
      <alignment horizontal="center" vertical="center" wrapText="1"/>
      <protection locked="0"/>
    </xf>
    <xf numFmtId="0" fontId="5" fillId="14" borderId="65" xfId="1" applyFont="1" applyFill="1" applyBorder="1" applyAlignment="1" applyProtection="1">
      <alignment horizontal="center" vertical="center" wrapText="1"/>
      <protection locked="0"/>
    </xf>
    <xf numFmtId="0" fontId="5" fillId="4" borderId="4" xfId="1" applyFont="1" applyFill="1" applyBorder="1" applyAlignment="1" applyProtection="1">
      <alignment horizontal="center" vertical="center" wrapText="1"/>
      <protection locked="0"/>
    </xf>
    <xf numFmtId="0" fontId="5" fillId="14" borderId="4" xfId="1" applyFont="1" applyFill="1" applyBorder="1" applyAlignment="1" applyProtection="1">
      <alignment horizontal="center" vertical="center" wrapText="1"/>
      <protection locked="0"/>
    </xf>
    <xf numFmtId="0" fontId="6" fillId="14" borderId="2" xfId="1" applyFont="1" applyFill="1" applyBorder="1" applyAlignment="1">
      <alignment horizontal="center" vertical="center"/>
    </xf>
    <xf numFmtId="0" fontId="6" fillId="14" borderId="1" xfId="1" applyFont="1" applyFill="1" applyBorder="1" applyAlignment="1">
      <alignment horizontal="center" vertical="center"/>
    </xf>
    <xf numFmtId="0" fontId="6" fillId="14" borderId="3" xfId="1" applyFont="1" applyFill="1" applyBorder="1" applyAlignment="1">
      <alignment horizontal="center" vertical="center"/>
    </xf>
    <xf numFmtId="0" fontId="5" fillId="14" borderId="31" xfId="1" applyFont="1" applyFill="1" applyBorder="1" applyAlignment="1">
      <alignment horizontal="center" wrapText="1"/>
    </xf>
    <xf numFmtId="0" fontId="3" fillId="14" borderId="40" xfId="1" applyFont="1" applyFill="1" applyBorder="1" applyAlignment="1">
      <alignment horizontal="center"/>
    </xf>
    <xf numFmtId="0" fontId="6" fillId="15" borderId="1" xfId="1" applyFont="1" applyFill="1" applyBorder="1" applyAlignment="1">
      <alignment horizontal="center" vertical="center"/>
    </xf>
    <xf numFmtId="0" fontId="6" fillId="15" borderId="2" xfId="1" applyFont="1" applyFill="1" applyBorder="1" applyAlignment="1">
      <alignment horizontal="center" vertical="center"/>
    </xf>
    <xf numFmtId="0" fontId="3" fillId="15" borderId="3" xfId="1" applyFont="1" applyFill="1" applyBorder="1" applyAlignment="1">
      <alignment horizontal="center" vertical="center"/>
    </xf>
    <xf numFmtId="0" fontId="0" fillId="14" borderId="4" xfId="1" applyFont="1" applyFill="1" applyBorder="1" applyAlignment="1" applyProtection="1">
      <alignment horizontal="center" vertical="center" wrapText="1"/>
      <protection locked="0"/>
    </xf>
    <xf numFmtId="0" fontId="20" fillId="4" borderId="4" xfId="1" applyFont="1" applyFill="1" applyBorder="1" applyAlignment="1" applyProtection="1">
      <alignment horizontal="center" vertical="center" wrapText="1"/>
      <protection locked="0"/>
    </xf>
    <xf numFmtId="0" fontId="0" fillId="4" borderId="4" xfId="1" applyFont="1" applyFill="1" applyBorder="1" applyAlignment="1" applyProtection="1">
      <alignment horizontal="center" vertical="center" wrapText="1"/>
      <protection locked="0"/>
    </xf>
    <xf numFmtId="0" fontId="67" fillId="4" borderId="4" xfId="1" applyFont="1" applyFill="1" applyBorder="1" applyAlignment="1" applyProtection="1">
      <alignment horizontal="center" vertical="center" wrapText="1"/>
      <protection locked="0"/>
    </xf>
    <xf numFmtId="0" fontId="5" fillId="15" borderId="31" xfId="1" applyFont="1" applyFill="1" applyBorder="1" applyAlignment="1">
      <alignment horizontal="center" wrapText="1"/>
    </xf>
    <xf numFmtId="0" fontId="3" fillId="15" borderId="55" xfId="1" applyFont="1" applyFill="1" applyBorder="1" applyAlignment="1">
      <alignment horizontal="center" wrapText="1"/>
    </xf>
    <xf numFmtId="0" fontId="3" fillId="15" borderId="31" xfId="1" applyFont="1" applyFill="1" applyBorder="1" applyAlignment="1">
      <alignment horizontal="center"/>
    </xf>
    <xf numFmtId="0" fontId="3" fillId="14" borderId="131" xfId="1" applyFont="1" applyFill="1" applyBorder="1" applyAlignment="1">
      <alignment horizontal="center" vertical="center"/>
    </xf>
    <xf numFmtId="0" fontId="3" fillId="14" borderId="132" xfId="1" applyFont="1" applyFill="1" applyBorder="1" applyAlignment="1">
      <alignment horizontal="center" vertical="center"/>
    </xf>
    <xf numFmtId="0" fontId="3" fillId="14" borderId="134" xfId="1" applyFont="1" applyFill="1" applyBorder="1" applyAlignment="1">
      <alignment horizontal="center" vertical="center"/>
    </xf>
    <xf numFmtId="0" fontId="7" fillId="14" borderId="67" xfId="1" applyFont="1" applyFill="1" applyBorder="1" applyAlignment="1" applyProtection="1">
      <alignment horizontal="center" vertical="center" wrapText="1"/>
      <protection locked="0"/>
    </xf>
    <xf numFmtId="0" fontId="7" fillId="14" borderId="65" xfId="1" applyFont="1" applyFill="1" applyBorder="1" applyAlignment="1" applyProtection="1">
      <alignment horizontal="center" vertical="center" wrapText="1"/>
      <protection locked="0"/>
    </xf>
    <xf numFmtId="0" fontId="7" fillId="14" borderId="4" xfId="1" applyFont="1" applyFill="1" applyBorder="1" applyAlignment="1" applyProtection="1">
      <alignment horizontal="center" vertical="center" wrapText="1"/>
      <protection locked="0"/>
    </xf>
    <xf numFmtId="0" fontId="6" fillId="14" borderId="130" xfId="1" applyFont="1" applyFill="1" applyBorder="1" applyAlignment="1">
      <alignment horizontal="center" vertical="center"/>
    </xf>
    <xf numFmtId="0" fontId="6" fillId="14" borderId="129" xfId="1" applyFont="1" applyFill="1" applyBorder="1" applyAlignment="1">
      <alignment horizontal="center" vertical="center"/>
    </xf>
    <xf numFmtId="0" fontId="6" fillId="14" borderId="131" xfId="1" applyFont="1" applyFill="1" applyBorder="1" applyAlignment="1">
      <alignment horizontal="center" vertical="center"/>
    </xf>
    <xf numFmtId="0" fontId="5" fillId="14" borderId="127" xfId="1" applyFont="1" applyFill="1" applyBorder="1" applyAlignment="1">
      <alignment horizontal="center" wrapText="1"/>
    </xf>
    <xf numFmtId="0" fontId="5" fillId="14" borderId="133" xfId="1" applyFont="1" applyFill="1" applyBorder="1" applyAlignment="1">
      <alignment horizontal="center" wrapText="1"/>
    </xf>
    <xf numFmtId="0" fontId="3" fillId="14" borderId="128" xfId="1" applyFont="1" applyFill="1" applyBorder="1" applyAlignment="1">
      <alignment horizontal="center"/>
    </xf>
    <xf numFmtId="0" fontId="20" fillId="14" borderId="4" xfId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Border="1" applyAlignment="1">
      <alignment horizontal="center"/>
    </xf>
    <xf numFmtId="0" fontId="22" fillId="0" borderId="0" xfId="1" applyFont="1" applyBorder="1" applyAlignment="1">
      <alignment horizontal="center" vertical="top"/>
    </xf>
    <xf numFmtId="0" fontId="3" fillId="14" borderId="144" xfId="1" applyFont="1" applyFill="1" applyBorder="1" applyAlignment="1">
      <alignment horizontal="center" wrapText="1"/>
    </xf>
    <xf numFmtId="0" fontId="3" fillId="14" borderId="145" xfId="1" applyFont="1" applyFill="1" applyBorder="1" applyAlignment="1">
      <alignment horizontal="center"/>
    </xf>
    <xf numFmtId="0" fontId="67" fillId="14" borderId="4" xfId="1" applyFont="1" applyFill="1" applyBorder="1" applyAlignment="1" applyProtection="1">
      <alignment horizontal="center" vertical="center" wrapText="1"/>
      <protection locked="0"/>
    </xf>
    <xf numFmtId="0" fontId="67" fillId="15" borderId="4" xfId="1" applyFont="1" applyFill="1" applyBorder="1" applyAlignment="1" applyProtection="1">
      <alignment horizontal="center" vertical="center" wrapText="1"/>
      <protection locked="0"/>
    </xf>
    <xf numFmtId="0" fontId="8" fillId="15" borderId="2" xfId="1" applyFont="1" applyFill="1" applyBorder="1" applyAlignment="1">
      <alignment horizontal="center" vertical="center"/>
    </xf>
    <xf numFmtId="0" fontId="8" fillId="15" borderId="1" xfId="1" applyFont="1" applyFill="1" applyBorder="1" applyAlignment="1">
      <alignment horizontal="center" vertical="center"/>
    </xf>
    <xf numFmtId="0" fontId="8" fillId="15" borderId="3" xfId="1" applyFont="1" applyFill="1" applyBorder="1" applyAlignment="1">
      <alignment horizontal="center" vertical="center"/>
    </xf>
    <xf numFmtId="0" fontId="3" fillId="15" borderId="40" xfId="1" applyFont="1" applyFill="1" applyBorder="1" applyAlignment="1">
      <alignment horizontal="center"/>
    </xf>
    <xf numFmtId="0" fontId="16" fillId="15" borderId="1" xfId="1" applyFont="1" applyFill="1" applyBorder="1" applyAlignment="1">
      <alignment horizontal="center" vertical="center"/>
    </xf>
    <xf numFmtId="0" fontId="18" fillId="15" borderId="2" xfId="1" applyFont="1" applyFill="1" applyBorder="1" applyAlignment="1">
      <alignment horizontal="center" vertical="center"/>
    </xf>
    <xf numFmtId="0" fontId="18" fillId="15" borderId="1" xfId="1" applyFont="1" applyFill="1" applyBorder="1" applyAlignment="1">
      <alignment horizontal="center" vertical="center"/>
    </xf>
    <xf numFmtId="0" fontId="16" fillId="15" borderId="31" xfId="1" applyFont="1" applyFill="1" applyBorder="1" applyAlignment="1">
      <alignment horizontal="center" wrapText="1"/>
    </xf>
    <xf numFmtId="0" fontId="16" fillId="15" borderId="54" xfId="1" applyFont="1" applyFill="1" applyBorder="1" applyAlignment="1">
      <alignment horizontal="center"/>
    </xf>
    <xf numFmtId="0" fontId="5" fillId="15" borderId="4" xfId="1" applyFont="1" applyFill="1" applyBorder="1" applyAlignment="1" applyProtection="1">
      <alignment horizontal="center" vertical="center" wrapText="1"/>
      <protection locked="0"/>
    </xf>
    <xf numFmtId="0" fontId="6" fillId="15" borderId="3" xfId="1" applyFont="1" applyFill="1" applyBorder="1" applyAlignment="1">
      <alignment horizontal="center" vertical="center"/>
    </xf>
    <xf numFmtId="0" fontId="17" fillId="15" borderId="1" xfId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center"/>
    </xf>
    <xf numFmtId="0" fontId="18" fillId="0" borderId="0" xfId="1" applyFont="1" applyBorder="1" applyAlignment="1">
      <alignment horizontal="center" vertical="top"/>
    </xf>
    <xf numFmtId="0" fontId="17" fillId="15" borderId="2" xfId="1" applyFont="1" applyFill="1" applyBorder="1" applyAlignment="1">
      <alignment horizontal="center" vertical="center"/>
    </xf>
    <xf numFmtId="0" fontId="89" fillId="15" borderId="4" xfId="1" applyFont="1" applyFill="1" applyBorder="1" applyAlignment="1" applyProtection="1">
      <alignment horizontal="center" vertical="center" wrapText="1"/>
      <protection locked="0"/>
    </xf>
    <xf numFmtId="0" fontId="94" fillId="15" borderId="1" xfId="1" applyFont="1" applyFill="1" applyBorder="1" applyAlignment="1">
      <alignment horizontal="center" vertical="center"/>
    </xf>
    <xf numFmtId="0" fontId="93" fillId="15" borderId="2" xfId="1" applyFont="1" applyFill="1" applyBorder="1" applyAlignment="1">
      <alignment horizontal="center" vertical="center"/>
    </xf>
    <xf numFmtId="0" fontId="93" fillId="15" borderId="1" xfId="1" applyFont="1" applyFill="1" applyBorder="1" applyAlignment="1">
      <alignment horizontal="center" vertical="center"/>
    </xf>
    <xf numFmtId="0" fontId="8" fillId="5" borderId="76" xfId="0" applyFont="1" applyFill="1" applyBorder="1" applyAlignment="1">
      <alignment horizontal="center" vertical="center"/>
    </xf>
    <xf numFmtId="0" fontId="8" fillId="5" borderId="91" xfId="0" applyFont="1" applyFill="1" applyBorder="1" applyAlignment="1">
      <alignment horizontal="center" vertical="center"/>
    </xf>
    <xf numFmtId="0" fontId="8" fillId="5" borderId="79" xfId="0" applyFont="1" applyFill="1" applyBorder="1" applyAlignment="1">
      <alignment horizontal="center" vertical="center"/>
    </xf>
    <xf numFmtId="0" fontId="8" fillId="5" borderId="81" xfId="0" applyFont="1" applyFill="1" applyBorder="1" applyAlignment="1">
      <alignment horizontal="center" vertical="center"/>
    </xf>
    <xf numFmtId="0" fontId="8" fillId="5" borderId="64" xfId="0" applyFont="1" applyFill="1" applyBorder="1" applyAlignment="1">
      <alignment horizontal="center" vertical="center"/>
    </xf>
    <xf numFmtId="0" fontId="8" fillId="5" borderId="63" xfId="0" applyFont="1" applyFill="1" applyBorder="1" applyAlignment="1">
      <alignment horizontal="center" vertical="center"/>
    </xf>
    <xf numFmtId="0" fontId="5" fillId="5" borderId="80" xfId="0" applyFont="1" applyFill="1" applyBorder="1" applyAlignment="1" applyProtection="1">
      <alignment horizontal="center" vertical="center" wrapText="1"/>
      <protection locked="0"/>
    </xf>
    <xf numFmtId="0" fontId="5" fillId="5" borderId="63" xfId="0" applyFont="1" applyFill="1" applyBorder="1" applyAlignment="1" applyProtection="1">
      <alignment horizontal="center" vertical="center" wrapText="1"/>
      <protection locked="0"/>
    </xf>
    <xf numFmtId="0" fontId="5" fillId="5" borderId="67" xfId="0" applyFont="1" applyFill="1" applyBorder="1" applyAlignment="1" applyProtection="1">
      <alignment horizontal="center" vertical="center" wrapText="1"/>
      <protection locked="0"/>
    </xf>
    <xf numFmtId="0" fontId="5" fillId="5" borderId="65" xfId="0" applyFont="1" applyFill="1" applyBorder="1" applyAlignment="1" applyProtection="1">
      <alignment horizontal="center" vertical="center" wrapText="1"/>
      <protection locked="0"/>
    </xf>
    <xf numFmtId="0" fontId="8" fillId="5" borderId="78" xfId="0" applyFont="1" applyFill="1" applyBorder="1" applyAlignment="1">
      <alignment horizontal="center" vertical="center"/>
    </xf>
    <xf numFmtId="0" fontId="8" fillId="5" borderId="77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wrapText="1"/>
    </xf>
    <xf numFmtId="0" fontId="5" fillId="5" borderId="16" xfId="0" applyFont="1" applyFill="1" applyBorder="1" applyAlignment="1">
      <alignment horizontal="center" wrapText="1"/>
    </xf>
    <xf numFmtId="0" fontId="3" fillId="5" borderId="55" xfId="0" applyFont="1" applyFill="1" applyBorder="1" applyAlignment="1">
      <alignment horizontal="center" wrapText="1"/>
    </xf>
    <xf numFmtId="0" fontId="3" fillId="5" borderId="57" xfId="0" applyFont="1" applyFill="1" applyBorder="1" applyAlignment="1">
      <alignment horizontal="center" wrapText="1"/>
    </xf>
    <xf numFmtId="0" fontId="3" fillId="5" borderId="31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49" fillId="5" borderId="76" xfId="0" applyFont="1" applyFill="1" applyBorder="1" applyAlignment="1">
      <alignment horizontal="center" vertical="center"/>
    </xf>
    <xf numFmtId="0" fontId="49" fillId="5" borderId="91" xfId="0" applyFont="1" applyFill="1" applyBorder="1" applyAlignment="1">
      <alignment horizontal="center" vertical="center"/>
    </xf>
    <xf numFmtId="0" fontId="49" fillId="5" borderId="79" xfId="0" applyFont="1" applyFill="1" applyBorder="1" applyAlignment="1">
      <alignment horizontal="center" vertical="center"/>
    </xf>
    <xf numFmtId="0" fontId="49" fillId="5" borderId="81" xfId="0" applyFont="1" applyFill="1" applyBorder="1" applyAlignment="1">
      <alignment horizontal="center" vertical="center"/>
    </xf>
    <xf numFmtId="0" fontId="49" fillId="5" borderId="64" xfId="0" applyFont="1" applyFill="1" applyBorder="1" applyAlignment="1">
      <alignment horizontal="center" vertical="center"/>
    </xf>
    <xf numFmtId="0" fontId="49" fillId="5" borderId="63" xfId="0" applyFont="1" applyFill="1" applyBorder="1" applyAlignment="1">
      <alignment horizontal="center" vertical="center"/>
    </xf>
    <xf numFmtId="0" fontId="49" fillId="5" borderId="78" xfId="0" applyFont="1" applyFill="1" applyBorder="1" applyAlignment="1">
      <alignment horizontal="center" vertical="center"/>
    </xf>
    <xf numFmtId="0" fontId="49" fillId="5" borderId="77" xfId="0" applyFont="1" applyFill="1" applyBorder="1" applyAlignment="1">
      <alignment horizontal="center" vertical="center"/>
    </xf>
    <xf numFmtId="0" fontId="5" fillId="5" borderId="81" xfId="0" applyFont="1" applyFill="1" applyBorder="1" applyAlignment="1" applyProtection="1">
      <alignment horizontal="center" vertical="center" wrapText="1"/>
      <protection locked="0"/>
    </xf>
    <xf numFmtId="0" fontId="5" fillId="5" borderId="89" xfId="0" applyFont="1" applyFill="1" applyBorder="1" applyAlignment="1" applyProtection="1">
      <alignment horizontal="center" vertical="center" wrapText="1"/>
      <protection locked="0"/>
    </xf>
    <xf numFmtId="0" fontId="3" fillId="4" borderId="76" xfId="11" applyFont="1" applyFill="1" applyBorder="1" applyAlignment="1">
      <alignment horizontal="center" vertical="center"/>
    </xf>
    <xf numFmtId="0" fontId="3" fillId="4" borderId="91" xfId="11" applyFont="1" applyFill="1" applyBorder="1" applyAlignment="1">
      <alignment horizontal="center" vertical="center"/>
    </xf>
    <xf numFmtId="0" fontId="3" fillId="4" borderId="79" xfId="11" applyFont="1" applyFill="1" applyBorder="1" applyAlignment="1">
      <alignment horizontal="center" vertical="center"/>
    </xf>
    <xf numFmtId="0" fontId="3" fillId="4" borderId="81" xfId="11" applyFont="1" applyFill="1" applyBorder="1" applyAlignment="1">
      <alignment horizontal="center" vertical="center"/>
    </xf>
    <xf numFmtId="0" fontId="3" fillId="4" borderId="64" xfId="11" applyFont="1" applyFill="1" applyBorder="1" applyAlignment="1">
      <alignment horizontal="center" vertical="center"/>
    </xf>
    <xf numFmtId="0" fontId="3" fillId="4" borderId="63" xfId="11" applyFont="1" applyFill="1" applyBorder="1" applyAlignment="1">
      <alignment horizontal="center" vertical="center"/>
    </xf>
    <xf numFmtId="0" fontId="78" fillId="4" borderId="80" xfId="11" applyFont="1" applyFill="1" applyBorder="1" applyAlignment="1" applyProtection="1">
      <alignment horizontal="center" vertical="center" wrapText="1"/>
      <protection locked="0"/>
    </xf>
    <xf numFmtId="0" fontId="78" fillId="4" borderId="63" xfId="11" applyFont="1" applyFill="1" applyBorder="1" applyAlignment="1" applyProtection="1">
      <alignment horizontal="center" vertical="center" wrapText="1"/>
      <protection locked="0"/>
    </xf>
    <xf numFmtId="0" fontId="3" fillId="4" borderId="77" xfId="11" applyFont="1" applyFill="1" applyBorder="1" applyAlignment="1">
      <alignment horizontal="center" vertical="center"/>
    </xf>
    <xf numFmtId="0" fontId="3" fillId="4" borderId="78" xfId="11" applyFont="1" applyFill="1" applyBorder="1" applyAlignment="1">
      <alignment horizontal="center" vertical="center"/>
    </xf>
    <xf numFmtId="0" fontId="3" fillId="4" borderId="68" xfId="11" applyFont="1" applyFill="1" applyBorder="1" applyAlignment="1">
      <alignment horizontal="center" vertical="center"/>
    </xf>
    <xf numFmtId="0" fontId="3" fillId="4" borderId="3" xfId="11" applyFont="1" applyFill="1" applyBorder="1" applyAlignment="1">
      <alignment horizontal="center" vertical="center"/>
    </xf>
    <xf numFmtId="0" fontId="5" fillId="4" borderId="1" xfId="11" applyFont="1" applyFill="1" applyBorder="1" applyAlignment="1">
      <alignment horizontal="center" wrapText="1"/>
    </xf>
    <xf numFmtId="0" fontId="5" fillId="4" borderId="4" xfId="11" applyFont="1" applyFill="1" applyBorder="1" applyAlignment="1">
      <alignment horizontal="center" wrapText="1"/>
    </xf>
    <xf numFmtId="0" fontId="5" fillId="4" borderId="90" xfId="11" applyFont="1" applyFill="1" applyBorder="1" applyAlignment="1">
      <alignment horizontal="center" wrapText="1"/>
    </xf>
    <xf numFmtId="0" fontId="3" fillId="4" borderId="3" xfId="11" applyFont="1" applyFill="1" applyBorder="1" applyAlignment="1">
      <alignment horizontal="center"/>
    </xf>
    <xf numFmtId="0" fontId="3" fillId="4" borderId="65" xfId="11" applyFont="1" applyFill="1" applyBorder="1" applyAlignment="1">
      <alignment horizontal="center"/>
    </xf>
    <xf numFmtId="0" fontId="3" fillId="4" borderId="56" xfId="11" applyFont="1" applyFill="1" applyBorder="1" applyAlignment="1">
      <alignment horizontal="center"/>
    </xf>
    <xf numFmtId="0" fontId="6" fillId="4" borderId="78" xfId="11" applyFont="1" applyFill="1" applyBorder="1" applyAlignment="1">
      <alignment horizontal="center" vertical="center"/>
    </xf>
    <xf numFmtId="0" fontId="6" fillId="4" borderId="79" xfId="11" applyFont="1" applyFill="1" applyBorder="1" applyAlignment="1">
      <alignment horizontal="center" vertical="center"/>
    </xf>
    <xf numFmtId="0" fontId="6" fillId="4" borderId="76" xfId="11" applyFont="1" applyFill="1" applyBorder="1" applyAlignment="1">
      <alignment horizontal="center" vertical="center"/>
    </xf>
    <xf numFmtId="0" fontId="6" fillId="4" borderId="77" xfId="11" applyFont="1" applyFill="1" applyBorder="1" applyAlignment="1">
      <alignment horizontal="center" vertical="center"/>
    </xf>
    <xf numFmtId="0" fontId="78" fillId="4" borderId="81" xfId="11" applyFont="1" applyFill="1" applyBorder="1" applyAlignment="1" applyProtection="1">
      <alignment horizontal="center" vertical="center" wrapText="1"/>
      <protection locked="0"/>
    </xf>
    <xf numFmtId="0" fontId="78" fillId="4" borderId="89" xfId="11" applyFont="1" applyFill="1" applyBorder="1" applyAlignment="1" applyProtection="1">
      <alignment horizontal="center" vertical="center" wrapText="1"/>
      <protection locked="0"/>
    </xf>
    <xf numFmtId="0" fontId="3" fillId="0" borderId="0" xfId="11" applyFont="1" applyAlignment="1">
      <alignment horizontal="center"/>
    </xf>
    <xf numFmtId="0" fontId="3" fillId="0" borderId="0" xfId="11" applyFont="1" applyAlignment="1">
      <alignment horizontal="center" vertical="top"/>
    </xf>
    <xf numFmtId="0" fontId="5" fillId="4" borderId="31" xfId="11" applyFont="1" applyFill="1" applyBorder="1" applyAlignment="1">
      <alignment horizontal="center" wrapText="1"/>
    </xf>
    <xf numFmtId="0" fontId="5" fillId="4" borderId="16" xfId="11" applyFont="1" applyFill="1" applyBorder="1" applyAlignment="1">
      <alignment horizontal="center" wrapText="1"/>
    </xf>
    <xf numFmtId="0" fontId="3" fillId="4" borderId="55" xfId="11" applyFont="1" applyFill="1" applyBorder="1" applyAlignment="1">
      <alignment horizontal="center" wrapText="1"/>
    </xf>
    <xf numFmtId="0" fontId="3" fillId="4" borderId="57" xfId="11" applyFont="1" applyFill="1" applyBorder="1" applyAlignment="1">
      <alignment horizontal="center" wrapText="1"/>
    </xf>
    <xf numFmtId="0" fontId="3" fillId="4" borderId="31" xfId="11" applyFont="1" applyFill="1" applyBorder="1" applyAlignment="1">
      <alignment horizontal="center"/>
    </xf>
    <xf numFmtId="0" fontId="3" fillId="4" borderId="16" xfId="11" applyFont="1" applyFill="1" applyBorder="1" applyAlignment="1">
      <alignment horizontal="center"/>
    </xf>
    <xf numFmtId="0" fontId="3" fillId="5" borderId="76" xfId="0" applyFont="1" applyFill="1" applyBorder="1" applyAlignment="1">
      <alignment horizontal="center" vertical="center"/>
    </xf>
    <xf numFmtId="0" fontId="3" fillId="5" borderId="91" xfId="0" applyFont="1" applyFill="1" applyBorder="1" applyAlignment="1">
      <alignment horizontal="center" vertical="center"/>
    </xf>
    <xf numFmtId="0" fontId="3" fillId="5" borderId="79" xfId="0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horizontal="center" vertical="center"/>
    </xf>
    <xf numFmtId="0" fontId="3" fillId="5" borderId="64" xfId="0" applyFont="1" applyFill="1" applyBorder="1" applyAlignment="1">
      <alignment horizontal="center" vertical="center"/>
    </xf>
    <xf numFmtId="0" fontId="3" fillId="5" borderId="63" xfId="0" applyFont="1" applyFill="1" applyBorder="1" applyAlignment="1">
      <alignment horizontal="center" vertical="center"/>
    </xf>
    <xf numFmtId="0" fontId="8" fillId="5" borderId="68" xfId="8" applyFont="1" applyFill="1" applyBorder="1" applyAlignment="1" applyProtection="1">
      <alignment horizontal="center" vertical="center"/>
      <protection hidden="1"/>
    </xf>
    <xf numFmtId="0" fontId="8" fillId="5" borderId="2" xfId="8" applyFont="1" applyFill="1" applyBorder="1" applyAlignment="1" applyProtection="1">
      <alignment horizontal="center" vertical="center"/>
      <protection hidden="1"/>
    </xf>
    <xf numFmtId="0" fontId="8" fillId="5" borderId="3" xfId="8" applyFont="1" applyFill="1" applyBorder="1" applyAlignment="1" applyProtection="1">
      <alignment horizontal="center" vertical="center"/>
      <protection hidden="1"/>
    </xf>
    <xf numFmtId="0" fontId="68" fillId="5" borderId="55" xfId="8" applyFont="1" applyFill="1" applyBorder="1" applyAlignment="1" applyProtection="1">
      <alignment horizontal="center" vertical="center"/>
      <protection hidden="1"/>
    </xf>
    <xf numFmtId="0" fontId="68" fillId="5" borderId="54" xfId="8" applyFont="1" applyFill="1" applyBorder="1" applyAlignment="1" applyProtection="1">
      <alignment horizontal="center" vertical="center"/>
      <protection hidden="1"/>
    </xf>
    <xf numFmtId="0" fontId="68" fillId="5" borderId="40" xfId="8" applyFont="1" applyFill="1" applyBorder="1" applyAlignment="1" applyProtection="1">
      <alignment horizontal="center" vertical="center"/>
      <protection hidden="1"/>
    </xf>
    <xf numFmtId="0" fontId="68" fillId="5" borderId="83" xfId="8" applyFont="1" applyFill="1" applyBorder="1" applyAlignment="1" applyProtection="1">
      <alignment horizontal="center" vertical="center"/>
      <protection hidden="1"/>
    </xf>
    <xf numFmtId="0" fontId="68" fillId="5" borderId="82" xfId="8" applyFont="1" applyFill="1" applyBorder="1" applyAlignment="1" applyProtection="1">
      <alignment horizontal="center" vertical="center"/>
      <protection hidden="1"/>
    </xf>
    <xf numFmtId="0" fontId="68" fillId="5" borderId="84" xfId="8" applyFont="1" applyFill="1" applyBorder="1" applyAlignment="1" applyProtection="1">
      <alignment horizontal="center" vertical="center"/>
      <protection hidden="1"/>
    </xf>
    <xf numFmtId="0" fontId="20" fillId="5" borderId="67" xfId="8" applyFill="1" applyBorder="1" applyAlignment="1" applyProtection="1">
      <alignment horizontal="center" vertical="center" shrinkToFit="1"/>
      <protection hidden="1"/>
    </xf>
    <xf numFmtId="0" fontId="20" fillId="0" borderId="174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0" fontId="20" fillId="5" borderId="174" xfId="8" applyFill="1" applyBorder="1" applyAlignment="1" applyProtection="1">
      <alignment horizontal="center" vertical="center" shrinkToFit="1"/>
      <protection hidden="1"/>
    </xf>
    <xf numFmtId="0" fontId="20" fillId="5" borderId="81" xfId="8" applyFill="1" applyBorder="1" applyAlignment="1" applyProtection="1">
      <alignment horizontal="center" vertical="center" shrinkToFit="1"/>
      <protection hidden="1"/>
    </xf>
    <xf numFmtId="0" fontId="20" fillId="5" borderId="89" xfId="8" applyFill="1" applyBorder="1" applyAlignment="1" applyProtection="1">
      <alignment horizontal="center" vertical="center" shrinkToFit="1"/>
      <protection hidden="1"/>
    </xf>
    <xf numFmtId="0" fontId="20" fillId="5" borderId="65" xfId="8" applyFill="1" applyBorder="1" applyAlignment="1" applyProtection="1">
      <alignment horizontal="center" vertical="center" shrinkToFit="1"/>
      <protection hidden="1"/>
    </xf>
    <xf numFmtId="0" fontId="8" fillId="5" borderId="55" xfId="8" applyFont="1" applyFill="1" applyBorder="1" applyAlignment="1" applyProtection="1">
      <alignment horizontal="center" vertical="center"/>
      <protection hidden="1"/>
    </xf>
    <xf numFmtId="0" fontId="8" fillId="5" borderId="54" xfId="8" applyFont="1" applyFill="1" applyBorder="1" applyAlignment="1" applyProtection="1">
      <alignment horizontal="center" vertical="center"/>
      <protection hidden="1"/>
    </xf>
    <xf numFmtId="0" fontId="8" fillId="5" borderId="40" xfId="8" applyFont="1" applyFill="1" applyBorder="1" applyAlignment="1" applyProtection="1">
      <alignment horizontal="center" vertical="center"/>
      <protection hidden="1"/>
    </xf>
    <xf numFmtId="0" fontId="3" fillId="5" borderId="3" xfId="8" applyFont="1" applyFill="1" applyBorder="1" applyAlignment="1" applyProtection="1">
      <alignment horizontal="center" vertical="center" shrinkToFit="1"/>
      <protection hidden="1"/>
    </xf>
    <xf numFmtId="0" fontId="3" fillId="5" borderId="65" xfId="8" applyFont="1" applyFill="1" applyBorder="1" applyAlignment="1" applyProtection="1">
      <alignment horizontal="center" vertical="center" shrinkToFit="1"/>
      <protection hidden="1"/>
    </xf>
    <xf numFmtId="0" fontId="3" fillId="5" borderId="66" xfId="8" applyFont="1" applyFill="1" applyBorder="1" applyAlignment="1" applyProtection="1">
      <alignment horizontal="center" vertical="center" shrinkToFit="1"/>
      <protection hidden="1"/>
    </xf>
    <xf numFmtId="0" fontId="9" fillId="5" borderId="67" xfId="8" applyFont="1" applyFill="1" applyBorder="1" applyAlignment="1" applyProtection="1">
      <alignment horizontal="center" vertical="center" shrinkToFit="1"/>
      <protection hidden="1"/>
    </xf>
    <xf numFmtId="0" fontId="9" fillId="0" borderId="174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shrinkToFit="1"/>
    </xf>
    <xf numFmtId="0" fontId="9" fillId="5" borderId="174" xfId="8" applyFont="1" applyFill="1" applyBorder="1" applyAlignment="1" applyProtection="1">
      <alignment horizontal="center" vertical="center" shrinkToFit="1"/>
      <protection hidden="1"/>
    </xf>
    <xf numFmtId="0" fontId="9" fillId="5" borderId="81" xfId="8" applyFont="1" applyFill="1" applyBorder="1" applyAlignment="1" applyProtection="1">
      <alignment horizontal="center" vertical="center" shrinkToFit="1"/>
      <protection hidden="1"/>
    </xf>
    <xf numFmtId="0" fontId="9" fillId="5" borderId="89" xfId="8" applyFont="1" applyFill="1" applyBorder="1" applyAlignment="1" applyProtection="1">
      <alignment horizontal="center" vertical="center" shrinkToFit="1"/>
      <protection hidden="1"/>
    </xf>
    <xf numFmtId="0" fontId="68" fillId="2" borderId="55" xfId="8" applyFont="1" applyFill="1" applyBorder="1" applyAlignment="1" applyProtection="1">
      <alignment horizontal="center" vertical="center"/>
      <protection hidden="1"/>
    </xf>
    <xf numFmtId="0" fontId="68" fillId="2" borderId="54" xfId="8" applyFont="1" applyFill="1" applyBorder="1" applyAlignment="1" applyProtection="1">
      <alignment horizontal="center" vertical="center"/>
      <protection hidden="1"/>
    </xf>
    <xf numFmtId="0" fontId="68" fillId="2" borderId="40" xfId="8" applyFont="1" applyFill="1" applyBorder="1" applyAlignment="1" applyProtection="1">
      <alignment horizontal="center" vertical="center"/>
      <protection hidden="1"/>
    </xf>
    <xf numFmtId="0" fontId="68" fillId="2" borderId="83" xfId="8" applyFont="1" applyFill="1" applyBorder="1" applyAlignment="1" applyProtection="1">
      <alignment horizontal="center" vertical="center"/>
      <protection hidden="1"/>
    </xf>
    <xf numFmtId="0" fontId="68" fillId="2" borderId="82" xfId="8" applyFont="1" applyFill="1" applyBorder="1" applyAlignment="1" applyProtection="1">
      <alignment horizontal="center" vertical="center"/>
      <protection hidden="1"/>
    </xf>
    <xf numFmtId="0" fontId="68" fillId="2" borderId="84" xfId="8" applyFont="1" applyFill="1" applyBorder="1" applyAlignment="1" applyProtection="1">
      <alignment horizontal="center" vertical="center"/>
      <protection hidden="1"/>
    </xf>
    <xf numFmtId="0" fontId="97" fillId="2" borderId="67" xfId="8" applyFont="1" applyFill="1" applyBorder="1" applyAlignment="1" applyProtection="1">
      <alignment horizontal="center" vertical="center" wrapText="1" shrinkToFit="1"/>
      <protection hidden="1"/>
    </xf>
    <xf numFmtId="0" fontId="97" fillId="2" borderId="174" xfId="8" applyFont="1" applyFill="1" applyBorder="1" applyAlignment="1" applyProtection="1">
      <alignment horizontal="center" vertical="center" wrapText="1" shrinkToFit="1"/>
      <protection hidden="1"/>
    </xf>
    <xf numFmtId="0" fontId="97" fillId="2" borderId="65" xfId="8" applyFont="1" applyFill="1" applyBorder="1" applyAlignment="1" applyProtection="1">
      <alignment horizontal="center" vertical="center" wrapText="1" shrinkToFit="1"/>
      <protection hidden="1"/>
    </xf>
    <xf numFmtId="0" fontId="5" fillId="2" borderId="31" xfId="8" applyFont="1" applyFill="1" applyBorder="1" applyAlignment="1" applyProtection="1">
      <alignment horizontal="center" vertical="center"/>
      <protection hidden="1"/>
    </xf>
    <xf numFmtId="0" fontId="5" fillId="2" borderId="16" xfId="8" applyFont="1" applyFill="1" applyBorder="1" applyAlignment="1" applyProtection="1">
      <alignment horizontal="center" vertical="center"/>
      <protection hidden="1"/>
    </xf>
    <xf numFmtId="0" fontId="5" fillId="2" borderId="49" xfId="8" applyFont="1" applyFill="1" applyBorder="1" applyAlignment="1" applyProtection="1">
      <alignment horizontal="center" vertical="center"/>
      <protection hidden="1"/>
    </xf>
    <xf numFmtId="0" fontId="3" fillId="2" borderId="31" xfId="8" applyFont="1" applyFill="1" applyBorder="1" applyAlignment="1" applyProtection="1">
      <alignment horizontal="center" vertical="center" shrinkToFit="1"/>
      <protection hidden="1"/>
    </xf>
    <xf numFmtId="0" fontId="3" fillId="2" borderId="16" xfId="8" applyFont="1" applyFill="1" applyBorder="1" applyAlignment="1" applyProtection="1">
      <alignment horizontal="center" vertical="center" shrinkToFit="1"/>
      <protection hidden="1"/>
    </xf>
    <xf numFmtId="0" fontId="3" fillId="2" borderId="49" xfId="8" applyFont="1" applyFill="1" applyBorder="1" applyAlignment="1" applyProtection="1">
      <alignment horizontal="center" vertical="center" shrinkToFit="1"/>
      <protection hidden="1"/>
    </xf>
    <xf numFmtId="0" fontId="8" fillId="2" borderId="68" xfId="8" applyFont="1" applyFill="1" applyBorder="1" applyAlignment="1" applyProtection="1">
      <alignment horizontal="center" vertical="center"/>
      <protection hidden="1"/>
    </xf>
    <xf numFmtId="0" fontId="8" fillId="2" borderId="2" xfId="8" applyFont="1" applyFill="1" applyBorder="1" applyAlignment="1" applyProtection="1">
      <alignment horizontal="center" vertical="center"/>
      <protection hidden="1"/>
    </xf>
    <xf numFmtId="0" fontId="8" fillId="2" borderId="3" xfId="8" applyFont="1" applyFill="1" applyBorder="1" applyAlignment="1" applyProtection="1">
      <alignment horizontal="center" vertical="center"/>
      <protection hidden="1"/>
    </xf>
    <xf numFmtId="0" fontId="83" fillId="5" borderId="81" xfId="8" applyFont="1" applyFill="1" applyBorder="1" applyAlignment="1" applyProtection="1">
      <alignment horizontal="center" vertical="center"/>
      <protection hidden="1"/>
    </xf>
    <xf numFmtId="0" fontId="20" fillId="5" borderId="63" xfId="8" applyFill="1" applyBorder="1" applyAlignment="1" applyProtection="1">
      <alignment horizontal="center" vertical="center"/>
      <protection hidden="1"/>
    </xf>
    <xf numFmtId="14" fontId="83" fillId="5" borderId="80" xfId="8" applyNumberFormat="1" applyFont="1" applyFill="1" applyBorder="1" applyAlignment="1" applyProtection="1">
      <alignment horizontal="center" vertical="center"/>
      <protection hidden="1"/>
    </xf>
    <xf numFmtId="14" fontId="20" fillId="5" borderId="63" xfId="8" applyNumberFormat="1" applyFill="1" applyBorder="1" applyAlignment="1" applyProtection="1">
      <alignment horizontal="center" vertical="center"/>
      <protection hidden="1"/>
    </xf>
    <xf numFmtId="0" fontId="6" fillId="0" borderId="0" xfId="7" applyFont="1" applyAlignment="1" applyProtection="1">
      <alignment horizontal="center"/>
      <protection hidden="1"/>
    </xf>
    <xf numFmtId="0" fontId="6" fillId="0" borderId="0" xfId="8" applyFont="1" applyAlignment="1">
      <alignment horizontal="center" vertical="center"/>
    </xf>
    <xf numFmtId="0" fontId="84" fillId="5" borderId="68" xfId="8" applyFont="1" applyFill="1" applyBorder="1" applyAlignment="1">
      <alignment horizontal="center" vertical="center"/>
    </xf>
    <xf numFmtId="0" fontId="84" fillId="5" borderId="67" xfId="8" applyFont="1" applyFill="1" applyBorder="1" applyAlignment="1">
      <alignment horizontal="center" vertical="center"/>
    </xf>
    <xf numFmtId="0" fontId="84" fillId="5" borderId="85" xfId="8" applyFont="1" applyFill="1" applyBorder="1" applyAlignment="1">
      <alignment horizontal="center" vertical="center"/>
    </xf>
    <xf numFmtId="0" fontId="83" fillId="5" borderId="1" xfId="8" applyFont="1" applyFill="1" applyBorder="1" applyAlignment="1">
      <alignment horizontal="center" vertical="center" shrinkToFit="1"/>
    </xf>
    <xf numFmtId="0" fontId="83" fillId="5" borderId="4" xfId="8" applyFont="1" applyFill="1" applyBorder="1" applyAlignment="1">
      <alignment horizontal="center" vertical="center" shrinkToFit="1"/>
    </xf>
    <xf numFmtId="0" fontId="83" fillId="5" borderId="70" xfId="8" applyFont="1" applyFill="1" applyBorder="1" applyAlignment="1">
      <alignment horizontal="center" vertical="center" shrinkToFit="1"/>
    </xf>
    <xf numFmtId="0" fontId="20" fillId="5" borderId="3" xfId="8" applyFill="1" applyBorder="1" applyAlignment="1">
      <alignment horizontal="center" vertical="center" shrinkToFit="1"/>
    </xf>
    <xf numFmtId="0" fontId="20" fillId="5" borderId="65" xfId="8" applyFill="1" applyBorder="1" applyAlignment="1">
      <alignment horizontal="center" vertical="center" shrinkToFit="1"/>
    </xf>
    <xf numFmtId="0" fontId="20" fillId="5" borderId="66" xfId="8" applyFill="1" applyBorder="1" applyAlignment="1">
      <alignment horizontal="center" vertical="center" shrinkToFit="1"/>
    </xf>
    <xf numFmtId="0" fontId="83" fillId="5" borderId="78" xfId="8" applyFont="1" applyFill="1" applyBorder="1" applyAlignment="1">
      <alignment horizontal="center" vertical="center"/>
    </xf>
    <xf numFmtId="0" fontId="83" fillId="5" borderId="79" xfId="8" applyFont="1" applyFill="1" applyBorder="1" applyAlignment="1">
      <alignment horizontal="center" vertical="center"/>
    </xf>
    <xf numFmtId="0" fontId="83" fillId="5" borderId="76" xfId="8" applyFont="1" applyFill="1" applyBorder="1" applyAlignment="1">
      <alignment horizontal="center" vertical="center"/>
    </xf>
    <xf numFmtId="0" fontId="20" fillId="5" borderId="77" xfId="8" applyFill="1" applyBorder="1" applyAlignment="1">
      <alignment horizontal="center" vertical="center"/>
    </xf>
    <xf numFmtId="0" fontId="20" fillId="5" borderId="79" xfId="8" applyFill="1" applyBorder="1" applyAlignment="1">
      <alignment horizontal="center" vertical="center"/>
    </xf>
    <xf numFmtId="0" fontId="83" fillId="5" borderId="2" xfId="8" applyFont="1" applyFill="1" applyBorder="1" applyAlignment="1">
      <alignment horizontal="center" vertical="center"/>
    </xf>
    <xf numFmtId="0" fontId="20" fillId="5" borderId="3" xfId="8" applyFill="1" applyBorder="1" applyAlignment="1">
      <alignment horizontal="center" vertical="center"/>
    </xf>
    <xf numFmtId="0" fontId="83" fillId="5" borderId="55" xfId="8" applyFont="1" applyFill="1" applyBorder="1" applyAlignment="1">
      <alignment horizontal="center" vertical="center"/>
    </xf>
    <xf numFmtId="0" fontId="20" fillId="5" borderId="54" xfId="8" applyFill="1" applyBorder="1" applyAlignment="1">
      <alignment horizontal="center" vertical="center"/>
    </xf>
    <xf numFmtId="0" fontId="20" fillId="5" borderId="40" xfId="8" applyFill="1" applyBorder="1" applyAlignment="1">
      <alignment horizontal="center" vertical="center"/>
    </xf>
    <xf numFmtId="0" fontId="20" fillId="5" borderId="57" xfId="8" applyFill="1" applyBorder="1" applyAlignment="1">
      <alignment horizontal="center" vertical="center"/>
    </xf>
    <xf numFmtId="0" fontId="20" fillId="5" borderId="0" xfId="8" applyFill="1" applyAlignment="1">
      <alignment horizontal="center" vertical="center"/>
    </xf>
    <xf numFmtId="0" fontId="20" fillId="5" borderId="45" xfId="8" applyFill="1" applyBorder="1" applyAlignment="1">
      <alignment horizontal="center" vertical="center"/>
    </xf>
    <xf numFmtId="0" fontId="20" fillId="5" borderId="83" xfId="8" applyFill="1" applyBorder="1" applyAlignment="1">
      <alignment horizontal="center" vertical="center"/>
    </xf>
    <xf numFmtId="0" fontId="20" fillId="5" borderId="82" xfId="8" applyFill="1" applyBorder="1" applyAlignment="1">
      <alignment horizontal="center" vertical="center"/>
    </xf>
    <xf numFmtId="0" fontId="20" fillId="5" borderId="84" xfId="8" applyFill="1" applyBorder="1" applyAlignment="1">
      <alignment horizontal="center" vertical="center"/>
    </xf>
    <xf numFmtId="0" fontId="83" fillId="5" borderId="80" xfId="8" applyFont="1" applyFill="1" applyBorder="1" applyAlignment="1" applyProtection="1">
      <alignment horizontal="center" vertical="center"/>
      <protection hidden="1"/>
    </xf>
    <xf numFmtId="0" fontId="5" fillId="5" borderId="68" xfId="8" applyFont="1" applyFill="1" applyBorder="1" applyAlignment="1">
      <alignment horizontal="center" vertical="center"/>
    </xf>
    <xf numFmtId="0" fontId="5" fillId="5" borderId="67" xfId="8" applyFont="1" applyFill="1" applyBorder="1" applyAlignment="1">
      <alignment horizontal="center" vertical="center"/>
    </xf>
    <xf numFmtId="0" fontId="5" fillId="5" borderId="85" xfId="8" applyFont="1" applyFill="1" applyBorder="1" applyAlignment="1">
      <alignment horizontal="center" vertical="center"/>
    </xf>
    <xf numFmtId="0" fontId="20" fillId="5" borderId="1" xfId="8" applyFill="1" applyBorder="1" applyAlignment="1">
      <alignment horizontal="center" vertical="center" shrinkToFit="1"/>
    </xf>
    <xf numFmtId="0" fontId="20" fillId="5" borderId="4" xfId="8" applyFill="1" applyBorder="1" applyAlignment="1">
      <alignment horizontal="center" vertical="center" shrinkToFit="1"/>
    </xf>
    <xf numFmtId="0" fontId="20" fillId="5" borderId="70" xfId="8" applyFill="1" applyBorder="1" applyAlignment="1">
      <alignment horizontal="center" vertical="center" shrinkToFit="1"/>
    </xf>
    <xf numFmtId="0" fontId="20" fillId="5" borderId="78" xfId="8" applyFill="1" applyBorder="1" applyAlignment="1">
      <alignment horizontal="center" vertical="center"/>
    </xf>
    <xf numFmtId="0" fontId="20" fillId="5" borderId="76" xfId="8" applyFill="1" applyBorder="1" applyAlignment="1">
      <alignment horizontal="center" vertical="center"/>
    </xf>
    <xf numFmtId="14" fontId="20" fillId="5" borderId="80" xfId="8" applyNumberFormat="1" applyFill="1" applyBorder="1" applyAlignment="1" applyProtection="1">
      <alignment horizontal="center" vertical="center"/>
      <protection locked="0"/>
    </xf>
    <xf numFmtId="14" fontId="20" fillId="5" borderId="63" xfId="8" applyNumberFormat="1" applyFill="1" applyBorder="1" applyAlignment="1" applyProtection="1">
      <alignment horizontal="center" vertical="center"/>
      <protection locked="0"/>
    </xf>
    <xf numFmtId="0" fontId="20" fillId="5" borderId="55" xfId="8" applyFill="1" applyBorder="1" applyAlignment="1">
      <alignment horizontal="center" vertical="center"/>
    </xf>
    <xf numFmtId="0" fontId="20" fillId="5" borderId="80" xfId="8" applyFill="1" applyBorder="1" applyAlignment="1" applyProtection="1">
      <alignment horizontal="center" vertical="center"/>
      <protection locked="0"/>
    </xf>
    <xf numFmtId="0" fontId="20" fillId="5" borderId="63" xfId="8" applyFill="1" applyBorder="1" applyAlignment="1" applyProtection="1">
      <alignment horizontal="center" vertical="center"/>
      <protection locked="0"/>
    </xf>
    <xf numFmtId="0" fontId="20" fillId="5" borderId="81" xfId="8" applyFill="1" applyBorder="1" applyAlignment="1" applyProtection="1">
      <alignment horizontal="center" vertical="center"/>
      <protection locked="0"/>
    </xf>
    <xf numFmtId="0" fontId="20" fillId="5" borderId="2" xfId="8" applyFill="1" applyBorder="1" applyAlignment="1">
      <alignment horizontal="center" vertical="center"/>
    </xf>
    <xf numFmtId="0" fontId="78" fillId="5" borderId="68" xfId="8" applyFont="1" applyFill="1" applyBorder="1" applyAlignment="1">
      <alignment horizontal="center" vertical="center"/>
    </xf>
    <xf numFmtId="0" fontId="78" fillId="5" borderId="67" xfId="8" applyFont="1" applyFill="1" applyBorder="1" applyAlignment="1">
      <alignment horizontal="center" vertical="center"/>
    </xf>
    <xf numFmtId="0" fontId="78" fillId="5" borderId="175" xfId="8" applyFont="1" applyFill="1" applyBorder="1" applyAlignment="1">
      <alignment horizontal="center" vertical="center"/>
    </xf>
    <xf numFmtId="0" fontId="81" fillId="5" borderId="1" xfId="8" applyFont="1" applyFill="1" applyBorder="1" applyAlignment="1">
      <alignment horizontal="center" vertical="center" shrinkToFit="1"/>
    </xf>
    <xf numFmtId="0" fontId="81" fillId="5" borderId="4" xfId="8" applyFont="1" applyFill="1" applyBorder="1" applyAlignment="1">
      <alignment horizontal="center" vertical="center" shrinkToFit="1"/>
    </xf>
    <xf numFmtId="0" fontId="81" fillId="5" borderId="90" xfId="8" applyFont="1" applyFill="1" applyBorder="1" applyAlignment="1">
      <alignment horizontal="center" vertical="center" shrinkToFit="1"/>
    </xf>
    <xf numFmtId="0" fontId="20" fillId="5" borderId="56" xfId="8" applyFill="1" applyBorder="1" applyAlignment="1">
      <alignment horizontal="center" vertical="center" shrinkToFit="1"/>
    </xf>
    <xf numFmtId="0" fontId="81" fillId="2" borderId="68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67" xfId="0" applyFill="1" applyBorder="1" applyAlignment="1">
      <alignment horizontal="center"/>
    </xf>
    <xf numFmtId="0" fontId="0" fillId="2" borderId="174" xfId="0" applyFill="1" applyBorder="1" applyAlignment="1">
      <alignment horizontal="center"/>
    </xf>
    <xf numFmtId="0" fontId="0" fillId="2" borderId="65" xfId="0" applyFill="1" applyBorder="1" applyAlignment="1">
      <alignment horizontal="center"/>
    </xf>
    <xf numFmtId="0" fontId="81" fillId="2" borderId="57" xfId="0" applyFont="1" applyFill="1" applyBorder="1" applyAlignment="1">
      <alignment horizontal="center"/>
    </xf>
    <xf numFmtId="0" fontId="81" fillId="2" borderId="0" xfId="0" applyFont="1" applyFill="1" applyAlignment="1">
      <alignment horizontal="center"/>
    </xf>
    <xf numFmtId="0" fontId="81" fillId="2" borderId="45" xfId="0" applyFont="1" applyFill="1" applyBorder="1" applyAlignment="1">
      <alignment horizontal="center"/>
    </xf>
    <xf numFmtId="0" fontId="45" fillId="5" borderId="55" xfId="0" applyFont="1" applyFill="1" applyBorder="1" applyAlignment="1">
      <alignment horizontal="center" vertical="center"/>
    </xf>
    <xf numFmtId="0" fontId="45" fillId="5" borderId="54" xfId="0" applyFont="1" applyFill="1" applyBorder="1" applyAlignment="1">
      <alignment horizontal="center" vertical="center"/>
    </xf>
    <xf numFmtId="0" fontId="45" fillId="5" borderId="40" xfId="0" applyFont="1" applyFill="1" applyBorder="1" applyAlignment="1">
      <alignment horizontal="center" vertical="center"/>
    </xf>
    <xf numFmtId="0" fontId="45" fillId="5" borderId="83" xfId="0" applyFont="1" applyFill="1" applyBorder="1" applyAlignment="1">
      <alignment horizontal="center" vertical="center"/>
    </xf>
    <xf numFmtId="0" fontId="45" fillId="5" borderId="82" xfId="0" applyFont="1" applyFill="1" applyBorder="1" applyAlignment="1">
      <alignment horizontal="center" vertical="center"/>
    </xf>
    <xf numFmtId="0" fontId="45" fillId="5" borderId="84" xfId="0" applyFont="1" applyFill="1" applyBorder="1" applyAlignment="1">
      <alignment horizontal="center" vertical="center"/>
    </xf>
    <xf numFmtId="0" fontId="55" fillId="5" borderId="67" xfId="0" applyFont="1" applyFill="1" applyBorder="1" applyAlignment="1" applyProtection="1">
      <alignment horizontal="center" vertical="center" wrapText="1"/>
      <protection locked="0"/>
    </xf>
    <xf numFmtId="0" fontId="55" fillId="5" borderId="65" xfId="0" applyFont="1" applyFill="1" applyBorder="1" applyAlignment="1" applyProtection="1">
      <alignment horizontal="center" vertical="center" wrapText="1"/>
      <protection locked="0"/>
    </xf>
    <xf numFmtId="0" fontId="45" fillId="5" borderId="68" xfId="0" applyFont="1" applyFill="1" applyBorder="1" applyAlignment="1">
      <alignment horizontal="center" vertical="center"/>
    </xf>
    <xf numFmtId="0" fontId="45" fillId="5" borderId="3" xfId="0" applyFont="1" applyFill="1" applyBorder="1" applyAlignment="1">
      <alignment horizontal="center" vertical="center"/>
    </xf>
    <xf numFmtId="0" fontId="56" fillId="5" borderId="31" xfId="0" applyFont="1" applyFill="1" applyBorder="1" applyAlignment="1">
      <alignment horizontal="center" wrapText="1"/>
    </xf>
    <xf numFmtId="0" fontId="56" fillId="5" borderId="16" xfId="0" applyFont="1" applyFill="1" applyBorder="1" applyAlignment="1">
      <alignment horizontal="center" wrapText="1"/>
    </xf>
    <xf numFmtId="0" fontId="45" fillId="5" borderId="31" xfId="0" applyFont="1" applyFill="1" applyBorder="1" applyAlignment="1">
      <alignment horizontal="center"/>
    </xf>
    <xf numFmtId="0" fontId="45" fillId="5" borderId="16" xfId="0" applyFont="1" applyFill="1" applyBorder="1" applyAlignment="1">
      <alignment horizontal="center"/>
    </xf>
    <xf numFmtId="0" fontId="7" fillId="5" borderId="80" xfId="0" applyFont="1" applyFill="1" applyBorder="1" applyAlignment="1" applyProtection="1">
      <alignment horizontal="center" vertical="center" wrapText="1"/>
      <protection locked="0"/>
    </xf>
    <xf numFmtId="0" fontId="7" fillId="5" borderId="63" xfId="0" applyFont="1" applyFill="1" applyBorder="1" applyAlignment="1" applyProtection="1">
      <alignment horizontal="center" vertical="center" wrapText="1"/>
      <protection locked="0"/>
    </xf>
    <xf numFmtId="0" fontId="6" fillId="5" borderId="78" xfId="0" applyFont="1" applyFill="1" applyBorder="1" applyAlignment="1">
      <alignment horizontal="center" vertical="center"/>
    </xf>
    <xf numFmtId="0" fontId="6" fillId="5" borderId="79" xfId="0" applyFont="1" applyFill="1" applyBorder="1" applyAlignment="1">
      <alignment horizontal="center" vertical="center"/>
    </xf>
    <xf numFmtId="0" fontId="7" fillId="5" borderId="81" xfId="0" applyFont="1" applyFill="1" applyBorder="1" applyAlignment="1" applyProtection="1">
      <alignment horizontal="center" vertical="center" wrapText="1"/>
      <protection locked="0"/>
    </xf>
    <xf numFmtId="0" fontId="7" fillId="5" borderId="89" xfId="0" applyFont="1" applyFill="1" applyBorder="1" applyAlignment="1" applyProtection="1">
      <alignment horizontal="center" vertical="center" wrapText="1"/>
      <protection locked="0"/>
    </xf>
    <xf numFmtId="0" fontId="6" fillId="5" borderId="76" xfId="0" applyFont="1" applyFill="1" applyBorder="1" applyAlignment="1">
      <alignment horizontal="center" vertical="center"/>
    </xf>
    <xf numFmtId="0" fontId="6" fillId="5" borderId="77" xfId="0" applyFont="1" applyFill="1" applyBorder="1" applyAlignment="1">
      <alignment horizontal="center" vertical="center"/>
    </xf>
    <xf numFmtId="0" fontId="51" fillId="8" borderId="86" xfId="0" applyFont="1" applyFill="1" applyBorder="1" applyAlignment="1">
      <alignment horizontal="right" vertical="center"/>
    </xf>
    <xf numFmtId="0" fontId="51" fillId="8" borderId="0" xfId="0" applyFont="1" applyFill="1" applyAlignment="1">
      <alignment horizontal="right" vertical="center"/>
    </xf>
    <xf numFmtId="0" fontId="50" fillId="7" borderId="86" xfId="0" applyFont="1" applyFill="1" applyBorder="1" applyAlignment="1">
      <alignment horizontal="center" vertical="center"/>
    </xf>
    <xf numFmtId="0" fontId="50" fillId="7" borderId="0" xfId="0" applyFont="1" applyFill="1" applyAlignment="1">
      <alignment horizontal="center" vertical="center"/>
    </xf>
    <xf numFmtId="0" fontId="50" fillId="7" borderId="97" xfId="0" applyFont="1" applyFill="1" applyBorder="1" applyAlignment="1">
      <alignment horizontal="center" vertical="center"/>
    </xf>
    <xf numFmtId="44" fontId="50" fillId="7" borderId="86" xfId="0" applyNumberFormat="1" applyFont="1" applyFill="1" applyBorder="1" applyAlignment="1">
      <alignment horizontal="center"/>
    </xf>
    <xf numFmtId="44" fontId="62" fillId="7" borderId="0" xfId="0" applyNumberFormat="1" applyFont="1" applyFill="1" applyAlignment="1">
      <alignment horizontal="center"/>
    </xf>
    <xf numFmtId="44" fontId="62" fillId="7" borderId="97" xfId="0" applyNumberFormat="1" applyFont="1" applyFill="1" applyBorder="1" applyAlignment="1">
      <alignment horizontal="center"/>
    </xf>
    <xf numFmtId="0" fontId="95" fillId="5" borderId="78" xfId="8" applyFont="1" applyFill="1" applyBorder="1" applyAlignment="1">
      <alignment horizontal="center" vertical="center"/>
    </xf>
    <xf numFmtId="14" fontId="95" fillId="5" borderId="80" xfId="8" applyNumberFormat="1" applyFont="1" applyFill="1" applyBorder="1" applyAlignment="1" applyProtection="1">
      <alignment horizontal="center" vertical="center"/>
      <protection locked="0"/>
    </xf>
    <xf numFmtId="0" fontId="95" fillId="5" borderId="80" xfId="8" applyFont="1" applyFill="1" applyBorder="1" applyAlignment="1" applyProtection="1">
      <alignment horizontal="center" vertical="center"/>
      <protection locked="0"/>
    </xf>
    <xf numFmtId="0" fontId="96" fillId="5" borderId="68" xfId="8" applyFont="1" applyFill="1" applyBorder="1" applyAlignment="1">
      <alignment horizontal="center" vertical="center"/>
    </xf>
    <xf numFmtId="0" fontId="96" fillId="5" borderId="67" xfId="8" applyFont="1" applyFill="1" applyBorder="1" applyAlignment="1">
      <alignment horizontal="center" vertical="center"/>
    </xf>
    <xf numFmtId="0" fontId="96" fillId="5" borderId="175" xfId="8" applyFont="1" applyFill="1" applyBorder="1" applyAlignment="1">
      <alignment horizontal="center" vertical="center"/>
    </xf>
    <xf numFmtId="0" fontId="95" fillId="5" borderId="1" xfId="8" applyFont="1" applyFill="1" applyBorder="1" applyAlignment="1">
      <alignment horizontal="center" vertical="center" shrinkToFit="1"/>
    </xf>
    <xf numFmtId="0" fontId="95" fillId="5" borderId="4" xfId="8" applyFont="1" applyFill="1" applyBorder="1" applyAlignment="1">
      <alignment horizontal="center" vertical="center" shrinkToFit="1"/>
    </xf>
    <xf numFmtId="0" fontId="95" fillId="5" borderId="90" xfId="8" applyFont="1" applyFill="1" applyBorder="1" applyAlignment="1">
      <alignment horizontal="center" vertical="center" shrinkToFit="1"/>
    </xf>
    <xf numFmtId="0" fontId="95" fillId="5" borderId="79" xfId="8" applyFont="1" applyFill="1" applyBorder="1" applyAlignment="1">
      <alignment horizontal="center" vertical="center"/>
    </xf>
    <xf numFmtId="0" fontId="95" fillId="5" borderId="76" xfId="8" applyFont="1" applyFill="1" applyBorder="1" applyAlignment="1">
      <alignment horizontal="center" vertical="center"/>
    </xf>
    <xf numFmtId="14" fontId="95" fillId="5" borderId="81" xfId="8" applyNumberFormat="1" applyFont="1" applyFill="1" applyBorder="1" applyAlignment="1" applyProtection="1">
      <alignment horizontal="center" vertical="center"/>
      <protection locked="0"/>
    </xf>
    <xf numFmtId="14" fontId="20" fillId="5" borderId="89" xfId="8" applyNumberFormat="1" applyFill="1" applyBorder="1" applyAlignment="1" applyProtection="1">
      <alignment horizontal="center" vertical="center"/>
      <protection locked="0"/>
    </xf>
    <xf numFmtId="0" fontId="95" fillId="5" borderId="55" xfId="8" applyFont="1" applyFill="1" applyBorder="1" applyAlignment="1">
      <alignment horizontal="center" vertical="center"/>
    </xf>
    <xf numFmtId="0" fontId="95" fillId="5" borderId="81" xfId="8" applyFont="1" applyFill="1" applyBorder="1" applyAlignment="1" applyProtection="1">
      <alignment horizontal="center" vertical="center"/>
      <protection locked="0"/>
    </xf>
    <xf numFmtId="0" fontId="95" fillId="5" borderId="2" xfId="8" applyFont="1" applyFill="1" applyBorder="1" applyAlignment="1">
      <alignment horizontal="center" vertical="center"/>
    </xf>
    <xf numFmtId="14" fontId="95" fillId="5" borderId="157" xfId="8" applyNumberFormat="1" applyFont="1" applyFill="1" applyBorder="1" applyAlignment="1" applyProtection="1">
      <alignment horizontal="center" vertical="center"/>
      <protection locked="0"/>
    </xf>
    <xf numFmtId="14" fontId="20" fillId="5" borderId="56" xfId="8" applyNumberFormat="1" applyFill="1" applyBorder="1" applyAlignment="1" applyProtection="1">
      <alignment horizontal="center" vertical="center"/>
      <protection locked="0"/>
    </xf>
    <xf numFmtId="0" fontId="91" fillId="5" borderId="1" xfId="0" applyFont="1" applyFill="1" applyBorder="1" applyAlignment="1">
      <alignment horizontal="center" wrapText="1"/>
    </xf>
    <xf numFmtId="0" fontId="91" fillId="5" borderId="67" xfId="0" applyFont="1" applyFill="1" applyBorder="1" applyAlignment="1">
      <alignment horizontal="center" wrapText="1"/>
    </xf>
    <xf numFmtId="0" fontId="91" fillId="5" borderId="90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/>
    </xf>
    <xf numFmtId="0" fontId="3" fillId="5" borderId="65" xfId="0" applyFont="1" applyFill="1" applyBorder="1" applyAlignment="1">
      <alignment horizontal="center"/>
    </xf>
    <xf numFmtId="0" fontId="3" fillId="5" borderId="56" xfId="0" applyFont="1" applyFill="1" applyBorder="1" applyAlignment="1">
      <alignment horizontal="center"/>
    </xf>
    <xf numFmtId="0" fontId="44" fillId="5" borderId="80" xfId="0" applyFont="1" applyFill="1" applyBorder="1" applyAlignment="1" applyProtection="1">
      <alignment horizontal="center" vertical="center" wrapText="1"/>
      <protection locked="0"/>
    </xf>
    <xf numFmtId="0" fontId="44" fillId="5" borderId="63" xfId="0" applyFont="1" applyFill="1" applyBorder="1" applyAlignment="1" applyProtection="1">
      <alignment horizontal="center" vertical="center" wrapText="1"/>
      <protection locked="0"/>
    </xf>
    <xf numFmtId="0" fontId="44" fillId="5" borderId="67" xfId="0" applyFont="1" applyFill="1" applyBorder="1" applyAlignment="1" applyProtection="1">
      <alignment horizontal="center" vertical="center" wrapText="1"/>
      <protection locked="0"/>
    </xf>
    <xf numFmtId="0" fontId="44" fillId="5" borderId="65" xfId="0" applyFont="1" applyFill="1" applyBorder="1" applyAlignment="1" applyProtection="1">
      <alignment horizontal="center" vertical="center" wrapText="1"/>
      <protection locked="0"/>
    </xf>
    <xf numFmtId="0" fontId="8" fillId="5" borderId="68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3" fillId="5" borderId="55" xfId="0" applyFont="1" applyFill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83" xfId="0" applyFont="1" applyFill="1" applyBorder="1" applyAlignment="1">
      <alignment horizontal="center" vertical="center"/>
    </xf>
    <xf numFmtId="0" fontId="3" fillId="5" borderId="82" xfId="0" applyFont="1" applyFill="1" applyBorder="1" applyAlignment="1">
      <alignment horizontal="center" vertical="center"/>
    </xf>
    <xf numFmtId="0" fontId="3" fillId="5" borderId="84" xfId="0" applyFont="1" applyFill="1" applyBorder="1" applyAlignment="1">
      <alignment horizontal="center" vertical="center"/>
    </xf>
    <xf numFmtId="0" fontId="54" fillId="5" borderId="31" xfId="0" applyFont="1" applyFill="1" applyBorder="1" applyAlignment="1">
      <alignment horizontal="center" wrapText="1"/>
    </xf>
    <xf numFmtId="0" fontId="54" fillId="5" borderId="16" xfId="0" applyFont="1" applyFill="1" applyBorder="1" applyAlignment="1">
      <alignment horizontal="center" wrapText="1"/>
    </xf>
    <xf numFmtId="0" fontId="6" fillId="5" borderId="68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</cellXfs>
  <cellStyles count="14">
    <cellStyle name="Normal_SENIORI -  ZUPANIJA - EKIPNO I POJEDINACNO  " xfId="2" xr:uid="{00000000-0005-0000-0000-000002000000}"/>
    <cellStyle name="Normalno" xfId="0" builtinId="0"/>
    <cellStyle name="Normalno 2" xfId="3" xr:uid="{00000000-0005-0000-0000-000003000000}"/>
    <cellStyle name="Normalno 3" xfId="5" xr:uid="{00000000-0005-0000-0000-000004000000}"/>
    <cellStyle name="Normalno 3 2" xfId="10" xr:uid="{E768F93C-DFFF-40EB-AFFB-02205385428B}"/>
    <cellStyle name="Normalno 4" xfId="6" xr:uid="{00000000-0005-0000-0000-000005000000}"/>
    <cellStyle name="Normalno 4 2" xfId="11" xr:uid="{23123772-9235-4272-BDCC-A29A850A6BFC}"/>
    <cellStyle name="Normalno 5" xfId="9" xr:uid="{CA9B0363-712A-423D-A5A4-EB2544890B6B}"/>
    <cellStyle name="Obično_2012" xfId="4" xr:uid="{00000000-0005-0000-0000-000006000000}"/>
    <cellStyle name="Obično_Lige07" xfId="8" xr:uid="{00000000-0005-0000-0000-000007000000}"/>
    <cellStyle name="Obično_Zbirna lista ulova" xfId="7" xr:uid="{00000000-0005-0000-0000-000009000000}"/>
    <cellStyle name="Obično_Zbirni rezultati lige" xfId="13" xr:uid="{38900475-6F5D-44EF-9935-7B24D53316A6}"/>
    <cellStyle name="Tekst objašnjenja" xfId="1" builtinId="53" customBuiltin="1"/>
    <cellStyle name="Tekst objašnjenja 2" xfId="12" xr:uid="{E362D25E-A547-4ACB-8917-CE2FF79F8E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externalLink" Target="externalLinks/externalLink9.xml"/><Relationship Id="rId50" Type="http://schemas.openxmlformats.org/officeDocument/2006/relationships/externalLink" Target="externalLinks/externalLink12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3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externalLink" Target="externalLinks/externalLink7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6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5.xml"/><Relationship Id="rId48" Type="http://schemas.openxmlformats.org/officeDocument/2006/relationships/externalLink" Target="externalLinks/externalLink1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3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8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23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jpeg"/><Relationship Id="rId2" Type="http://schemas.openxmlformats.org/officeDocument/2006/relationships/image" Target="../media/image25.jpeg"/><Relationship Id="rId1" Type="http://schemas.openxmlformats.org/officeDocument/2006/relationships/image" Target="../media/image24.jpeg"/><Relationship Id="rId4" Type="http://schemas.openxmlformats.org/officeDocument/2006/relationships/image" Target="../media/image27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596900</xdr:colOff>
      <xdr:row>0</xdr:row>
      <xdr:rowOff>152400</xdr:rowOff>
    </xdr:from>
    <xdr:to>
      <xdr:col>1</xdr:col>
      <xdr:colOff>1676400</xdr:colOff>
      <xdr:row>5</xdr:row>
      <xdr:rowOff>203200</xdr:rowOff>
    </xdr:to>
    <xdr:pic>
      <xdr:nvPicPr>
        <xdr:cNvPr id="2" name="Picture 1" descr="grb HŠRS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1700" y="152400"/>
          <a:ext cx="1079500" cy="11303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66599</xdr:rowOff>
    </xdr:from>
    <xdr:to>
      <xdr:col>1</xdr:col>
      <xdr:colOff>657224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993427-30A3-4E73-A983-B724A7D7D1C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74" y="228524"/>
          <a:ext cx="866775" cy="9144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108855</xdr:colOff>
      <xdr:row>0</xdr:row>
      <xdr:rowOff>143520</xdr:rowOff>
    </xdr:from>
    <xdr:to>
      <xdr:col>1</xdr:col>
      <xdr:colOff>600075</xdr:colOff>
      <xdr:row>4</xdr:row>
      <xdr:rowOff>152400</xdr:rowOff>
    </xdr:to>
    <xdr:pic>
      <xdr:nvPicPr>
        <xdr:cNvPr id="14" name="Picture 1" descr="grb HŠRS 2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8855" y="143520"/>
          <a:ext cx="834120" cy="8470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402630</xdr:colOff>
      <xdr:row>0</xdr:row>
      <xdr:rowOff>19050</xdr:rowOff>
    </xdr:from>
    <xdr:to>
      <xdr:col>1</xdr:col>
      <xdr:colOff>858855</xdr:colOff>
      <xdr:row>3</xdr:row>
      <xdr:rowOff>56985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2630" y="19050"/>
          <a:ext cx="865800" cy="8094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1</xdr:row>
      <xdr:rowOff>28501</xdr:rowOff>
    </xdr:from>
    <xdr:to>
      <xdr:col>1</xdr:col>
      <xdr:colOff>714376</xdr:colOff>
      <xdr:row>6</xdr:row>
      <xdr:rowOff>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6D49F1-1E6A-4385-B60A-66E26D2CB79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23851" y="190426"/>
          <a:ext cx="704850" cy="7906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</xdr:row>
      <xdr:rowOff>76126</xdr:rowOff>
    </xdr:from>
    <xdr:to>
      <xdr:col>1</xdr:col>
      <xdr:colOff>590551</xdr:colOff>
      <xdr:row>6</xdr:row>
      <xdr:rowOff>9526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CE264A3-FE4A-4F73-B24E-AF4E7FC135B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1451" y="238051"/>
          <a:ext cx="666750" cy="8287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47625</xdr:rowOff>
    </xdr:from>
    <xdr:to>
      <xdr:col>1</xdr:col>
      <xdr:colOff>742950</xdr:colOff>
      <xdr:row>3</xdr:row>
      <xdr:rowOff>117948</xdr:rowOff>
    </xdr:to>
    <xdr:pic macro="[1]!sortpoprezimenu">
      <xdr:nvPicPr>
        <xdr:cNvPr id="2" name="Picture 1">
          <a:extLst>
            <a:ext uri="{FF2B5EF4-FFF2-40B4-BE49-F238E27FC236}">
              <a16:creationId xmlns:a16="http://schemas.microsoft.com/office/drawing/2014/main" id="{147975B5-4923-470A-A6EE-C6D336CB5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7625"/>
          <a:ext cx="742950" cy="84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1276350</xdr:colOff>
      <xdr:row>5</xdr:row>
      <xdr:rowOff>171450</xdr:rowOff>
    </xdr:from>
    <xdr:to>
      <xdr:col>2</xdr:col>
      <xdr:colOff>1724025</xdr:colOff>
      <xdr:row>6</xdr:row>
      <xdr:rowOff>323850</xdr:rowOff>
    </xdr:to>
    <xdr:pic macro="[2]!sortpoprezimenu">
      <xdr:nvPicPr>
        <xdr:cNvPr id="9" name="Picture 1">
          <a:extLst>
            <a:ext uri="{FF2B5EF4-FFF2-40B4-BE49-F238E27FC236}">
              <a16:creationId xmlns:a16="http://schemas.microsoft.com/office/drawing/2014/main" id="{F0115F0B-1CE5-438B-B674-5134B9B98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1276350"/>
          <a:ext cx="4476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114299</xdr:rowOff>
    </xdr:from>
    <xdr:to>
      <xdr:col>1</xdr:col>
      <xdr:colOff>838200</xdr:colOff>
      <xdr:row>3</xdr:row>
      <xdr:rowOff>25851</xdr:rowOff>
    </xdr:to>
    <xdr:pic macro="[1]!sortpoprezimenu">
      <xdr:nvPicPr>
        <xdr:cNvPr id="2" name="Picture 1">
          <a:extLst>
            <a:ext uri="{FF2B5EF4-FFF2-40B4-BE49-F238E27FC236}">
              <a16:creationId xmlns:a16="http://schemas.microsoft.com/office/drawing/2014/main" id="{766B3304-18DD-4D1D-A3E1-46D1FF421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14299"/>
          <a:ext cx="838200" cy="949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723900</xdr:colOff>
      <xdr:row>5</xdr:row>
      <xdr:rowOff>104776</xdr:rowOff>
    </xdr:from>
    <xdr:to>
      <xdr:col>2</xdr:col>
      <xdr:colOff>1162050</xdr:colOff>
      <xdr:row>6</xdr:row>
      <xdr:rowOff>314325</xdr:rowOff>
    </xdr:to>
    <xdr:pic macro="[2]!sortpoprezimenu18">
      <xdr:nvPicPr>
        <xdr:cNvPr id="6" name="Picture 6">
          <a:extLst>
            <a:ext uri="{FF2B5EF4-FFF2-40B4-BE49-F238E27FC236}">
              <a16:creationId xmlns:a16="http://schemas.microsoft.com/office/drawing/2014/main" id="{CD3F6737-6B57-45B4-9015-B62EF4CB3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476376"/>
          <a:ext cx="43815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104775</xdr:rowOff>
    </xdr:from>
    <xdr:to>
      <xdr:col>1</xdr:col>
      <xdr:colOff>742950</xdr:colOff>
      <xdr:row>2</xdr:row>
      <xdr:rowOff>241773</xdr:rowOff>
    </xdr:to>
    <xdr:pic macro="[1]!sortpoprezimenu">
      <xdr:nvPicPr>
        <xdr:cNvPr id="3" name="Picture 1">
          <a:extLst>
            <a:ext uri="{FF2B5EF4-FFF2-40B4-BE49-F238E27FC236}">
              <a16:creationId xmlns:a16="http://schemas.microsoft.com/office/drawing/2014/main" id="{AE2F79C1-DFB2-44A9-A188-EADB55A31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04775"/>
          <a:ext cx="742950" cy="84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1047750</xdr:colOff>
      <xdr:row>4</xdr:row>
      <xdr:rowOff>76201</xdr:rowOff>
    </xdr:from>
    <xdr:to>
      <xdr:col>2</xdr:col>
      <xdr:colOff>1457325</xdr:colOff>
      <xdr:row>5</xdr:row>
      <xdr:rowOff>205700</xdr:rowOff>
    </xdr:to>
    <xdr:pic macro="[2]!sortpoprezimenu23">
      <xdr:nvPicPr>
        <xdr:cNvPr id="4" name="Picture 3">
          <a:extLst>
            <a:ext uri="{FF2B5EF4-FFF2-40B4-BE49-F238E27FC236}">
              <a16:creationId xmlns:a16="http://schemas.microsoft.com/office/drawing/2014/main" id="{CABB64FD-6083-4E39-B29E-BB7FA3F3C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285876"/>
          <a:ext cx="409575" cy="48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</xdr:row>
      <xdr:rowOff>38100</xdr:rowOff>
    </xdr:from>
    <xdr:ext cx="828675" cy="803275"/>
    <xdr:pic macro="[3]!ekipno">
      <xdr:nvPicPr>
        <xdr:cNvPr id="8" name="Picture 1" descr="grb HŠRS 2">
          <a:extLst>
            <a:ext uri="{FF2B5EF4-FFF2-40B4-BE49-F238E27FC236}">
              <a16:creationId xmlns:a16="http://schemas.microsoft.com/office/drawing/2014/main" id="{C69337E7-30D8-4084-BB11-FBA059615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0025"/>
          <a:ext cx="828675" cy="80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0</xdr:rowOff>
    </xdr:from>
    <xdr:to>
      <xdr:col>2</xdr:col>
      <xdr:colOff>200026</xdr:colOff>
      <xdr:row>4</xdr:row>
      <xdr:rowOff>49003</xdr:rowOff>
    </xdr:to>
    <xdr:pic macro="[4]!pojedinačn0">
      <xdr:nvPicPr>
        <xdr:cNvPr id="7" name="Picture 1" descr="grb HŠRS 2">
          <a:extLst>
            <a:ext uri="{FF2B5EF4-FFF2-40B4-BE49-F238E27FC236}">
              <a16:creationId xmlns:a16="http://schemas.microsoft.com/office/drawing/2014/main" id="{B2091F2C-A4FB-4A91-8A0F-5453ED04F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61925"/>
          <a:ext cx="809626" cy="868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30240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2" name="Picture 1" descr="grb HŠRS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40" y="9360"/>
          <a:ext cx="876960" cy="809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619124</xdr:colOff>
      <xdr:row>0</xdr:row>
      <xdr:rowOff>123825</xdr:rowOff>
    </xdr:from>
    <xdr:to>
      <xdr:col>2</xdr:col>
      <xdr:colOff>19049</xdr:colOff>
      <xdr:row>3</xdr:row>
      <xdr:rowOff>49854</xdr:rowOff>
    </xdr:to>
    <xdr:pic macro="[5]!sortpoprezimenu">
      <xdr:nvPicPr>
        <xdr:cNvPr id="4" name="Picture 1">
          <a:extLst>
            <a:ext uri="{FF2B5EF4-FFF2-40B4-BE49-F238E27FC236}">
              <a16:creationId xmlns:a16="http://schemas.microsoft.com/office/drawing/2014/main" id="{8DD2C340-720E-43B1-82F9-E194555E9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4" y="123825"/>
          <a:ext cx="771525" cy="869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5</xdr:row>
      <xdr:rowOff>161925</xdr:rowOff>
    </xdr:from>
    <xdr:to>
      <xdr:col>2</xdr:col>
      <xdr:colOff>514350</xdr:colOff>
      <xdr:row>6</xdr:row>
      <xdr:rowOff>391886</xdr:rowOff>
    </xdr:to>
    <xdr:pic macro="[6]!sortpoprezimenu">
      <xdr:nvPicPr>
        <xdr:cNvPr id="5" name="Picture 1">
          <a:extLst>
            <a:ext uri="{FF2B5EF4-FFF2-40B4-BE49-F238E27FC236}">
              <a16:creationId xmlns:a16="http://schemas.microsoft.com/office/drawing/2014/main" id="{98CB7BC1-8E1A-4551-A65E-A81FE48BE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1438275"/>
          <a:ext cx="409575" cy="468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57150</xdr:rowOff>
    </xdr:from>
    <xdr:to>
      <xdr:col>1</xdr:col>
      <xdr:colOff>1066800</xdr:colOff>
      <xdr:row>2</xdr:row>
      <xdr:rowOff>250273</xdr:rowOff>
    </xdr:to>
    <xdr:pic macro="[7]!sortpoprezimenu">
      <xdr:nvPicPr>
        <xdr:cNvPr id="10" name="Picture 1">
          <a:extLst>
            <a:ext uri="{FF2B5EF4-FFF2-40B4-BE49-F238E27FC236}">
              <a16:creationId xmlns:a16="http://schemas.microsoft.com/office/drawing/2014/main" id="{A66CE3EB-7A42-4163-B5C6-499866E4D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7150"/>
          <a:ext cx="733425" cy="850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133351</xdr:colOff>
      <xdr:row>4</xdr:row>
      <xdr:rowOff>152400</xdr:rowOff>
    </xdr:from>
    <xdr:to>
      <xdr:col>2</xdr:col>
      <xdr:colOff>541055</xdr:colOff>
      <xdr:row>5</xdr:row>
      <xdr:rowOff>276225</xdr:rowOff>
    </xdr:to>
    <xdr:pic macro="[6]!sortpoprezimenu">
      <xdr:nvPicPr>
        <xdr:cNvPr id="2" name="Picture 1">
          <a:extLst>
            <a:ext uri="{FF2B5EF4-FFF2-40B4-BE49-F238E27FC236}">
              <a16:creationId xmlns:a16="http://schemas.microsoft.com/office/drawing/2014/main" id="{F720448E-A1F6-4B66-9C97-EC902BE28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1" y="1285875"/>
          <a:ext cx="40770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504824</xdr:colOff>
      <xdr:row>0</xdr:row>
      <xdr:rowOff>85725</xdr:rowOff>
    </xdr:from>
    <xdr:to>
      <xdr:col>1</xdr:col>
      <xdr:colOff>752475</xdr:colOff>
      <xdr:row>3</xdr:row>
      <xdr:rowOff>55563</xdr:rowOff>
    </xdr:to>
    <xdr:pic macro="[8]!sortpoekipama">
      <xdr:nvPicPr>
        <xdr:cNvPr id="2" name="Picture 3" descr="grb HŠRS 3">
          <a:extLst>
            <a:ext uri="{FF2B5EF4-FFF2-40B4-BE49-F238E27FC236}">
              <a16:creationId xmlns:a16="http://schemas.microsoft.com/office/drawing/2014/main" id="{17E76E00-260F-49BF-A2BB-45C2C5BBD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85725"/>
          <a:ext cx="752476" cy="855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257176</xdr:colOff>
      <xdr:row>0</xdr:row>
      <xdr:rowOff>114300</xdr:rowOff>
    </xdr:from>
    <xdr:to>
      <xdr:col>2</xdr:col>
      <xdr:colOff>1133476</xdr:colOff>
      <xdr:row>3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1EE3FBF-A127-48B6-B14D-342B81B84B4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66776" y="114300"/>
          <a:ext cx="876300" cy="8477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16</xdr:col>
      <xdr:colOff>257175</xdr:colOff>
      <xdr:row>0</xdr:row>
      <xdr:rowOff>19051</xdr:rowOff>
    </xdr:from>
    <xdr:to>
      <xdr:col>18</xdr:col>
      <xdr:colOff>19050</xdr:colOff>
      <xdr:row>3</xdr:row>
      <xdr:rowOff>95250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4C3C20F5-0248-45BE-AEBE-1A07EE501886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401175" y="19051"/>
          <a:ext cx="942975" cy="96202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247651</xdr:colOff>
      <xdr:row>0</xdr:row>
      <xdr:rowOff>1</xdr:rowOff>
    </xdr:from>
    <xdr:to>
      <xdr:col>1</xdr:col>
      <xdr:colOff>1123951</xdr:colOff>
      <xdr:row>3</xdr:row>
      <xdr:rowOff>47626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F509529-7A76-46B8-8275-83E8C6D5FC9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33401" y="161926"/>
          <a:ext cx="876300" cy="9334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409575</xdr:colOff>
      <xdr:row>0</xdr:row>
      <xdr:rowOff>0</xdr:rowOff>
    </xdr:from>
    <xdr:to>
      <xdr:col>19</xdr:col>
      <xdr:colOff>133350</xdr:colOff>
      <xdr:row>3</xdr:row>
      <xdr:rowOff>152399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4EE670D9-14A5-41AF-95F5-53B7FA84C04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410700" y="142876"/>
          <a:ext cx="942975" cy="103822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390526</xdr:colOff>
      <xdr:row>0</xdr:row>
      <xdr:rowOff>152401</xdr:rowOff>
    </xdr:from>
    <xdr:to>
      <xdr:col>1</xdr:col>
      <xdr:colOff>838200</xdr:colOff>
      <xdr:row>4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71DF5C7-970A-4AE3-AF39-C877F25D222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0526" y="152401"/>
          <a:ext cx="838199" cy="93344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409575</xdr:colOff>
      <xdr:row>0</xdr:row>
      <xdr:rowOff>142876</xdr:rowOff>
    </xdr:from>
    <xdr:to>
      <xdr:col>19</xdr:col>
      <xdr:colOff>171450</xdr:colOff>
      <xdr:row>5</xdr:row>
      <xdr:rowOff>133350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AFCE7A55-A8DB-41CE-9340-5E3CACDE514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772775" y="142876"/>
          <a:ext cx="981075" cy="120014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381002</xdr:colOff>
      <xdr:row>0</xdr:row>
      <xdr:rowOff>85725</xdr:rowOff>
    </xdr:from>
    <xdr:to>
      <xdr:col>1</xdr:col>
      <xdr:colOff>1038226</xdr:colOff>
      <xdr:row>2</xdr:row>
      <xdr:rowOff>304800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B16F8C7-A222-4A49-A4FA-FE556299321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3427" y="85725"/>
          <a:ext cx="657224" cy="8096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409575</xdr:colOff>
      <xdr:row>0</xdr:row>
      <xdr:rowOff>0</xdr:rowOff>
    </xdr:from>
    <xdr:to>
      <xdr:col>19</xdr:col>
      <xdr:colOff>200025</xdr:colOff>
      <xdr:row>3</xdr:row>
      <xdr:rowOff>209549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782B1EE-EA5F-4ADA-94B4-B56644D9864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972925" y="142876"/>
          <a:ext cx="1009650" cy="116204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390526</xdr:colOff>
      <xdr:row>0</xdr:row>
      <xdr:rowOff>152402</xdr:rowOff>
    </xdr:from>
    <xdr:to>
      <xdr:col>1</xdr:col>
      <xdr:colOff>895350</xdr:colOff>
      <xdr:row>4</xdr:row>
      <xdr:rowOff>142876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95436C6-2B02-4672-98C2-DD6CC3BC8EE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90526" y="152402"/>
          <a:ext cx="971549" cy="103822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17</xdr:col>
      <xdr:colOff>342901</xdr:colOff>
      <xdr:row>1</xdr:row>
      <xdr:rowOff>47624</xdr:rowOff>
    </xdr:from>
    <xdr:to>
      <xdr:col>19</xdr:col>
      <xdr:colOff>171451</xdr:colOff>
      <xdr:row>5</xdr:row>
      <xdr:rowOff>85725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B58A9B9D-408D-40F3-87C1-BBC13BF2B621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725276" y="209549"/>
          <a:ext cx="1047750" cy="108585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171450</xdr:rowOff>
    </xdr:from>
    <xdr:to>
      <xdr:col>1</xdr:col>
      <xdr:colOff>600075</xdr:colOff>
      <xdr:row>4</xdr:row>
      <xdr:rowOff>295275</xdr:rowOff>
    </xdr:to>
    <xdr:pic macro="[9]!plasmanlige">
      <xdr:nvPicPr>
        <xdr:cNvPr id="3" name="Picture 3" descr="grb HŠRS 2">
          <a:extLst>
            <a:ext uri="{FF2B5EF4-FFF2-40B4-BE49-F238E27FC236}">
              <a16:creationId xmlns:a16="http://schemas.microsoft.com/office/drawing/2014/main" id="{C99A6ED3-94E9-41E2-A842-5D232F9A4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1450"/>
          <a:ext cx="8763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123825</xdr:rowOff>
    </xdr:from>
    <xdr:to>
      <xdr:col>1</xdr:col>
      <xdr:colOff>514350</xdr:colOff>
      <xdr:row>4</xdr:row>
      <xdr:rowOff>266700</xdr:rowOff>
    </xdr:to>
    <xdr:pic macro="[11]!plasmanlige">
      <xdr:nvPicPr>
        <xdr:cNvPr id="5" name="Slika 2" descr="grb HŠRS 2.jpg">
          <a:extLst>
            <a:ext uri="{FF2B5EF4-FFF2-40B4-BE49-F238E27FC236}">
              <a16:creationId xmlns:a16="http://schemas.microsoft.com/office/drawing/2014/main" id="{118400B7-FAB0-489E-8454-119F96C6C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23825"/>
          <a:ext cx="7620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200040</xdr:rowOff>
    </xdr:to>
    <xdr:pic>
      <xdr:nvPicPr>
        <xdr:cNvPr id="6" name="Picture 1" descr="grb HŠRS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6</xdr:row>
      <xdr:rowOff>0</xdr:rowOff>
    </xdr:to>
    <xdr:sp macro="" textlink="">
      <xdr:nvSpPr>
        <xdr:cNvPr id="5122" name="shapetype_202" hidden="1">
          <a:extLst>
            <a:ext uri="{FF2B5EF4-FFF2-40B4-BE49-F238E27FC236}">
              <a16:creationId xmlns:a16="http://schemas.microsoft.com/office/drawing/2014/main" id="{00000000-0008-0000-0400-0000021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57150</xdr:rowOff>
    </xdr:from>
    <xdr:to>
      <xdr:col>1</xdr:col>
      <xdr:colOff>990601</xdr:colOff>
      <xdr:row>4</xdr:row>
      <xdr:rowOff>137286</xdr:rowOff>
    </xdr:to>
    <xdr:pic macro="[12]!Ukupniplasman">
      <xdr:nvPicPr>
        <xdr:cNvPr id="3" name="Slika 6">
          <a:extLst>
            <a:ext uri="{FF2B5EF4-FFF2-40B4-BE49-F238E27FC236}">
              <a16:creationId xmlns:a16="http://schemas.microsoft.com/office/drawing/2014/main" id="{356294A7-A742-4CAD-92CF-7E1E35A3E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1" y="57150"/>
          <a:ext cx="971550" cy="899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393456</xdr:colOff>
      <xdr:row>0</xdr:row>
      <xdr:rowOff>402981</xdr:rowOff>
    </xdr:from>
    <xdr:ext cx="1868365" cy="1811097"/>
    <xdr:pic macro="[0]!ekipno">
      <xdr:nvPicPr>
        <xdr:cNvPr id="3" name="Picture 1" descr="grb HŠRS 2">
          <a:extLst>
            <a:ext uri="{FF2B5EF4-FFF2-40B4-BE49-F238E27FC236}">
              <a16:creationId xmlns:a16="http://schemas.microsoft.com/office/drawing/2014/main" id="{1889768E-1A4A-44A9-B508-164D4CFA5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177" y="402981"/>
          <a:ext cx="1868365" cy="1811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678493</xdr:colOff>
      <xdr:row>0</xdr:row>
      <xdr:rowOff>221816</xdr:rowOff>
    </xdr:from>
    <xdr:ext cx="1467197" cy="1422225"/>
    <xdr:pic macro="[0]!ekipno">
      <xdr:nvPicPr>
        <xdr:cNvPr id="9" name="Picture 1" descr="grb HŠRS 2">
          <a:extLst>
            <a:ext uri="{FF2B5EF4-FFF2-40B4-BE49-F238E27FC236}">
              <a16:creationId xmlns:a16="http://schemas.microsoft.com/office/drawing/2014/main" id="{5C0C3C81-459B-43C6-8E56-D221DEE8B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548" y="221816"/>
          <a:ext cx="1467197" cy="1422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466725</xdr:colOff>
      <xdr:row>4</xdr:row>
      <xdr:rowOff>104775</xdr:rowOff>
    </xdr:from>
    <xdr:to>
      <xdr:col>2</xdr:col>
      <xdr:colOff>866775</xdr:colOff>
      <xdr:row>5</xdr:row>
      <xdr:rowOff>133350</xdr:rowOff>
    </xdr:to>
    <xdr:pic macro="[13]!sortpoekipama">
      <xdr:nvPicPr>
        <xdr:cNvPr id="2" name="Picture 3" descr="grb HŠRS 3">
          <a:extLst>
            <a:ext uri="{FF2B5EF4-FFF2-40B4-BE49-F238E27FC236}">
              <a16:creationId xmlns:a16="http://schemas.microsoft.com/office/drawing/2014/main" id="{2C0DF991-99ED-40CA-BEC1-5055AD062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1228725"/>
          <a:ext cx="400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571500</xdr:colOff>
      <xdr:row>0</xdr:row>
      <xdr:rowOff>0</xdr:rowOff>
    </xdr:from>
    <xdr:to>
      <xdr:col>12</xdr:col>
      <xdr:colOff>152400</xdr:colOff>
      <xdr:row>1</xdr:row>
      <xdr:rowOff>1114425</xdr:rowOff>
    </xdr:to>
    <xdr:sp macro="" textlink="">
      <xdr:nvSpPr>
        <xdr:cNvPr id="8" name="Pravokutnik 8">
          <a:extLst>
            <a:ext uri="{FF2B5EF4-FFF2-40B4-BE49-F238E27FC236}">
              <a16:creationId xmlns:a16="http://schemas.microsoft.com/office/drawing/2014/main" id="{174112A3-B515-4974-9CA5-91618CCD5022}"/>
            </a:ext>
          </a:extLst>
        </xdr:cNvPr>
        <xdr:cNvSpPr>
          <a:spLocks noChangeArrowheads="1"/>
        </xdr:cNvSpPr>
      </xdr:nvSpPr>
      <xdr:spPr bwMode="auto">
        <a:xfrm>
          <a:off x="9439275" y="3276600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571500</xdr:colOff>
      <xdr:row>0</xdr:row>
      <xdr:rowOff>0</xdr:rowOff>
    </xdr:from>
    <xdr:to>
      <xdr:col>12</xdr:col>
      <xdr:colOff>152400</xdr:colOff>
      <xdr:row>1</xdr:row>
      <xdr:rowOff>657225</xdr:rowOff>
    </xdr:to>
    <xdr:sp macro="" textlink="">
      <xdr:nvSpPr>
        <xdr:cNvPr id="16" name="Pravokutnik 8">
          <a:extLst>
            <a:ext uri="{FF2B5EF4-FFF2-40B4-BE49-F238E27FC236}">
              <a16:creationId xmlns:a16="http://schemas.microsoft.com/office/drawing/2014/main" id="{4091A95F-D081-477F-8A8A-FB60FF4E3DCF}"/>
            </a:ext>
          </a:extLst>
        </xdr:cNvPr>
        <xdr:cNvSpPr>
          <a:spLocks noChangeArrowheads="1"/>
        </xdr:cNvSpPr>
      </xdr:nvSpPr>
      <xdr:spPr bwMode="auto">
        <a:xfrm>
          <a:off x="9439275" y="3276600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1</xdr:row>
      <xdr:rowOff>85725</xdr:rowOff>
    </xdr:from>
    <xdr:to>
      <xdr:col>11</xdr:col>
      <xdr:colOff>9525</xdr:colOff>
      <xdr:row>2</xdr:row>
      <xdr:rowOff>333375</xdr:rowOff>
    </xdr:to>
    <xdr:pic>
      <xdr:nvPicPr>
        <xdr:cNvPr id="15" name="Picture 45">
          <a:extLst>
            <a:ext uri="{FF2B5EF4-FFF2-40B4-BE49-F238E27FC236}">
              <a16:creationId xmlns:a16="http://schemas.microsoft.com/office/drawing/2014/main" id="{609B3BDE-1979-4B4B-915B-251656CEF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61950"/>
          <a:ext cx="944880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190500</xdr:rowOff>
    </xdr:from>
    <xdr:to>
      <xdr:col>1</xdr:col>
      <xdr:colOff>866775</xdr:colOff>
      <xdr:row>1</xdr:row>
      <xdr:rowOff>1038225</xdr:rowOff>
    </xdr:to>
    <xdr:pic>
      <xdr:nvPicPr>
        <xdr:cNvPr id="17" name="Slika 4" descr="Nova slika.png">
          <a:extLst>
            <a:ext uri="{FF2B5EF4-FFF2-40B4-BE49-F238E27FC236}">
              <a16:creationId xmlns:a16="http://schemas.microsoft.com/office/drawing/2014/main" id="{2B6ACFF2-F064-4A3A-98C0-935650C99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0"/>
          <a:ext cx="11715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457200</xdr:colOff>
      <xdr:row>0</xdr:row>
      <xdr:rowOff>914400</xdr:rowOff>
    </xdr:from>
    <xdr:to>
      <xdr:col>10</xdr:col>
      <xdr:colOff>361950</xdr:colOff>
      <xdr:row>1</xdr:row>
      <xdr:rowOff>533400</xdr:rowOff>
    </xdr:to>
    <xdr:pic>
      <xdr:nvPicPr>
        <xdr:cNvPr id="18" name="Slika 11">
          <a:extLst>
            <a:ext uri="{FF2B5EF4-FFF2-40B4-BE49-F238E27FC236}">
              <a16:creationId xmlns:a16="http://schemas.microsoft.com/office/drawing/2014/main" id="{A5C36BC6-083C-48FE-934E-533BF49F4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885825"/>
          <a:ext cx="25622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1032068</xdr:colOff>
      <xdr:row>0</xdr:row>
      <xdr:rowOff>29114</xdr:rowOff>
    </xdr:from>
    <xdr:ext cx="4721485" cy="468013"/>
    <xdr:sp macro="" textlink="">
      <xdr:nvSpPr>
        <xdr:cNvPr id="19" name="Pravokutnik 18">
          <a:extLst>
            <a:ext uri="{FF2B5EF4-FFF2-40B4-BE49-F238E27FC236}">
              <a16:creationId xmlns:a16="http://schemas.microsoft.com/office/drawing/2014/main" id="{E05B9943-AEE0-4154-BA4F-6BA7ECA5ADA1}"/>
            </a:ext>
          </a:extLst>
        </xdr:cNvPr>
        <xdr:cNvSpPr/>
      </xdr:nvSpPr>
      <xdr:spPr>
        <a:xfrm>
          <a:off x="1641668" y="29114"/>
          <a:ext cx="4721485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hr-HR" sz="2400" b="1" cap="none" spc="0">
              <a:ln/>
              <a:solidFill>
                <a:schemeClr val="accent3"/>
              </a:solidFill>
              <a:effectLst/>
            </a:rPr>
            <a:t>HRVATSKA MUŠIČARSKA LIGA 2025</a:t>
          </a:r>
        </a:p>
      </xdr:txBody>
    </xdr:sp>
    <xdr:clientData/>
  </xdr:oneCellAnchor>
  <xdr:twoCellAnchor editAs="oneCell">
    <xdr:from>
      <xdr:col>11</xdr:col>
      <xdr:colOff>571500</xdr:colOff>
      <xdr:row>3</xdr:row>
      <xdr:rowOff>0</xdr:rowOff>
    </xdr:from>
    <xdr:to>
      <xdr:col>12</xdr:col>
      <xdr:colOff>152400</xdr:colOff>
      <xdr:row>8</xdr:row>
      <xdr:rowOff>47625</xdr:rowOff>
    </xdr:to>
    <xdr:sp macro="" textlink="">
      <xdr:nvSpPr>
        <xdr:cNvPr id="20" name="Pravokutnik 8">
          <a:extLst>
            <a:ext uri="{FF2B5EF4-FFF2-40B4-BE49-F238E27FC236}">
              <a16:creationId xmlns:a16="http://schemas.microsoft.com/office/drawing/2014/main" id="{9B4E23B8-AA03-4688-9265-BC919D2D546F}"/>
            </a:ext>
          </a:extLst>
        </xdr:cNvPr>
        <xdr:cNvSpPr>
          <a:spLocks noChangeArrowheads="1"/>
        </xdr:cNvSpPr>
      </xdr:nvSpPr>
      <xdr:spPr bwMode="auto">
        <a:xfrm>
          <a:off x="8420100" y="3324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571500</xdr:colOff>
      <xdr:row>3</xdr:row>
      <xdr:rowOff>0</xdr:rowOff>
    </xdr:from>
    <xdr:to>
      <xdr:col>12</xdr:col>
      <xdr:colOff>152400</xdr:colOff>
      <xdr:row>8</xdr:row>
      <xdr:rowOff>47625</xdr:rowOff>
    </xdr:to>
    <xdr:sp macro="" textlink="">
      <xdr:nvSpPr>
        <xdr:cNvPr id="21" name="Pravokutnik 10">
          <a:extLst>
            <a:ext uri="{FF2B5EF4-FFF2-40B4-BE49-F238E27FC236}">
              <a16:creationId xmlns:a16="http://schemas.microsoft.com/office/drawing/2014/main" id="{65245013-8923-45A6-BC58-1912FA7E317D}"/>
            </a:ext>
          </a:extLst>
        </xdr:cNvPr>
        <xdr:cNvSpPr>
          <a:spLocks noChangeArrowheads="1"/>
        </xdr:cNvSpPr>
      </xdr:nvSpPr>
      <xdr:spPr bwMode="auto">
        <a:xfrm>
          <a:off x="8420100" y="3324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571500</xdr:colOff>
      <xdr:row>3</xdr:row>
      <xdr:rowOff>0</xdr:rowOff>
    </xdr:from>
    <xdr:to>
      <xdr:col>11</xdr:col>
      <xdr:colOff>190500</xdr:colOff>
      <xdr:row>8</xdr:row>
      <xdr:rowOff>47625</xdr:rowOff>
    </xdr:to>
    <xdr:sp macro="" textlink="">
      <xdr:nvSpPr>
        <xdr:cNvPr id="22" name="Pravokutnik 8">
          <a:extLst>
            <a:ext uri="{FF2B5EF4-FFF2-40B4-BE49-F238E27FC236}">
              <a16:creationId xmlns:a16="http://schemas.microsoft.com/office/drawing/2014/main" id="{5C967DFB-1A40-476D-AA55-E6D133C4B6AF}"/>
            </a:ext>
          </a:extLst>
        </xdr:cNvPr>
        <xdr:cNvSpPr>
          <a:spLocks noChangeArrowheads="1"/>
        </xdr:cNvSpPr>
      </xdr:nvSpPr>
      <xdr:spPr bwMode="auto">
        <a:xfrm>
          <a:off x="7848600" y="5610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571500</xdr:colOff>
      <xdr:row>3</xdr:row>
      <xdr:rowOff>0</xdr:rowOff>
    </xdr:from>
    <xdr:to>
      <xdr:col>11</xdr:col>
      <xdr:colOff>190500</xdr:colOff>
      <xdr:row>8</xdr:row>
      <xdr:rowOff>47625</xdr:rowOff>
    </xdr:to>
    <xdr:sp macro="" textlink="">
      <xdr:nvSpPr>
        <xdr:cNvPr id="23" name="Pravokutnik 10">
          <a:extLst>
            <a:ext uri="{FF2B5EF4-FFF2-40B4-BE49-F238E27FC236}">
              <a16:creationId xmlns:a16="http://schemas.microsoft.com/office/drawing/2014/main" id="{DC13FA4E-C0D0-42F5-807E-43F2FCF7EC9B}"/>
            </a:ext>
          </a:extLst>
        </xdr:cNvPr>
        <xdr:cNvSpPr>
          <a:spLocks noChangeArrowheads="1"/>
        </xdr:cNvSpPr>
      </xdr:nvSpPr>
      <xdr:spPr bwMode="auto">
        <a:xfrm>
          <a:off x="7848600" y="5610225"/>
          <a:ext cx="190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571500</xdr:colOff>
      <xdr:row>4</xdr:row>
      <xdr:rowOff>57150</xdr:rowOff>
    </xdr:from>
    <xdr:to>
      <xdr:col>14</xdr:col>
      <xdr:colOff>152400</xdr:colOff>
      <xdr:row>10</xdr:row>
      <xdr:rowOff>28575</xdr:rowOff>
    </xdr:to>
    <xdr:sp macro="" textlink="">
      <xdr:nvSpPr>
        <xdr:cNvPr id="11" name="Pravokutnik 8">
          <a:extLst>
            <a:ext uri="{FF2B5EF4-FFF2-40B4-BE49-F238E27FC236}">
              <a16:creationId xmlns:a16="http://schemas.microsoft.com/office/drawing/2014/main" id="{AC3CC85A-48B0-4F86-AA0C-6CD7F0D415DE}"/>
            </a:ext>
          </a:extLst>
        </xdr:cNvPr>
        <xdr:cNvSpPr>
          <a:spLocks noChangeArrowheads="1"/>
        </xdr:cNvSpPr>
      </xdr:nvSpPr>
      <xdr:spPr bwMode="auto">
        <a:xfrm>
          <a:off x="8420100" y="2390775"/>
          <a:ext cx="1905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571500</xdr:colOff>
      <xdr:row>4</xdr:row>
      <xdr:rowOff>57150</xdr:rowOff>
    </xdr:from>
    <xdr:to>
      <xdr:col>14</xdr:col>
      <xdr:colOff>152400</xdr:colOff>
      <xdr:row>10</xdr:row>
      <xdr:rowOff>28575</xdr:rowOff>
    </xdr:to>
    <xdr:sp macro="" textlink="">
      <xdr:nvSpPr>
        <xdr:cNvPr id="12" name="Pravokutnik 10">
          <a:extLst>
            <a:ext uri="{FF2B5EF4-FFF2-40B4-BE49-F238E27FC236}">
              <a16:creationId xmlns:a16="http://schemas.microsoft.com/office/drawing/2014/main" id="{83720669-B044-4CAE-BCEC-5D061E158954}"/>
            </a:ext>
          </a:extLst>
        </xdr:cNvPr>
        <xdr:cNvSpPr>
          <a:spLocks noChangeArrowheads="1"/>
        </xdr:cNvSpPr>
      </xdr:nvSpPr>
      <xdr:spPr bwMode="auto">
        <a:xfrm>
          <a:off x="8420100" y="2390775"/>
          <a:ext cx="1905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571500</xdr:colOff>
      <xdr:row>29</xdr:row>
      <xdr:rowOff>57150</xdr:rowOff>
    </xdr:from>
    <xdr:to>
      <xdr:col>13</xdr:col>
      <xdr:colOff>152400</xdr:colOff>
      <xdr:row>35</xdr:row>
      <xdr:rowOff>38100</xdr:rowOff>
    </xdr:to>
    <xdr:sp macro="" textlink="">
      <xdr:nvSpPr>
        <xdr:cNvPr id="13" name="Pravokutnik 8">
          <a:extLst>
            <a:ext uri="{FF2B5EF4-FFF2-40B4-BE49-F238E27FC236}">
              <a16:creationId xmlns:a16="http://schemas.microsoft.com/office/drawing/2014/main" id="{56364FFA-CB8D-4641-A4D4-BC5F1C4B9180}"/>
            </a:ext>
          </a:extLst>
        </xdr:cNvPr>
        <xdr:cNvSpPr>
          <a:spLocks noChangeArrowheads="1"/>
        </xdr:cNvSpPr>
      </xdr:nvSpPr>
      <xdr:spPr bwMode="auto">
        <a:xfrm>
          <a:off x="7848600" y="8115300"/>
          <a:ext cx="190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571500</xdr:colOff>
      <xdr:row>29</xdr:row>
      <xdr:rowOff>57150</xdr:rowOff>
    </xdr:from>
    <xdr:to>
      <xdr:col>13</xdr:col>
      <xdr:colOff>152400</xdr:colOff>
      <xdr:row>35</xdr:row>
      <xdr:rowOff>38100</xdr:rowOff>
    </xdr:to>
    <xdr:sp macro="" textlink="">
      <xdr:nvSpPr>
        <xdr:cNvPr id="14" name="Pravokutnik 10">
          <a:extLst>
            <a:ext uri="{FF2B5EF4-FFF2-40B4-BE49-F238E27FC236}">
              <a16:creationId xmlns:a16="http://schemas.microsoft.com/office/drawing/2014/main" id="{3D4C5535-9A27-449D-946D-AB7CB5F0D0B2}"/>
            </a:ext>
          </a:extLst>
        </xdr:cNvPr>
        <xdr:cNvSpPr>
          <a:spLocks noChangeArrowheads="1"/>
        </xdr:cNvSpPr>
      </xdr:nvSpPr>
      <xdr:spPr bwMode="auto">
        <a:xfrm>
          <a:off x="7848600" y="8115300"/>
          <a:ext cx="190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0</xdr:rowOff>
    </xdr:from>
    <xdr:to>
      <xdr:col>1</xdr:col>
      <xdr:colOff>800100</xdr:colOff>
      <xdr:row>5</xdr:row>
      <xdr:rowOff>95250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F3FC669-8651-46F5-9EA4-9FFB8514DEB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38125" y="161925"/>
          <a:ext cx="933450" cy="9334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5</xdr:row>
      <xdr:rowOff>123825</xdr:rowOff>
    </xdr:from>
    <xdr:to>
      <xdr:col>1</xdr:col>
      <xdr:colOff>971550</xdr:colOff>
      <xdr:row>10</xdr:row>
      <xdr:rowOff>47891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B152CDEA-1EB9-4D47-8950-48BB50B65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447675"/>
          <a:ext cx="971550" cy="1019441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</xdr:colOff>
      <xdr:row>6</xdr:row>
      <xdr:rowOff>28576</xdr:rowOff>
    </xdr:from>
    <xdr:to>
      <xdr:col>17</xdr:col>
      <xdr:colOff>219075</xdr:colOff>
      <xdr:row>10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9191070-3759-43A8-82BF-F0DAF0B10BC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601075" y="514351"/>
          <a:ext cx="923925" cy="90487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19050</xdr:rowOff>
    </xdr:from>
    <xdr:to>
      <xdr:col>1</xdr:col>
      <xdr:colOff>809625</xdr:colOff>
      <xdr:row>4</xdr:row>
      <xdr:rowOff>180975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C33AF2F-D362-464F-882D-7D7754048C1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500" y="180975"/>
          <a:ext cx="933450" cy="93345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390525</xdr:colOff>
      <xdr:row>0</xdr:row>
      <xdr:rowOff>152400</xdr:rowOff>
    </xdr:from>
    <xdr:ext cx="714375" cy="685800"/>
    <xdr:pic>
      <xdr:nvPicPr>
        <xdr:cNvPr id="3" name="Picture 12" descr="grb HŠRS 2">
          <a:extLst>
            <a:ext uri="{FF2B5EF4-FFF2-40B4-BE49-F238E27FC236}">
              <a16:creationId xmlns:a16="http://schemas.microsoft.com/office/drawing/2014/main" id="{49458236-E018-488A-B09D-6F54C0795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152400"/>
          <a:ext cx="7143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19050</xdr:colOff>
      <xdr:row>6</xdr:row>
      <xdr:rowOff>28575</xdr:rowOff>
    </xdr:from>
    <xdr:ext cx="657225" cy="628650"/>
    <xdr:pic>
      <xdr:nvPicPr>
        <xdr:cNvPr id="9" name="Picture 11" descr="grb HŠRS 2">
          <a:extLst>
            <a:ext uri="{FF2B5EF4-FFF2-40B4-BE49-F238E27FC236}">
              <a16:creationId xmlns:a16="http://schemas.microsoft.com/office/drawing/2014/main" id="{0F00B5DA-93D9-4513-A860-804B77C3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8325" y="219075"/>
          <a:ext cx="657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590550</xdr:colOff>
      <xdr:row>55</xdr:row>
      <xdr:rowOff>152400</xdr:rowOff>
    </xdr:from>
    <xdr:ext cx="684609" cy="657225"/>
    <xdr:pic>
      <xdr:nvPicPr>
        <xdr:cNvPr id="10" name="Picture 12" descr="grb HŠRS 2">
          <a:extLst>
            <a:ext uri="{FF2B5EF4-FFF2-40B4-BE49-F238E27FC236}">
              <a16:creationId xmlns:a16="http://schemas.microsoft.com/office/drawing/2014/main" id="{86306489-AEA9-4746-9163-4579AEEE3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5" y="9172575"/>
          <a:ext cx="684609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600075</xdr:colOff>
      <xdr:row>19</xdr:row>
      <xdr:rowOff>123825</xdr:rowOff>
    </xdr:from>
    <xdr:ext cx="666750" cy="657225"/>
    <xdr:pic>
      <xdr:nvPicPr>
        <xdr:cNvPr id="11" name="Picture 14" descr="grb HŠRS 2">
          <a:extLst>
            <a:ext uri="{FF2B5EF4-FFF2-40B4-BE49-F238E27FC236}">
              <a16:creationId xmlns:a16="http://schemas.microsoft.com/office/drawing/2014/main" id="{4BAB45E0-0827-44AE-A7A5-43C0FB4E1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0" y="2466975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590550</xdr:colOff>
      <xdr:row>30</xdr:row>
      <xdr:rowOff>114300</xdr:rowOff>
    </xdr:from>
    <xdr:ext cx="666750" cy="657225"/>
    <xdr:pic>
      <xdr:nvPicPr>
        <xdr:cNvPr id="12" name="Picture 15" descr="grb HŠRS 2">
          <a:extLst>
            <a:ext uri="{FF2B5EF4-FFF2-40B4-BE49-F238E27FC236}">
              <a16:creationId xmlns:a16="http://schemas.microsoft.com/office/drawing/2014/main" id="{E4D9F4C9-E4C6-47A8-BFE2-B7FA117A6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5" y="4619625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590550</xdr:colOff>
      <xdr:row>45</xdr:row>
      <xdr:rowOff>142875</xdr:rowOff>
    </xdr:from>
    <xdr:ext cx="666750" cy="657225"/>
    <xdr:pic>
      <xdr:nvPicPr>
        <xdr:cNvPr id="13" name="Picture 16" descr="grb HŠRS 2">
          <a:extLst>
            <a:ext uri="{FF2B5EF4-FFF2-40B4-BE49-F238E27FC236}">
              <a16:creationId xmlns:a16="http://schemas.microsoft.com/office/drawing/2014/main" id="{76DDBAAC-F386-43FA-A3BD-918E337A8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5" y="7258050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571500</xdr:colOff>
      <xdr:row>65</xdr:row>
      <xdr:rowOff>0</xdr:rowOff>
    </xdr:from>
    <xdr:ext cx="666750" cy="657225"/>
    <xdr:pic>
      <xdr:nvPicPr>
        <xdr:cNvPr id="14" name="Picture 20" descr="grb HŠRS 2">
          <a:extLst>
            <a:ext uri="{FF2B5EF4-FFF2-40B4-BE49-F238E27FC236}">
              <a16:creationId xmlns:a16="http://schemas.microsoft.com/office/drawing/2014/main" id="{61DDD4E5-FB19-48F8-99C7-2875DDE8D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1175" y="11372850"/>
          <a:ext cx="6667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95250</xdr:rowOff>
    </xdr:from>
    <xdr:to>
      <xdr:col>1</xdr:col>
      <xdr:colOff>390525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E26DE5-6F45-4A70-BB41-26335A539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5250"/>
          <a:ext cx="819150" cy="838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7" name="Picture 1" descr="grb HŠRS 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3</xdr:row>
      <xdr:rowOff>0</xdr:rowOff>
    </xdr:to>
    <xdr:sp macro="" textlink="">
      <xdr:nvSpPr>
        <xdr:cNvPr id="6146" name="shapetype_202" hidden="1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300349</xdr:rowOff>
    </xdr:to>
    <xdr:pic>
      <xdr:nvPicPr>
        <xdr:cNvPr id="2" name="Picture 3" descr="grb HŠRS 3">
          <a:extLst>
            <a:ext uri="{FF2B5EF4-FFF2-40B4-BE49-F238E27FC236}">
              <a16:creationId xmlns:a16="http://schemas.microsoft.com/office/drawing/2014/main" id="{00A74B16-26FD-4225-BCEA-45C2CF52727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300349</xdr:rowOff>
    </xdr:to>
    <xdr:pic>
      <xdr:nvPicPr>
        <xdr:cNvPr id="3" name="Picture 3" descr="grb HŠRS 3">
          <a:extLst>
            <a:ext uri="{FF2B5EF4-FFF2-40B4-BE49-F238E27FC236}">
              <a16:creationId xmlns:a16="http://schemas.microsoft.com/office/drawing/2014/main" id="{CAED3037-F5C0-4882-AB07-BB219C2CF96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66600</xdr:rowOff>
    </xdr:from>
    <xdr:to>
      <xdr:col>1</xdr:col>
      <xdr:colOff>554760</xdr:colOff>
      <xdr:row>5</xdr:row>
      <xdr:rowOff>201595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90240"/>
          <a:ext cx="87660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17</xdr:col>
      <xdr:colOff>619125</xdr:colOff>
      <xdr:row>6</xdr:row>
      <xdr:rowOff>0</xdr:rowOff>
    </xdr:to>
    <xdr:sp macro="" textlink="">
      <xdr:nvSpPr>
        <xdr:cNvPr id="7170" name="shapetype_202" hidden="1">
          <a:extLst>
            <a:ext uri="{FF2B5EF4-FFF2-40B4-BE49-F238E27FC236}">
              <a16:creationId xmlns:a16="http://schemas.microsoft.com/office/drawing/2014/main" id="{00000000-0008-0000-0600-0000021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40320</xdr:colOff>
      <xdr:row>0</xdr:row>
      <xdr:rowOff>9360</xdr:rowOff>
    </xdr:from>
    <xdr:to>
      <xdr:col>1</xdr:col>
      <xdr:colOff>544680</xdr:colOff>
      <xdr:row>2</xdr:row>
      <xdr:rowOff>228600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320" y="9360"/>
          <a:ext cx="866880" cy="809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19050</xdr:colOff>
      <xdr:row>4</xdr:row>
      <xdr:rowOff>0</xdr:rowOff>
    </xdr:to>
    <xdr:sp macro="" textlink="">
      <xdr:nvSpPr>
        <xdr:cNvPr id="8194" name="shapetype_202" hidden="1">
          <a:extLst>
            <a:ext uri="{FF2B5EF4-FFF2-40B4-BE49-F238E27FC236}">
              <a16:creationId xmlns:a16="http://schemas.microsoft.com/office/drawing/2014/main" id="{00000000-0008-0000-0700-0000022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284585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63EBA0-C67E-4BC5-A3BD-88DB819C1A1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493560</xdr:colOff>
      <xdr:row>4</xdr:row>
      <xdr:rowOff>104400</xdr:rowOff>
    </xdr:from>
    <xdr:to>
      <xdr:col>2</xdr:col>
      <xdr:colOff>917280</xdr:colOff>
      <xdr:row>5</xdr:row>
      <xdr:rowOff>284585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5E5D7B9B-4C99-417B-BD08-C4E7DF42666A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93785" y="1180725"/>
          <a:ext cx="423720" cy="39109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9450</xdr:rowOff>
    </xdr:from>
    <xdr:to>
      <xdr:col>1</xdr:col>
      <xdr:colOff>866775</xdr:colOff>
      <xdr:row>4</xdr:row>
      <xdr:rowOff>200025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272BA93-247D-4BF7-A7B3-F9BC2FAC130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09575" y="171375"/>
          <a:ext cx="800100" cy="7716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85650</xdr:rowOff>
    </xdr:from>
    <xdr:to>
      <xdr:col>1</xdr:col>
      <xdr:colOff>628650</xdr:colOff>
      <xdr:row>5</xdr:row>
      <xdr:rowOff>123825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EBB49BD-1A1E-44EE-A745-73CA0A0D491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725" y="247575"/>
          <a:ext cx="847725" cy="8763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200025</xdr:colOff>
      <xdr:row>1</xdr:row>
      <xdr:rowOff>19049</xdr:rowOff>
    </xdr:from>
    <xdr:to>
      <xdr:col>20</xdr:col>
      <xdr:colOff>400050</xdr:colOff>
      <xdr:row>5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A57ADF-55F1-4FB2-8273-74234242C51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115425" y="180974"/>
          <a:ext cx="809625" cy="82867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LADE&#381;/Zbirni%20rezultati%20lige%20mlade&#382;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5S7H9S0W\LOV%20PASTRVE%20PRIRO.%20MAM.%20T.%20L.%20%202024%20%2012%20%206%20kola\HSL-%20I.KOL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GJYOQOVM\LOV%20PASTRVE%20PRIRODNIM%20MAMCIMA%202022%20%2012%20%206%20kola\HSL-%20VI.KOL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4%20sve%20discipline/Troat%20area/LIGA%20ZBIRNO%20TA%206%20X%204%20%20formule%20TA%202024%20-%20&#352;EST%20%20%20KOLA%20DOBRI%20TERMINI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HSRS%20dokumenti\Lige%202024%20sve%20discipline\Feeder\FEEDER%20HR%20ZBIRNO.xls" TargetMode="External"/><Relationship Id="rId1" Type="http://schemas.openxmlformats.org/officeDocument/2006/relationships/externalLinkPath" Target="/HSRS%20dokumenti/Lige%202024%20sve%20discipline/Feeder/FEEDER%20HR%20ZBIRN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4%20sve%20discipline/MLADE&#381;/1.%20I%202.%20kolo/Zbirni%20rezultati%20lige%20mlade&#382;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23/Rezultati%20liga/2019/Lige%20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ache-IE\Content.Outlook\KL68BNOZ\H&#352;RS%20Zbirna%20tablica%20seniorke%202017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asteri%20i%20veterani/ZBIRNI%20VETERANI%202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4%20sve%20discipline/Mastersi%20i%20veterani/1.%20i%202.%20kolo/Zbirni%20rezultati%20lige%20mastera%20i%20veteran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SRS%20dokumenti/LIGE%202021.%20SVE%20DISCIPLINE/Masteri%20i%20veterani/ZBIRNI%20MASTERI%202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magoj\AppData\Local\Microsoft\Windows\INetCache\Content.Outlook\GJYOQOVM\LIGA%20INVALIDA%202021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1.%20DOC.%20%20%20%20%20poslje%20%20%20%20%20%20%2014.05.2019%20do%2009.11-2021/1.%20HSRS/HSRS%202022/A%20PROGRAM%20TT%202022%20KOMPLET%20UPISAN%206%20kola/HSL-%20IV.KOL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 U 15"/>
      <sheetName val="Pojedinačno U 20"/>
      <sheetName val="Pojedinačno U 25"/>
      <sheetName val="Zbirni rezultati lige mladeži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Registracija natjecatelja"/>
      <sheetName val="Prijava i izvlačenje red.I.kola"/>
      <sheetName val="Redosljed izlaska"/>
      <sheetName val="Zbirna lista ulova"/>
      <sheetName val="Dnevnik natjecanja"/>
      <sheetName val="Proglašenje"/>
      <sheetName val="Proglašenje pobjednika kola"/>
      <sheetName val="Plasman lige"/>
      <sheetName val="Ukupni plasman li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8">
          <cell r="D8" t="str">
            <v>Granešina</v>
          </cell>
          <cell r="F8" t="str">
            <v>Granešina</v>
          </cell>
          <cell r="H8" t="str">
            <v>Granešina</v>
          </cell>
          <cell r="J8" t="str">
            <v>Granešina</v>
          </cell>
          <cell r="L8" t="str">
            <v>Granešina</v>
          </cell>
          <cell r="N8" t="str">
            <v>Granešina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Redosljed izlaska"/>
      <sheetName val="Zbirna lista ulova"/>
      <sheetName val="Dnevnik natjecanja"/>
      <sheetName val="Proglašenje"/>
      <sheetName val="Proglašenje pobjednika kola"/>
      <sheetName val="Plasman lige"/>
      <sheetName val="Ukupni plasman lige"/>
      <sheetName val="HSL- VI.KOLO"/>
    </sheetNames>
    <definedNames>
      <definedName name="plasmanlig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OUT AREA"/>
      <sheetName val="List2"/>
      <sheetName val="LIGA ZBIRNO TA 6 X 4  formule T"/>
    </sheetNames>
    <definedNames>
      <definedName name="Ukupniplasman"/>
    </definedNames>
    <sheetDataSet>
      <sheetData sheetId="0"/>
      <sheetData sheetId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ipno"/>
      <sheetName val="Pojedinačno"/>
      <sheetName val="FEEDER HR ZBIRNO"/>
    </sheetNames>
    <definedNames>
      <definedName name="sortpoekipama"/>
    </defined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 U 15"/>
      <sheetName val="Pojedinačno U 20"/>
      <sheetName val="Pojedinačno U 25"/>
      <sheetName val="Zbirni rezultati lige mladeži"/>
    </sheetNames>
    <definedNames>
      <definedName name="sortpoprezimenu"/>
      <definedName name="sortpoprezimenu18"/>
      <definedName name="sortpoprezimenu23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Ekipno"/>
      <sheetName val="1. pojedin"/>
      <sheetName val="2. S - Ekipno"/>
      <sheetName val="2. S - Pojedin"/>
      <sheetName val="2. Z - Ekipno"/>
      <sheetName val="2. Z - Pojedin"/>
      <sheetName val="2. I - Ekipno"/>
      <sheetName val="2. I - Pojedin"/>
      <sheetName val="3. S - ekipno"/>
      <sheetName val="3. S - pojedin"/>
      <sheetName val="3. I - Ekipno"/>
      <sheetName val="3. I - Pojedin"/>
      <sheetName val="3. Z - ekipno"/>
      <sheetName val="3. Z - Pojedin"/>
      <sheetName val="Seniorke Ekipno"/>
      <sheetName val="Seniorke Pojedin"/>
      <sheetName val="Invalidi"/>
      <sheetName val="Mastersi"/>
      <sheetName val="Veterani"/>
      <sheetName val="Pojedin U 15"/>
      <sheetName val="Pojedin U 20"/>
      <sheetName val="Pojedin U 25"/>
      <sheetName val="Lov pastrva na jezeru"/>
      <sheetName val="Šaran"/>
      <sheetName val="Prirodni mamci"/>
      <sheetName val="Varalice"/>
      <sheetName val="Feeder EKIPNI"/>
      <sheetName val="Feeder POJEDIN"/>
      <sheetName val="Pastrvski grgeč"/>
      <sheetName val="Muha"/>
      <sheetName val="Čamac"/>
      <sheetName val="Casting"/>
      <sheetName val="Međunarodna "/>
      <sheetName val="Lige 2019"/>
    </sheetNames>
    <definedNames>
      <definedName name="ekipn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jedinačno"/>
      <sheetName val="HŠRS Zbirna tablica seniorke 20"/>
    </sheetNames>
    <definedNames>
      <definedName name="pojedinačn0"/>
    </defined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Veterani"/>
      <sheetName val="Pojedinačno U 18"/>
      <sheetName val="Pojedinačno U 23"/>
      <sheetName val="ZBIRNI VETERANI 2021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Veterani"/>
      <sheetName val="Masteri"/>
      <sheetName val="Pojedinačno U 18"/>
      <sheetName val="Pojedinačno U 23"/>
      <sheetName val="Zbirni rezultati lige mastera i"/>
    </sheetNames>
    <definedNames>
      <definedName name="sortpoprezimenu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Masteri"/>
      <sheetName val="Pojedinačno U 18"/>
      <sheetName val="Pojedinačno U 23"/>
      <sheetName val="ZBIRNI MASTERI 2021"/>
    </sheetNames>
    <definedNames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ipno"/>
      <sheetName val="Pojedinačno"/>
      <sheetName val="LIGA INVALIDA 2021_"/>
    </sheetNames>
    <definedNames>
      <definedName name="sortpoekipama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anizacija natjecanja"/>
      <sheetName val="Prijavnica"/>
      <sheetName val="Prijava i izvlačenje red.I.run"/>
      <sheetName val="Redosljed izlaska"/>
      <sheetName val="Zbirna lista ulova po rundama"/>
      <sheetName val="Dnevnik natjecanja"/>
      <sheetName val="Proglašenje"/>
      <sheetName val="4.kolo"/>
      <sheetName val="Proglašenje pobjednika kola"/>
      <sheetName val="Plasman lige"/>
      <sheetName val="Ukupni plasman lige"/>
      <sheetName val="Ukupni plasman nakon IV kola"/>
      <sheetName val="HSL- IV.KOLO"/>
    </sheetNames>
    <definedNames>
      <definedName name="plasmanlig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0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4:IW32"/>
  <sheetViews>
    <sheetView tabSelected="1" zoomScale="75" zoomScaleNormal="75" workbookViewId="0">
      <selection activeCell="AI10" sqref="AI10"/>
    </sheetView>
  </sheetViews>
  <sheetFormatPr defaultRowHeight="12.75" x14ac:dyDescent="0.2"/>
  <cols>
    <col min="1" max="1" width="4.5703125" style="1"/>
    <col min="2" max="2" width="28.5703125" style="2" customWidth="1"/>
    <col min="3" max="3" width="5.7109375" style="2"/>
    <col min="4" max="4" width="9.42578125" style="2"/>
    <col min="5" max="5" width="5.7109375" style="2"/>
    <col min="6" max="6" width="9.42578125" style="2"/>
    <col min="7" max="7" width="5.7109375" style="2"/>
    <col min="8" max="8" width="9.42578125" style="2"/>
    <col min="9" max="9" width="5.7109375" style="2"/>
    <col min="10" max="10" width="9.42578125" style="2"/>
    <col min="11" max="11" width="5.7109375" style="2"/>
    <col min="12" max="12" width="9.42578125" style="2"/>
    <col min="13" max="13" width="5.85546875" style="2"/>
    <col min="14" max="14" width="9.42578125" style="2"/>
    <col min="15" max="15" width="5.7109375" style="2"/>
    <col min="16" max="16" width="9.42578125" style="2"/>
    <col min="17" max="17" width="5.7109375" style="2"/>
    <col min="18" max="18" width="9.42578125" style="2"/>
    <col min="19" max="19" width="5.5703125" style="2"/>
    <col min="20" max="20" width="9.42578125" style="2"/>
    <col min="21" max="21" width="5.5703125" style="2"/>
    <col min="22" max="22" width="9.42578125" style="2"/>
    <col min="23" max="23" width="5.5703125" style="2"/>
    <col min="24" max="24" width="9.42578125" style="2"/>
    <col min="25" max="25" width="5.7109375" style="2"/>
    <col min="26" max="26" width="9.140625" style="2"/>
    <col min="27" max="27" width="5.7109375" style="2"/>
    <col min="28" max="28" width="11" style="2"/>
    <col min="29" max="29" width="10.5703125" style="2"/>
    <col min="30" max="32" width="9.140625" style="2"/>
    <col min="33" max="33" width="9.42578125" style="2"/>
    <col min="34" max="257" width="9.140625" style="2"/>
  </cols>
  <sheetData>
    <row r="4" spans="1:29" ht="23.25" x14ac:dyDescent="0.35">
      <c r="C4" s="3"/>
      <c r="D4" s="15" t="s">
        <v>0</v>
      </c>
      <c r="F4" s="22"/>
      <c r="O4" s="4" t="s">
        <v>38</v>
      </c>
    </row>
    <row r="5" spans="1:29" ht="23.25" x14ac:dyDescent="0.35">
      <c r="C5" s="5"/>
      <c r="D5" s="50" t="s">
        <v>37</v>
      </c>
      <c r="F5" s="22"/>
      <c r="O5" s="6" t="s">
        <v>405</v>
      </c>
    </row>
    <row r="6" spans="1:29" ht="23.25" x14ac:dyDescent="0.2">
      <c r="O6" s="7" t="s">
        <v>3</v>
      </c>
    </row>
    <row r="9" spans="1:29" ht="13.5" thickBot="1" x14ac:dyDescent="0.25"/>
    <row r="10" spans="1:29" ht="31.5" customHeight="1" thickTop="1" x14ac:dyDescent="0.2">
      <c r="A10" s="1305" t="s">
        <v>4</v>
      </c>
      <c r="B10" s="1308" t="s">
        <v>5</v>
      </c>
      <c r="C10" s="1303" t="s">
        <v>6</v>
      </c>
      <c r="D10" s="1304"/>
      <c r="E10" s="1303" t="s">
        <v>7</v>
      </c>
      <c r="F10" s="1304"/>
      <c r="G10" s="1303" t="s">
        <v>8</v>
      </c>
      <c r="H10" s="1304"/>
      <c r="I10" s="1303" t="s">
        <v>9</v>
      </c>
      <c r="J10" s="1304"/>
      <c r="K10" s="1303" t="s">
        <v>10</v>
      </c>
      <c r="L10" s="1304"/>
      <c r="M10" s="1303" t="s">
        <v>11</v>
      </c>
      <c r="N10" s="1304"/>
      <c r="O10" s="1303" t="s">
        <v>12</v>
      </c>
      <c r="P10" s="1304"/>
      <c r="Q10" s="1303" t="s">
        <v>13</v>
      </c>
      <c r="R10" s="1304"/>
      <c r="S10" s="1303" t="s">
        <v>85</v>
      </c>
      <c r="T10" s="1304"/>
      <c r="U10" s="1303" t="s">
        <v>86</v>
      </c>
      <c r="V10" s="1304"/>
      <c r="W10" s="1303" t="s">
        <v>139</v>
      </c>
      <c r="X10" s="1304"/>
      <c r="Y10" s="1303" t="s">
        <v>140</v>
      </c>
      <c r="Z10" s="1304"/>
      <c r="AA10" s="1311" t="s">
        <v>14</v>
      </c>
      <c r="AB10" s="1312"/>
      <c r="AC10" s="1313"/>
    </row>
    <row r="11" spans="1:29" ht="37.5" customHeight="1" x14ac:dyDescent="0.2">
      <c r="A11" s="1306"/>
      <c r="B11" s="1309"/>
      <c r="C11" s="1317" t="s">
        <v>418</v>
      </c>
      <c r="D11" s="1318"/>
      <c r="E11" s="1317" t="s">
        <v>419</v>
      </c>
      <c r="F11" s="1318"/>
      <c r="G11" s="1317" t="s">
        <v>420</v>
      </c>
      <c r="H11" s="1318"/>
      <c r="I11" s="1317" t="s">
        <v>421</v>
      </c>
      <c r="J11" s="1318"/>
      <c r="K11" s="1317" t="s">
        <v>422</v>
      </c>
      <c r="L11" s="1318"/>
      <c r="M11" s="1317" t="s">
        <v>423</v>
      </c>
      <c r="N11" s="1318"/>
      <c r="O11" s="1317" t="s">
        <v>424</v>
      </c>
      <c r="P11" s="1318"/>
      <c r="Q11" s="1317" t="s">
        <v>425</v>
      </c>
      <c r="R11" s="1318"/>
      <c r="S11" s="1317" t="s">
        <v>426</v>
      </c>
      <c r="T11" s="1318"/>
      <c r="U11" s="1317" t="s">
        <v>427</v>
      </c>
      <c r="V11" s="1318"/>
      <c r="W11" s="1317" t="s">
        <v>428</v>
      </c>
      <c r="X11" s="1318"/>
      <c r="Y11" s="1317" t="s">
        <v>429</v>
      </c>
      <c r="Z11" s="1318"/>
      <c r="AA11" s="1314"/>
      <c r="AB11" s="1315"/>
      <c r="AC11" s="1316"/>
    </row>
    <row r="12" spans="1:29" ht="23.25" customHeight="1" thickBot="1" x14ac:dyDescent="0.25">
      <c r="A12" s="1307"/>
      <c r="B12" s="1310"/>
      <c r="C12" s="319" t="s">
        <v>15</v>
      </c>
      <c r="D12" s="320" t="s">
        <v>16</v>
      </c>
      <c r="E12" s="321" t="s">
        <v>15</v>
      </c>
      <c r="F12" s="322" t="s">
        <v>16</v>
      </c>
      <c r="G12" s="323" t="s">
        <v>15</v>
      </c>
      <c r="H12" s="324" t="s">
        <v>16</v>
      </c>
      <c r="I12" s="321" t="s">
        <v>15</v>
      </c>
      <c r="J12" s="322" t="s">
        <v>16</v>
      </c>
      <c r="K12" s="323" t="s">
        <v>15</v>
      </c>
      <c r="L12" s="324" t="s">
        <v>16</v>
      </c>
      <c r="M12" s="321" t="s">
        <v>15</v>
      </c>
      <c r="N12" s="322" t="s">
        <v>16</v>
      </c>
      <c r="O12" s="323" t="s">
        <v>15</v>
      </c>
      <c r="P12" s="324" t="s">
        <v>16</v>
      </c>
      <c r="Q12" s="321" t="s">
        <v>15</v>
      </c>
      <c r="R12" s="324" t="s">
        <v>16</v>
      </c>
      <c r="S12" s="321" t="s">
        <v>15</v>
      </c>
      <c r="T12" s="324" t="s">
        <v>16</v>
      </c>
      <c r="U12" s="321" t="s">
        <v>15</v>
      </c>
      <c r="V12" s="324" t="s">
        <v>16</v>
      </c>
      <c r="W12" s="321" t="s">
        <v>15</v>
      </c>
      <c r="X12" s="324" t="s">
        <v>16</v>
      </c>
      <c r="Y12" s="321" t="s">
        <v>15</v>
      </c>
      <c r="Z12" s="324" t="s">
        <v>16</v>
      </c>
      <c r="AA12" s="325" t="s">
        <v>15</v>
      </c>
      <c r="AB12" s="326" t="s">
        <v>17</v>
      </c>
      <c r="AC12" s="327" t="s">
        <v>18</v>
      </c>
    </row>
    <row r="13" spans="1:29" ht="42" customHeight="1" thickTop="1" x14ac:dyDescent="0.2">
      <c r="A13" s="328">
        <v>1</v>
      </c>
      <c r="B13" s="1247" t="s">
        <v>80</v>
      </c>
      <c r="C13" s="329">
        <v>1</v>
      </c>
      <c r="D13" s="330">
        <v>45278</v>
      </c>
      <c r="E13" s="329">
        <v>1</v>
      </c>
      <c r="F13" s="330">
        <v>34155</v>
      </c>
      <c r="G13" s="329">
        <v>2</v>
      </c>
      <c r="H13" s="330">
        <v>27497</v>
      </c>
      <c r="I13" s="329">
        <v>3</v>
      </c>
      <c r="J13" s="330">
        <v>30822</v>
      </c>
      <c r="K13" s="329">
        <v>3</v>
      </c>
      <c r="L13" s="330">
        <v>25130</v>
      </c>
      <c r="M13" s="329">
        <v>3</v>
      </c>
      <c r="N13" s="330">
        <v>43196</v>
      </c>
      <c r="O13" s="329">
        <v>2</v>
      </c>
      <c r="P13" s="330">
        <v>14920</v>
      </c>
      <c r="Q13" s="329">
        <v>1</v>
      </c>
      <c r="R13" s="330">
        <v>37639</v>
      </c>
      <c r="S13" s="329">
        <v>4</v>
      </c>
      <c r="T13" s="330">
        <v>17960</v>
      </c>
      <c r="U13" s="329">
        <v>4</v>
      </c>
      <c r="V13" s="330">
        <v>16390</v>
      </c>
      <c r="W13" s="329">
        <v>1</v>
      </c>
      <c r="X13" s="330">
        <v>26600</v>
      </c>
      <c r="Y13" s="329">
        <v>2</v>
      </c>
      <c r="Z13" s="330">
        <v>40570</v>
      </c>
      <c r="AA13" s="1249">
        <v>27</v>
      </c>
      <c r="AB13" s="1250">
        <v>360157</v>
      </c>
      <c r="AC13" s="331">
        <v>1</v>
      </c>
    </row>
    <row r="14" spans="1:29" ht="42" customHeight="1" x14ac:dyDescent="0.2">
      <c r="A14" s="332">
        <v>2</v>
      </c>
      <c r="B14" s="1247" t="s">
        <v>142</v>
      </c>
      <c r="C14" s="333">
        <v>7</v>
      </c>
      <c r="D14" s="334">
        <v>29738</v>
      </c>
      <c r="E14" s="333">
        <v>2</v>
      </c>
      <c r="F14" s="334">
        <v>31798</v>
      </c>
      <c r="G14" s="333">
        <v>5</v>
      </c>
      <c r="H14" s="334">
        <v>13443</v>
      </c>
      <c r="I14" s="333">
        <v>1</v>
      </c>
      <c r="J14" s="334">
        <v>29091</v>
      </c>
      <c r="K14" s="333">
        <v>5</v>
      </c>
      <c r="L14" s="334">
        <v>24908</v>
      </c>
      <c r="M14" s="333">
        <v>5</v>
      </c>
      <c r="N14" s="334">
        <v>21918</v>
      </c>
      <c r="O14" s="333">
        <v>5</v>
      </c>
      <c r="P14" s="334">
        <v>11090</v>
      </c>
      <c r="Q14" s="333">
        <v>6</v>
      </c>
      <c r="R14" s="334">
        <v>24190</v>
      </c>
      <c r="S14" s="333">
        <v>3</v>
      </c>
      <c r="T14" s="334">
        <v>19625</v>
      </c>
      <c r="U14" s="333">
        <v>1</v>
      </c>
      <c r="V14" s="334">
        <v>23560</v>
      </c>
      <c r="W14" s="333">
        <v>2</v>
      </c>
      <c r="X14" s="334">
        <v>21595</v>
      </c>
      <c r="Y14" s="333">
        <v>1</v>
      </c>
      <c r="Z14" s="334">
        <v>43065</v>
      </c>
      <c r="AA14" s="1251">
        <v>43</v>
      </c>
      <c r="AB14" s="1252">
        <v>294021</v>
      </c>
      <c r="AC14" s="335">
        <v>2</v>
      </c>
    </row>
    <row r="15" spans="1:29" ht="42" customHeight="1" x14ac:dyDescent="0.2">
      <c r="A15" s="336">
        <v>3</v>
      </c>
      <c r="B15" s="1247" t="s">
        <v>75</v>
      </c>
      <c r="C15" s="333">
        <v>3</v>
      </c>
      <c r="D15" s="334">
        <v>35806</v>
      </c>
      <c r="E15" s="333">
        <v>4</v>
      </c>
      <c r="F15" s="334">
        <v>26186</v>
      </c>
      <c r="G15" s="333">
        <v>1</v>
      </c>
      <c r="H15" s="334">
        <v>41810</v>
      </c>
      <c r="I15" s="333">
        <v>2</v>
      </c>
      <c r="J15" s="334">
        <v>28774</v>
      </c>
      <c r="K15" s="333">
        <v>9</v>
      </c>
      <c r="L15" s="334">
        <v>19377</v>
      </c>
      <c r="M15" s="333">
        <v>9</v>
      </c>
      <c r="N15" s="334">
        <v>19687</v>
      </c>
      <c r="O15" s="333">
        <v>3</v>
      </c>
      <c r="P15" s="334">
        <v>16100</v>
      </c>
      <c r="Q15" s="333">
        <v>8</v>
      </c>
      <c r="R15" s="334">
        <v>21185</v>
      </c>
      <c r="S15" s="333">
        <v>2</v>
      </c>
      <c r="T15" s="334">
        <v>17510</v>
      </c>
      <c r="U15" s="333">
        <v>2</v>
      </c>
      <c r="V15" s="334">
        <v>18565</v>
      </c>
      <c r="W15" s="333">
        <v>6</v>
      </c>
      <c r="X15" s="334">
        <v>16575</v>
      </c>
      <c r="Y15" s="333">
        <v>10</v>
      </c>
      <c r="Z15" s="334">
        <v>22145</v>
      </c>
      <c r="AA15" s="1251">
        <v>59</v>
      </c>
      <c r="AB15" s="1252">
        <v>283720</v>
      </c>
      <c r="AC15" s="335">
        <v>3</v>
      </c>
    </row>
    <row r="16" spans="1:29" ht="42" customHeight="1" x14ac:dyDescent="0.2">
      <c r="A16" s="336">
        <v>4</v>
      </c>
      <c r="B16" s="1247" t="s">
        <v>91</v>
      </c>
      <c r="C16" s="333">
        <v>12</v>
      </c>
      <c r="D16" s="334">
        <v>22002</v>
      </c>
      <c r="E16" s="333">
        <v>11</v>
      </c>
      <c r="F16" s="334">
        <v>18257</v>
      </c>
      <c r="G16" s="333">
        <v>3</v>
      </c>
      <c r="H16" s="334">
        <v>16260</v>
      </c>
      <c r="I16" s="333">
        <v>4</v>
      </c>
      <c r="J16" s="334">
        <v>16686</v>
      </c>
      <c r="K16" s="333">
        <v>6</v>
      </c>
      <c r="L16" s="334">
        <v>27729</v>
      </c>
      <c r="M16" s="333">
        <v>1</v>
      </c>
      <c r="N16" s="334">
        <v>30573</v>
      </c>
      <c r="O16" s="333">
        <v>1</v>
      </c>
      <c r="P16" s="334">
        <v>17480</v>
      </c>
      <c r="Q16" s="333">
        <v>3</v>
      </c>
      <c r="R16" s="334">
        <v>33720</v>
      </c>
      <c r="S16" s="333">
        <v>5</v>
      </c>
      <c r="T16" s="334">
        <v>14445</v>
      </c>
      <c r="U16" s="333">
        <v>9</v>
      </c>
      <c r="V16" s="334">
        <v>14510</v>
      </c>
      <c r="W16" s="333">
        <v>5</v>
      </c>
      <c r="X16" s="334">
        <v>18030</v>
      </c>
      <c r="Y16" s="333">
        <v>8</v>
      </c>
      <c r="Z16" s="334">
        <v>23655</v>
      </c>
      <c r="AA16" s="1251">
        <v>68</v>
      </c>
      <c r="AB16" s="1252">
        <v>253347</v>
      </c>
      <c r="AC16" s="335">
        <v>4</v>
      </c>
    </row>
    <row r="17" spans="1:29" ht="42" customHeight="1" x14ac:dyDescent="0.2">
      <c r="A17" s="336">
        <v>5</v>
      </c>
      <c r="B17" s="1247" t="s">
        <v>144</v>
      </c>
      <c r="C17" s="333">
        <v>4</v>
      </c>
      <c r="D17" s="334">
        <v>33141</v>
      </c>
      <c r="E17" s="333">
        <v>6</v>
      </c>
      <c r="F17" s="334">
        <v>25090</v>
      </c>
      <c r="G17" s="333">
        <v>8</v>
      </c>
      <c r="H17" s="334">
        <v>13464.01</v>
      </c>
      <c r="I17" s="333">
        <v>6</v>
      </c>
      <c r="J17" s="334">
        <v>9774</v>
      </c>
      <c r="K17" s="333">
        <v>2</v>
      </c>
      <c r="L17" s="334">
        <v>27343</v>
      </c>
      <c r="M17" s="333">
        <v>2</v>
      </c>
      <c r="N17" s="334">
        <v>32153</v>
      </c>
      <c r="O17" s="333">
        <v>9</v>
      </c>
      <c r="P17" s="334">
        <v>10745</v>
      </c>
      <c r="Q17" s="333">
        <v>2</v>
      </c>
      <c r="R17" s="334">
        <v>31030</v>
      </c>
      <c r="S17" s="333">
        <v>12</v>
      </c>
      <c r="T17" s="334">
        <v>6050</v>
      </c>
      <c r="U17" s="333">
        <v>6</v>
      </c>
      <c r="V17" s="334">
        <v>15240</v>
      </c>
      <c r="W17" s="333">
        <v>4</v>
      </c>
      <c r="X17" s="334">
        <v>17195</v>
      </c>
      <c r="Y17" s="333">
        <v>9</v>
      </c>
      <c r="Z17" s="334">
        <v>22185</v>
      </c>
      <c r="AA17" s="1251">
        <v>70</v>
      </c>
      <c r="AB17" s="1252">
        <v>243410.01</v>
      </c>
      <c r="AC17" s="335">
        <v>5</v>
      </c>
    </row>
    <row r="18" spans="1:29" ht="42" customHeight="1" x14ac:dyDescent="0.2">
      <c r="A18" s="336">
        <v>6</v>
      </c>
      <c r="B18" s="1247" t="s">
        <v>79</v>
      </c>
      <c r="C18" s="333">
        <v>6</v>
      </c>
      <c r="D18" s="334">
        <v>28743</v>
      </c>
      <c r="E18" s="333">
        <v>5</v>
      </c>
      <c r="F18" s="334">
        <v>26572</v>
      </c>
      <c r="G18" s="333">
        <v>4</v>
      </c>
      <c r="H18" s="334">
        <v>12522</v>
      </c>
      <c r="I18" s="333">
        <v>7</v>
      </c>
      <c r="J18" s="334">
        <v>9445</v>
      </c>
      <c r="K18" s="333">
        <v>7</v>
      </c>
      <c r="L18" s="334">
        <v>21269</v>
      </c>
      <c r="M18" s="333">
        <v>4</v>
      </c>
      <c r="N18" s="334">
        <v>23838</v>
      </c>
      <c r="O18" s="333">
        <v>4</v>
      </c>
      <c r="P18" s="334">
        <v>11530</v>
      </c>
      <c r="Q18" s="333">
        <v>10</v>
      </c>
      <c r="R18" s="334">
        <v>18500</v>
      </c>
      <c r="S18" s="333">
        <v>9</v>
      </c>
      <c r="T18" s="334">
        <v>10050</v>
      </c>
      <c r="U18" s="333">
        <v>11</v>
      </c>
      <c r="V18" s="334">
        <v>10690</v>
      </c>
      <c r="W18" s="333">
        <v>12</v>
      </c>
      <c r="X18" s="334">
        <v>10525</v>
      </c>
      <c r="Y18" s="333">
        <v>7</v>
      </c>
      <c r="Z18" s="334">
        <v>25425</v>
      </c>
      <c r="AA18" s="1251">
        <v>86</v>
      </c>
      <c r="AB18" s="1252">
        <v>209109</v>
      </c>
      <c r="AC18" s="335">
        <v>6</v>
      </c>
    </row>
    <row r="19" spans="1:29" ht="42" customHeight="1" x14ac:dyDescent="0.2">
      <c r="A19" s="336">
        <v>7</v>
      </c>
      <c r="B19" s="1247" t="s">
        <v>145</v>
      </c>
      <c r="C19" s="333">
        <v>2</v>
      </c>
      <c r="D19" s="334">
        <v>35254</v>
      </c>
      <c r="E19" s="333">
        <v>3</v>
      </c>
      <c r="F19" s="334">
        <v>28939</v>
      </c>
      <c r="G19" s="333">
        <v>10</v>
      </c>
      <c r="H19" s="334">
        <v>4928</v>
      </c>
      <c r="I19" s="333">
        <v>10</v>
      </c>
      <c r="J19" s="334">
        <v>6895</v>
      </c>
      <c r="K19" s="333">
        <v>10</v>
      </c>
      <c r="L19" s="334">
        <v>16389</v>
      </c>
      <c r="M19" s="333">
        <v>10</v>
      </c>
      <c r="N19" s="334">
        <v>20295</v>
      </c>
      <c r="O19" s="333">
        <v>12</v>
      </c>
      <c r="P19" s="334">
        <v>4645</v>
      </c>
      <c r="Q19" s="333">
        <v>7</v>
      </c>
      <c r="R19" s="334">
        <v>23125</v>
      </c>
      <c r="S19" s="333">
        <v>6</v>
      </c>
      <c r="T19" s="334">
        <v>22790</v>
      </c>
      <c r="U19" s="333">
        <v>5</v>
      </c>
      <c r="V19" s="334">
        <v>16765</v>
      </c>
      <c r="W19" s="333">
        <v>8</v>
      </c>
      <c r="X19" s="334">
        <v>15625</v>
      </c>
      <c r="Y19" s="333">
        <v>4</v>
      </c>
      <c r="Z19" s="334">
        <v>28325</v>
      </c>
      <c r="AA19" s="1251">
        <v>87</v>
      </c>
      <c r="AB19" s="1252">
        <v>223975</v>
      </c>
      <c r="AC19" s="335">
        <v>7</v>
      </c>
    </row>
    <row r="20" spans="1:29" ht="42" customHeight="1" x14ac:dyDescent="0.2">
      <c r="A20" s="336">
        <v>8</v>
      </c>
      <c r="B20" s="1247" t="s">
        <v>141</v>
      </c>
      <c r="C20" s="333">
        <v>8</v>
      </c>
      <c r="D20" s="334">
        <v>26290</v>
      </c>
      <c r="E20" s="333">
        <v>12</v>
      </c>
      <c r="F20" s="334">
        <v>17396</v>
      </c>
      <c r="G20" s="333">
        <v>7</v>
      </c>
      <c r="H20" s="334">
        <v>8680</v>
      </c>
      <c r="I20" s="333">
        <v>12</v>
      </c>
      <c r="J20" s="334">
        <v>2104</v>
      </c>
      <c r="K20" s="333">
        <v>8</v>
      </c>
      <c r="L20" s="334">
        <v>19300</v>
      </c>
      <c r="M20" s="333">
        <v>12</v>
      </c>
      <c r="N20" s="334">
        <v>13132</v>
      </c>
      <c r="O20" s="333">
        <v>10</v>
      </c>
      <c r="P20" s="334">
        <v>7905</v>
      </c>
      <c r="Q20" s="333">
        <v>9</v>
      </c>
      <c r="R20" s="334">
        <v>19500</v>
      </c>
      <c r="S20" s="333">
        <v>1</v>
      </c>
      <c r="T20" s="334">
        <v>18885</v>
      </c>
      <c r="U20" s="333">
        <v>3</v>
      </c>
      <c r="V20" s="334">
        <v>18090</v>
      </c>
      <c r="W20" s="333">
        <v>3</v>
      </c>
      <c r="X20" s="334">
        <v>25740</v>
      </c>
      <c r="Y20" s="333">
        <v>3</v>
      </c>
      <c r="Z20" s="334">
        <v>36585</v>
      </c>
      <c r="AA20" s="1251">
        <v>88</v>
      </c>
      <c r="AB20" s="1252">
        <v>213607</v>
      </c>
      <c r="AC20" s="335">
        <v>8</v>
      </c>
    </row>
    <row r="21" spans="1:29" ht="42" customHeight="1" x14ac:dyDescent="0.2">
      <c r="A21" s="337">
        <v>9</v>
      </c>
      <c r="B21" s="1247" t="s">
        <v>143</v>
      </c>
      <c r="C21" s="333">
        <v>9</v>
      </c>
      <c r="D21" s="334">
        <v>26368</v>
      </c>
      <c r="E21" s="333">
        <v>7</v>
      </c>
      <c r="F21" s="334">
        <v>23216</v>
      </c>
      <c r="G21" s="333">
        <v>9</v>
      </c>
      <c r="H21" s="334">
        <v>5012</v>
      </c>
      <c r="I21" s="333">
        <v>11</v>
      </c>
      <c r="J21" s="334">
        <v>5432.01</v>
      </c>
      <c r="K21" s="333">
        <v>1</v>
      </c>
      <c r="L21" s="334">
        <v>25901</v>
      </c>
      <c r="M21" s="333">
        <v>11</v>
      </c>
      <c r="N21" s="334">
        <v>19109</v>
      </c>
      <c r="O21" s="333">
        <v>8</v>
      </c>
      <c r="P21" s="334">
        <v>7730</v>
      </c>
      <c r="Q21" s="333">
        <v>5</v>
      </c>
      <c r="R21" s="334">
        <v>25740</v>
      </c>
      <c r="S21" s="333">
        <v>8</v>
      </c>
      <c r="T21" s="334">
        <v>10855</v>
      </c>
      <c r="U21" s="333">
        <v>8</v>
      </c>
      <c r="V21" s="334">
        <v>15190</v>
      </c>
      <c r="W21" s="333">
        <v>9</v>
      </c>
      <c r="X21" s="334">
        <v>15970</v>
      </c>
      <c r="Y21" s="333">
        <v>5</v>
      </c>
      <c r="Z21" s="334">
        <v>25220</v>
      </c>
      <c r="AA21" s="1251">
        <v>91</v>
      </c>
      <c r="AB21" s="1252">
        <v>205743.01</v>
      </c>
      <c r="AC21" s="335">
        <v>9</v>
      </c>
    </row>
    <row r="22" spans="1:29" ht="42" customHeight="1" x14ac:dyDescent="0.2">
      <c r="A22" s="332">
        <v>10</v>
      </c>
      <c r="B22" s="1247" t="s">
        <v>76</v>
      </c>
      <c r="C22" s="333">
        <v>10</v>
      </c>
      <c r="D22" s="334">
        <v>24406</v>
      </c>
      <c r="E22" s="333">
        <v>8</v>
      </c>
      <c r="F22" s="334">
        <v>24393</v>
      </c>
      <c r="G22" s="333">
        <v>12</v>
      </c>
      <c r="H22" s="334">
        <v>0</v>
      </c>
      <c r="I22" s="333">
        <v>5</v>
      </c>
      <c r="J22" s="334">
        <v>16472</v>
      </c>
      <c r="K22" s="333">
        <v>4</v>
      </c>
      <c r="L22" s="334">
        <v>25858</v>
      </c>
      <c r="M22" s="333">
        <v>6</v>
      </c>
      <c r="N22" s="334">
        <v>21966</v>
      </c>
      <c r="O22" s="333">
        <v>6</v>
      </c>
      <c r="P22" s="334">
        <v>12495</v>
      </c>
      <c r="Q22" s="333">
        <v>11</v>
      </c>
      <c r="R22" s="334">
        <v>17755</v>
      </c>
      <c r="S22" s="333">
        <v>7</v>
      </c>
      <c r="T22" s="334">
        <v>10145</v>
      </c>
      <c r="U22" s="333">
        <v>10</v>
      </c>
      <c r="V22" s="334">
        <v>11165</v>
      </c>
      <c r="W22" s="333">
        <v>10</v>
      </c>
      <c r="X22" s="334">
        <v>13365</v>
      </c>
      <c r="Y22" s="333">
        <v>6</v>
      </c>
      <c r="Z22" s="334">
        <v>23190</v>
      </c>
      <c r="AA22" s="1251">
        <v>95</v>
      </c>
      <c r="AB22" s="1252">
        <v>201210</v>
      </c>
      <c r="AC22" s="335">
        <v>10</v>
      </c>
    </row>
    <row r="23" spans="1:29" ht="42" customHeight="1" x14ac:dyDescent="0.2">
      <c r="A23" s="337">
        <v>11</v>
      </c>
      <c r="B23" s="1247" t="s">
        <v>35</v>
      </c>
      <c r="C23" s="333">
        <v>5</v>
      </c>
      <c r="D23" s="334">
        <v>29747</v>
      </c>
      <c r="E23" s="333">
        <v>9</v>
      </c>
      <c r="F23" s="334">
        <v>18864</v>
      </c>
      <c r="G23" s="333">
        <v>6</v>
      </c>
      <c r="H23" s="334">
        <v>10948</v>
      </c>
      <c r="I23" s="333">
        <v>9</v>
      </c>
      <c r="J23" s="334">
        <v>6646</v>
      </c>
      <c r="K23" s="333">
        <v>11</v>
      </c>
      <c r="L23" s="334">
        <v>13243</v>
      </c>
      <c r="M23" s="333">
        <v>7</v>
      </c>
      <c r="N23" s="334">
        <v>23013</v>
      </c>
      <c r="O23" s="333">
        <v>11</v>
      </c>
      <c r="P23" s="334">
        <v>7440</v>
      </c>
      <c r="Q23" s="333">
        <v>4</v>
      </c>
      <c r="R23" s="334">
        <v>25645</v>
      </c>
      <c r="S23" s="333">
        <v>10</v>
      </c>
      <c r="T23" s="334">
        <v>10500</v>
      </c>
      <c r="U23" s="333">
        <v>7</v>
      </c>
      <c r="V23" s="334">
        <v>14915</v>
      </c>
      <c r="W23" s="333">
        <v>11</v>
      </c>
      <c r="X23" s="334">
        <v>12000</v>
      </c>
      <c r="Y23" s="333">
        <v>11</v>
      </c>
      <c r="Z23" s="334">
        <v>20750</v>
      </c>
      <c r="AA23" s="1251">
        <v>101</v>
      </c>
      <c r="AB23" s="1252">
        <v>193711</v>
      </c>
      <c r="AC23" s="335">
        <v>11</v>
      </c>
    </row>
    <row r="24" spans="1:29" ht="42" customHeight="1" thickBot="1" x14ac:dyDescent="0.25">
      <c r="A24" s="338">
        <v>12</v>
      </c>
      <c r="B24" s="1248" t="s">
        <v>24</v>
      </c>
      <c r="C24" s="339">
        <v>11</v>
      </c>
      <c r="D24" s="340">
        <v>25547</v>
      </c>
      <c r="E24" s="339">
        <v>10</v>
      </c>
      <c r="F24" s="340">
        <v>18222</v>
      </c>
      <c r="G24" s="339">
        <v>11</v>
      </c>
      <c r="H24" s="340">
        <v>2369</v>
      </c>
      <c r="I24" s="339">
        <v>8</v>
      </c>
      <c r="J24" s="340">
        <v>9135</v>
      </c>
      <c r="K24" s="339">
        <v>12</v>
      </c>
      <c r="L24" s="340">
        <v>6671</v>
      </c>
      <c r="M24" s="339">
        <v>8</v>
      </c>
      <c r="N24" s="340">
        <v>19114</v>
      </c>
      <c r="O24" s="339">
        <v>7</v>
      </c>
      <c r="P24" s="340">
        <v>8955</v>
      </c>
      <c r="Q24" s="339">
        <v>12</v>
      </c>
      <c r="R24" s="340">
        <v>10830</v>
      </c>
      <c r="S24" s="339">
        <v>11</v>
      </c>
      <c r="T24" s="340">
        <v>7675</v>
      </c>
      <c r="U24" s="339">
        <v>12</v>
      </c>
      <c r="V24" s="340">
        <v>7270</v>
      </c>
      <c r="W24" s="339">
        <v>7</v>
      </c>
      <c r="X24" s="340">
        <v>16175</v>
      </c>
      <c r="Y24" s="339">
        <v>12</v>
      </c>
      <c r="Z24" s="340">
        <v>19085</v>
      </c>
      <c r="AA24" s="1253">
        <v>121</v>
      </c>
      <c r="AB24" s="1254">
        <v>151048</v>
      </c>
      <c r="AC24" s="341">
        <v>12</v>
      </c>
    </row>
    <row r="25" spans="1:29" ht="13.5" thickTop="1" x14ac:dyDescent="0.2"/>
    <row r="28" spans="1:29" ht="33" customHeight="1" x14ac:dyDescent="0.35">
      <c r="B28" s="164" t="s">
        <v>1123</v>
      </c>
      <c r="N28" s="164" t="s">
        <v>1126</v>
      </c>
    </row>
    <row r="29" spans="1:29" ht="9" customHeight="1" x14ac:dyDescent="0.2"/>
    <row r="30" spans="1:29" ht="30" customHeight="1" x14ac:dyDescent="0.35">
      <c r="B30" s="164" t="s">
        <v>1124</v>
      </c>
      <c r="C30" s="164"/>
      <c r="N30" s="164" t="s">
        <v>1127</v>
      </c>
    </row>
    <row r="31" spans="1:29" ht="9" customHeight="1" x14ac:dyDescent="0.35">
      <c r="B31" s="164"/>
      <c r="C31" s="164"/>
    </row>
    <row r="32" spans="1:29" ht="29.25" customHeight="1" x14ac:dyDescent="0.35">
      <c r="B32" s="164" t="s">
        <v>1125</v>
      </c>
      <c r="C32" s="164"/>
      <c r="N32" s="11" t="s">
        <v>1128</v>
      </c>
    </row>
  </sheetData>
  <mergeCells count="27">
    <mergeCell ref="Q11:R11"/>
    <mergeCell ref="S11:T11"/>
    <mergeCell ref="U11:V11"/>
    <mergeCell ref="W11:X11"/>
    <mergeCell ref="Y11:Z11"/>
    <mergeCell ref="W10:X10"/>
    <mergeCell ref="Y10:Z10"/>
    <mergeCell ref="AA10:AC11"/>
    <mergeCell ref="C11:D11"/>
    <mergeCell ref="E11:F11"/>
    <mergeCell ref="G11:H11"/>
    <mergeCell ref="I11:J11"/>
    <mergeCell ref="K11:L11"/>
    <mergeCell ref="M11:N11"/>
    <mergeCell ref="O11:P11"/>
    <mergeCell ref="K10:L10"/>
    <mergeCell ref="M10:N10"/>
    <mergeCell ref="O10:P10"/>
    <mergeCell ref="Q10:R10"/>
    <mergeCell ref="S10:T10"/>
    <mergeCell ref="U10:V10"/>
    <mergeCell ref="I10:J10"/>
    <mergeCell ref="A10:A12"/>
    <mergeCell ref="B10:B12"/>
    <mergeCell ref="C10:D10"/>
    <mergeCell ref="E10:F10"/>
    <mergeCell ref="G10:H10"/>
  </mergeCells>
  <pageMargins left="0.78749999999999998" right="0.78749999999999998" top="0.27569444444444402" bottom="0.59027777777777801" header="0.51180555555555496" footer="0.51180555555555496"/>
  <pageSetup paperSize="9" scale="54" firstPageNumber="0" orientation="landscape" horizontalDpi="4294967293" r:id="rId1"/>
  <headerFooter>
    <oddFooter>&amp;C&amp;14&amp;XProgram za izračun rezultata i provođenje natjecanja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207C-1073-498B-816F-7C5F355F456D}">
  <dimension ref="A1:V48"/>
  <sheetViews>
    <sheetView workbookViewId="0">
      <selection activeCell="AB9" sqref="AB9"/>
    </sheetView>
  </sheetViews>
  <sheetFormatPr defaultRowHeight="12.75" x14ac:dyDescent="0.2"/>
  <cols>
    <col min="1" max="1" width="4.7109375" customWidth="1"/>
    <col min="2" max="2" width="21" customWidth="1"/>
    <col min="3" max="3" width="20.7109375" customWidth="1"/>
    <col min="4" max="4" width="4.85546875" customWidth="1"/>
    <col min="5" max="5" width="8.140625" customWidth="1"/>
    <col min="6" max="6" width="5" customWidth="1"/>
    <col min="7" max="7" width="8" customWidth="1"/>
    <col min="8" max="8" width="4.7109375" customWidth="1"/>
    <col min="9" max="9" width="7.7109375" customWidth="1"/>
    <col min="10" max="10" width="4.7109375" customWidth="1"/>
    <col min="11" max="11" width="8" customWidth="1"/>
    <col min="12" max="12" width="4.7109375" customWidth="1"/>
    <col min="13" max="13" width="8" customWidth="1"/>
    <col min="14" max="14" width="5.140625" customWidth="1"/>
    <col min="15" max="15" width="8" customWidth="1"/>
    <col min="16" max="16" width="4.85546875" customWidth="1"/>
    <col min="17" max="17" width="8.140625" customWidth="1"/>
    <col min="18" max="18" width="4.85546875" customWidth="1"/>
    <col min="19" max="19" width="7.85546875" customWidth="1"/>
    <col min="20" max="20" width="6.140625" customWidth="1"/>
  </cols>
  <sheetData>
    <row r="1" spans="1:22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2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2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2" ht="20.25" x14ac:dyDescent="0.3">
      <c r="A4" s="30"/>
      <c r="B4" s="92" t="s">
        <v>62</v>
      </c>
      <c r="C4" s="3"/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  <c r="U4" s="31"/>
    </row>
    <row r="5" spans="1:22" ht="20.25" x14ac:dyDescent="0.3">
      <c r="A5" s="30"/>
      <c r="B5" s="92" t="s">
        <v>63</v>
      </c>
      <c r="C5" s="5"/>
      <c r="D5" s="31"/>
      <c r="E5" s="31"/>
      <c r="F5" s="31"/>
      <c r="G5" s="93"/>
      <c r="H5" s="93"/>
      <c r="I5" s="93"/>
      <c r="J5" s="93"/>
      <c r="K5" s="95" t="s">
        <v>536</v>
      </c>
      <c r="L5" s="93"/>
      <c r="M5" s="93"/>
      <c r="N5" s="93"/>
      <c r="O5" s="31"/>
      <c r="P5" s="31"/>
      <c r="Q5" s="31"/>
      <c r="R5" s="31"/>
      <c r="S5" s="31"/>
      <c r="T5" s="31"/>
      <c r="U5" s="31"/>
    </row>
    <row r="6" spans="1:22" ht="20.25" x14ac:dyDescent="0.3">
      <c r="A6" s="30"/>
      <c r="B6" s="31"/>
      <c r="C6" s="31"/>
      <c r="D6" s="31"/>
      <c r="E6" s="31"/>
      <c r="F6" s="31"/>
      <c r="G6" s="93"/>
      <c r="H6" s="93"/>
      <c r="I6" s="93"/>
      <c r="J6" s="93"/>
      <c r="K6" s="96" t="s">
        <v>19</v>
      </c>
      <c r="L6" s="93"/>
      <c r="M6" s="93"/>
      <c r="N6" s="93"/>
      <c r="O6" s="31"/>
      <c r="P6" s="31"/>
      <c r="Q6" s="31"/>
      <c r="R6" s="31"/>
      <c r="S6" s="31"/>
      <c r="T6" s="31"/>
      <c r="U6" s="31"/>
    </row>
    <row r="7" spans="1:22" ht="13.5" thickBot="1" x14ac:dyDescent="0.25"/>
    <row r="8" spans="1:22" ht="18.75" customHeight="1" thickTop="1" thickBot="1" x14ac:dyDescent="0.25">
      <c r="A8" s="1365" t="s">
        <v>4</v>
      </c>
      <c r="B8" s="1382" t="s">
        <v>20</v>
      </c>
      <c r="C8" s="1383" t="s">
        <v>5</v>
      </c>
      <c r="D8" s="1381" t="s">
        <v>6</v>
      </c>
      <c r="E8" s="1381"/>
      <c r="F8" s="1380" t="s">
        <v>7</v>
      </c>
      <c r="G8" s="1380"/>
      <c r="H8" s="1381" t="s">
        <v>8</v>
      </c>
      <c r="I8" s="1381"/>
      <c r="J8" s="1380" t="s">
        <v>9</v>
      </c>
      <c r="K8" s="1380"/>
      <c r="L8" s="1381" t="s">
        <v>10</v>
      </c>
      <c r="M8" s="1381"/>
      <c r="N8" s="1380" t="s">
        <v>11</v>
      </c>
      <c r="O8" s="1380"/>
      <c r="P8" s="1381" t="s">
        <v>12</v>
      </c>
      <c r="Q8" s="1381"/>
      <c r="R8" s="1380" t="s">
        <v>13</v>
      </c>
      <c r="S8" s="1380"/>
      <c r="T8" s="1379" t="s">
        <v>14</v>
      </c>
      <c r="U8" s="1379"/>
      <c r="V8" s="1379"/>
    </row>
    <row r="9" spans="1:22" ht="35.25" customHeight="1" thickTop="1" thickBot="1" x14ac:dyDescent="0.25">
      <c r="A9" s="1365"/>
      <c r="B9" s="1382"/>
      <c r="C9" s="1383"/>
      <c r="D9" s="1374" t="s">
        <v>475</v>
      </c>
      <c r="E9" s="1374"/>
      <c r="F9" s="1374" t="s">
        <v>476</v>
      </c>
      <c r="G9" s="1374"/>
      <c r="H9" s="1374" t="s">
        <v>473</v>
      </c>
      <c r="I9" s="1374"/>
      <c r="J9" s="1374" t="s">
        <v>474</v>
      </c>
      <c r="K9" s="1374"/>
      <c r="L9" s="1374" t="s">
        <v>477</v>
      </c>
      <c r="M9" s="1374"/>
      <c r="N9" s="1374" t="s">
        <v>470</v>
      </c>
      <c r="O9" s="1374"/>
      <c r="P9" s="1374" t="s">
        <v>478</v>
      </c>
      <c r="Q9" s="1374"/>
      <c r="R9" s="1374" t="s">
        <v>479</v>
      </c>
      <c r="S9" s="1374"/>
      <c r="T9" s="1379"/>
      <c r="U9" s="1379"/>
      <c r="V9" s="1379"/>
    </row>
    <row r="10" spans="1:22" ht="13.5" thickTop="1" x14ac:dyDescent="0.2">
      <c r="A10" s="1365"/>
      <c r="B10" s="1382"/>
      <c r="C10" s="1383"/>
      <c r="D10" s="486"/>
      <c r="E10" s="487"/>
      <c r="F10" s="488"/>
      <c r="G10" s="489"/>
      <c r="H10" s="486"/>
      <c r="I10" s="487"/>
      <c r="J10" s="488"/>
      <c r="K10" s="489"/>
      <c r="L10" s="486"/>
      <c r="M10" s="487"/>
      <c r="N10" s="488"/>
      <c r="O10" s="490"/>
      <c r="P10" s="486"/>
      <c r="Q10" s="487"/>
      <c r="R10" s="488"/>
      <c r="S10" s="489"/>
      <c r="T10" s="486"/>
      <c r="U10" s="491"/>
      <c r="V10" s="492"/>
    </row>
    <row r="11" spans="1:22" ht="16.5" thickBot="1" x14ac:dyDescent="0.25">
      <c r="A11" s="372"/>
      <c r="B11" s="493"/>
      <c r="C11" s="494"/>
      <c r="D11" s="495" t="s">
        <v>15</v>
      </c>
      <c r="E11" s="496" t="s">
        <v>16</v>
      </c>
      <c r="F11" s="497" t="s">
        <v>15</v>
      </c>
      <c r="G11" s="498" t="s">
        <v>16</v>
      </c>
      <c r="H11" s="495" t="s">
        <v>15</v>
      </c>
      <c r="I11" s="496" t="s">
        <v>16</v>
      </c>
      <c r="J11" s="497" t="s">
        <v>15</v>
      </c>
      <c r="K11" s="498" t="s">
        <v>16</v>
      </c>
      <c r="L11" s="495" t="s">
        <v>15</v>
      </c>
      <c r="M11" s="496" t="s">
        <v>16</v>
      </c>
      <c r="N11" s="497" t="s">
        <v>15</v>
      </c>
      <c r="O11" s="499" t="s">
        <v>16</v>
      </c>
      <c r="P11" s="495" t="s">
        <v>15</v>
      </c>
      <c r="Q11" s="496" t="s">
        <v>16</v>
      </c>
      <c r="R11" s="497" t="s">
        <v>15</v>
      </c>
      <c r="S11" s="498" t="s">
        <v>16</v>
      </c>
      <c r="T11" s="495" t="s">
        <v>15</v>
      </c>
      <c r="U11" s="499" t="s">
        <v>16</v>
      </c>
      <c r="V11" s="539" t="s">
        <v>233</v>
      </c>
    </row>
    <row r="12" spans="1:22" ht="15.75" x14ac:dyDescent="0.2">
      <c r="A12" s="434">
        <v>1</v>
      </c>
      <c r="B12" s="500" t="s">
        <v>937</v>
      </c>
      <c r="C12" s="501" t="s">
        <v>568</v>
      </c>
      <c r="D12" s="870">
        <v>1</v>
      </c>
      <c r="E12" s="504">
        <v>1334</v>
      </c>
      <c r="F12" s="873">
        <v>5</v>
      </c>
      <c r="G12" s="503">
        <v>579</v>
      </c>
      <c r="H12" s="870">
        <v>2</v>
      </c>
      <c r="I12" s="504">
        <v>280</v>
      </c>
      <c r="J12" s="873">
        <v>3</v>
      </c>
      <c r="K12" s="1085">
        <v>473</v>
      </c>
      <c r="L12" s="870">
        <v>4</v>
      </c>
      <c r="M12" s="504">
        <v>2140</v>
      </c>
      <c r="N12" s="873">
        <v>1</v>
      </c>
      <c r="O12" s="505">
        <v>6410</v>
      </c>
      <c r="P12" s="506">
        <v>5</v>
      </c>
      <c r="Q12" s="507">
        <v>3600</v>
      </c>
      <c r="R12" s="508">
        <v>1</v>
      </c>
      <c r="S12" s="509">
        <v>7105</v>
      </c>
      <c r="T12" s="860">
        <v>22</v>
      </c>
      <c r="U12" s="861">
        <v>21921</v>
      </c>
      <c r="V12" s="442">
        <v>1</v>
      </c>
    </row>
    <row r="13" spans="1:22" ht="15.75" x14ac:dyDescent="0.2">
      <c r="A13" s="443">
        <v>2</v>
      </c>
      <c r="B13" s="512" t="s">
        <v>939</v>
      </c>
      <c r="C13" s="513" t="s">
        <v>89</v>
      </c>
      <c r="D13" s="862">
        <v>5</v>
      </c>
      <c r="E13" s="863">
        <v>434</v>
      </c>
      <c r="F13" s="864">
        <v>1</v>
      </c>
      <c r="G13" s="865">
        <v>2317</v>
      </c>
      <c r="H13" s="862">
        <v>7</v>
      </c>
      <c r="I13" s="863">
        <v>128</v>
      </c>
      <c r="J13" s="864">
        <v>4</v>
      </c>
      <c r="K13" s="866">
        <v>338</v>
      </c>
      <c r="L13" s="862">
        <v>3</v>
      </c>
      <c r="M13" s="863">
        <v>2360</v>
      </c>
      <c r="N13" s="864">
        <v>5</v>
      </c>
      <c r="O13" s="867">
        <v>1120</v>
      </c>
      <c r="P13" s="652">
        <v>2</v>
      </c>
      <c r="Q13" s="522">
        <v>3895</v>
      </c>
      <c r="R13" s="653">
        <v>1</v>
      </c>
      <c r="S13" s="524">
        <v>6970</v>
      </c>
      <c r="T13" s="868">
        <v>28</v>
      </c>
      <c r="U13" s="869">
        <v>17562</v>
      </c>
      <c r="V13" s="442">
        <v>2</v>
      </c>
    </row>
    <row r="14" spans="1:22" ht="15.75" x14ac:dyDescent="0.2">
      <c r="A14" s="434">
        <v>3</v>
      </c>
      <c r="B14" s="512" t="s">
        <v>137</v>
      </c>
      <c r="C14" s="513" t="s">
        <v>229</v>
      </c>
      <c r="D14" s="862">
        <v>8</v>
      </c>
      <c r="E14" s="519">
        <v>359</v>
      </c>
      <c r="F14" s="864">
        <v>2</v>
      </c>
      <c r="G14" s="517">
        <v>1341</v>
      </c>
      <c r="H14" s="862">
        <v>1</v>
      </c>
      <c r="I14" s="519">
        <v>432</v>
      </c>
      <c r="J14" s="864">
        <v>3</v>
      </c>
      <c r="K14" s="518">
        <v>383</v>
      </c>
      <c r="L14" s="862">
        <v>6</v>
      </c>
      <c r="M14" s="519">
        <v>1840</v>
      </c>
      <c r="N14" s="864">
        <v>2</v>
      </c>
      <c r="O14" s="520">
        <v>1000</v>
      </c>
      <c r="P14" s="521">
        <v>3</v>
      </c>
      <c r="Q14" s="522">
        <v>5480</v>
      </c>
      <c r="R14" s="523">
        <v>6</v>
      </c>
      <c r="S14" s="524">
        <v>1000</v>
      </c>
      <c r="T14" s="868">
        <v>31</v>
      </c>
      <c r="U14" s="869">
        <v>11835</v>
      </c>
      <c r="V14" s="445">
        <v>3</v>
      </c>
    </row>
    <row r="15" spans="1:22" ht="15.75" x14ac:dyDescent="0.2">
      <c r="A15" s="434">
        <v>4</v>
      </c>
      <c r="B15" s="512" t="s">
        <v>941</v>
      </c>
      <c r="C15" s="513" t="s">
        <v>935</v>
      </c>
      <c r="D15" s="862">
        <v>7</v>
      </c>
      <c r="E15" s="863">
        <v>607</v>
      </c>
      <c r="F15" s="864">
        <v>3</v>
      </c>
      <c r="G15" s="865">
        <v>1143</v>
      </c>
      <c r="H15" s="862">
        <v>5</v>
      </c>
      <c r="I15" s="863">
        <v>126</v>
      </c>
      <c r="J15" s="864">
        <v>5</v>
      </c>
      <c r="K15" s="866">
        <v>354</v>
      </c>
      <c r="L15" s="862">
        <v>1</v>
      </c>
      <c r="M15" s="863">
        <v>2930</v>
      </c>
      <c r="N15" s="864">
        <v>4</v>
      </c>
      <c r="O15" s="867">
        <v>350</v>
      </c>
      <c r="P15" s="652">
        <v>5</v>
      </c>
      <c r="Q15" s="522">
        <v>2945</v>
      </c>
      <c r="R15" s="653">
        <v>2</v>
      </c>
      <c r="S15" s="524">
        <v>2530</v>
      </c>
      <c r="T15" s="868">
        <v>32</v>
      </c>
      <c r="U15" s="869">
        <v>10985</v>
      </c>
      <c r="V15" s="445">
        <v>4</v>
      </c>
    </row>
    <row r="16" spans="1:22" ht="15.75" x14ac:dyDescent="0.2">
      <c r="A16" s="443">
        <v>5</v>
      </c>
      <c r="B16" s="512" t="s">
        <v>77</v>
      </c>
      <c r="C16" s="513" t="s">
        <v>935</v>
      </c>
      <c r="D16" s="862">
        <v>6</v>
      </c>
      <c r="E16" s="863">
        <v>423</v>
      </c>
      <c r="F16" s="864">
        <v>8</v>
      </c>
      <c r="G16" s="865">
        <v>265</v>
      </c>
      <c r="H16" s="862">
        <v>6</v>
      </c>
      <c r="I16" s="863">
        <v>137</v>
      </c>
      <c r="J16" s="864">
        <v>2</v>
      </c>
      <c r="K16" s="866">
        <v>413</v>
      </c>
      <c r="L16" s="862">
        <v>1</v>
      </c>
      <c r="M16" s="863">
        <v>4670</v>
      </c>
      <c r="N16" s="864">
        <v>4</v>
      </c>
      <c r="O16" s="867">
        <v>460</v>
      </c>
      <c r="P16" s="652">
        <v>3</v>
      </c>
      <c r="Q16" s="522">
        <v>3855</v>
      </c>
      <c r="R16" s="653">
        <v>3</v>
      </c>
      <c r="S16" s="524">
        <v>5580</v>
      </c>
      <c r="T16" s="868">
        <v>33</v>
      </c>
      <c r="U16" s="869">
        <v>15803</v>
      </c>
      <c r="V16" s="442">
        <v>5</v>
      </c>
    </row>
    <row r="17" spans="1:22" ht="15.75" x14ac:dyDescent="0.2">
      <c r="A17" s="434">
        <v>6</v>
      </c>
      <c r="B17" s="512" t="s">
        <v>572</v>
      </c>
      <c r="C17" s="513" t="s">
        <v>570</v>
      </c>
      <c r="D17" s="862">
        <v>2</v>
      </c>
      <c r="E17" s="863">
        <v>578</v>
      </c>
      <c r="F17" s="864">
        <v>9</v>
      </c>
      <c r="G17" s="865">
        <v>87</v>
      </c>
      <c r="H17" s="862">
        <v>3</v>
      </c>
      <c r="I17" s="863">
        <v>332</v>
      </c>
      <c r="J17" s="864">
        <v>2</v>
      </c>
      <c r="K17" s="866">
        <v>555</v>
      </c>
      <c r="L17" s="862">
        <v>7</v>
      </c>
      <c r="M17" s="863">
        <v>2580</v>
      </c>
      <c r="N17" s="864">
        <v>1</v>
      </c>
      <c r="O17" s="867">
        <v>4225</v>
      </c>
      <c r="P17" s="652">
        <v>4</v>
      </c>
      <c r="Q17" s="522">
        <v>3640</v>
      </c>
      <c r="R17" s="653">
        <v>6</v>
      </c>
      <c r="S17" s="524">
        <v>2240</v>
      </c>
      <c r="T17" s="868">
        <v>34</v>
      </c>
      <c r="U17" s="869">
        <v>14237</v>
      </c>
      <c r="V17" s="445">
        <v>6</v>
      </c>
    </row>
    <row r="18" spans="1:22" ht="15.75" x14ac:dyDescent="0.2">
      <c r="A18" s="434">
        <v>7</v>
      </c>
      <c r="B18" s="512" t="s">
        <v>576</v>
      </c>
      <c r="C18" s="513" t="s">
        <v>568</v>
      </c>
      <c r="D18" s="862">
        <v>6</v>
      </c>
      <c r="E18" s="863">
        <v>472</v>
      </c>
      <c r="F18" s="864">
        <v>5</v>
      </c>
      <c r="G18" s="865">
        <v>826</v>
      </c>
      <c r="H18" s="862">
        <v>8</v>
      </c>
      <c r="I18" s="863">
        <v>117</v>
      </c>
      <c r="J18" s="864">
        <v>6</v>
      </c>
      <c r="K18" s="866">
        <v>291</v>
      </c>
      <c r="L18" s="862">
        <v>3</v>
      </c>
      <c r="M18" s="863">
        <v>3785</v>
      </c>
      <c r="N18" s="864">
        <v>5</v>
      </c>
      <c r="O18" s="867">
        <v>140</v>
      </c>
      <c r="P18" s="652">
        <v>1</v>
      </c>
      <c r="Q18" s="522">
        <v>4210</v>
      </c>
      <c r="R18" s="653">
        <v>1</v>
      </c>
      <c r="S18" s="524">
        <v>8965</v>
      </c>
      <c r="T18" s="868">
        <v>35</v>
      </c>
      <c r="U18" s="869">
        <v>18806</v>
      </c>
      <c r="V18" s="442">
        <v>7</v>
      </c>
    </row>
    <row r="19" spans="1:22" ht="15.75" x14ac:dyDescent="0.2">
      <c r="A19" s="443">
        <v>8</v>
      </c>
      <c r="B19" s="512" t="s">
        <v>582</v>
      </c>
      <c r="C19" s="513" t="s">
        <v>936</v>
      </c>
      <c r="D19" s="606">
        <v>6</v>
      </c>
      <c r="E19" s="963">
        <v>651</v>
      </c>
      <c r="F19" s="608">
        <v>5</v>
      </c>
      <c r="G19" s="964">
        <v>395</v>
      </c>
      <c r="H19" s="606">
        <v>5</v>
      </c>
      <c r="I19" s="963">
        <v>145</v>
      </c>
      <c r="J19" s="608">
        <v>9</v>
      </c>
      <c r="K19" s="518">
        <v>179</v>
      </c>
      <c r="L19" s="862">
        <v>2</v>
      </c>
      <c r="M19" s="519">
        <v>4065</v>
      </c>
      <c r="N19" s="864">
        <v>2</v>
      </c>
      <c r="O19" s="520">
        <v>3070</v>
      </c>
      <c r="P19" s="521">
        <v>2</v>
      </c>
      <c r="Q19" s="522">
        <v>5815</v>
      </c>
      <c r="R19" s="523">
        <v>4</v>
      </c>
      <c r="S19" s="524">
        <v>2850</v>
      </c>
      <c r="T19" s="868">
        <v>35</v>
      </c>
      <c r="U19" s="869">
        <v>17170</v>
      </c>
      <c r="V19" s="445">
        <v>8</v>
      </c>
    </row>
    <row r="20" spans="1:22" ht="15.75" x14ac:dyDescent="0.2">
      <c r="A20" s="434">
        <v>9</v>
      </c>
      <c r="B20" s="512" t="s">
        <v>577</v>
      </c>
      <c r="C20" s="513" t="s">
        <v>568</v>
      </c>
      <c r="D20" s="862">
        <v>4</v>
      </c>
      <c r="E20" s="863">
        <v>506</v>
      </c>
      <c r="F20" s="864">
        <v>7</v>
      </c>
      <c r="G20" s="865">
        <v>261</v>
      </c>
      <c r="H20" s="862">
        <v>1</v>
      </c>
      <c r="I20" s="863">
        <v>523</v>
      </c>
      <c r="J20" s="864">
        <v>3</v>
      </c>
      <c r="K20" s="866">
        <v>486</v>
      </c>
      <c r="L20" s="862">
        <v>6</v>
      </c>
      <c r="M20" s="863">
        <v>885</v>
      </c>
      <c r="N20" s="864">
        <v>4</v>
      </c>
      <c r="O20" s="867">
        <v>1440</v>
      </c>
      <c r="P20" s="652">
        <v>1</v>
      </c>
      <c r="Q20" s="522">
        <v>6220</v>
      </c>
      <c r="R20" s="653">
        <v>10</v>
      </c>
      <c r="S20" s="524">
        <v>355</v>
      </c>
      <c r="T20" s="868">
        <v>36</v>
      </c>
      <c r="U20" s="869">
        <v>10676</v>
      </c>
      <c r="V20" s="442">
        <v>9</v>
      </c>
    </row>
    <row r="21" spans="1:22" ht="15.75" x14ac:dyDescent="0.2">
      <c r="A21" s="434">
        <v>10</v>
      </c>
      <c r="B21" s="512" t="s">
        <v>938</v>
      </c>
      <c r="C21" s="513" t="s">
        <v>89</v>
      </c>
      <c r="D21" s="862">
        <v>2</v>
      </c>
      <c r="E21" s="863">
        <v>751</v>
      </c>
      <c r="F21" s="864">
        <v>3</v>
      </c>
      <c r="G21" s="865">
        <v>1111</v>
      </c>
      <c r="H21" s="862">
        <v>6</v>
      </c>
      <c r="I21" s="863">
        <v>64</v>
      </c>
      <c r="J21" s="864">
        <v>1</v>
      </c>
      <c r="K21" s="866">
        <v>536</v>
      </c>
      <c r="L21" s="862">
        <v>10</v>
      </c>
      <c r="M21" s="863">
        <v>0</v>
      </c>
      <c r="N21" s="864">
        <v>1</v>
      </c>
      <c r="O21" s="867">
        <v>1710</v>
      </c>
      <c r="P21" s="652">
        <v>8</v>
      </c>
      <c r="Q21" s="522">
        <v>555</v>
      </c>
      <c r="R21" s="653">
        <v>5</v>
      </c>
      <c r="S21" s="524">
        <v>2500</v>
      </c>
      <c r="T21" s="868">
        <v>36</v>
      </c>
      <c r="U21" s="869">
        <v>7227</v>
      </c>
      <c r="V21" s="442">
        <v>10</v>
      </c>
    </row>
    <row r="22" spans="1:22" ht="15.75" x14ac:dyDescent="0.2">
      <c r="A22" s="443">
        <v>11</v>
      </c>
      <c r="B22" s="512" t="s">
        <v>138</v>
      </c>
      <c r="C22" s="513" t="s">
        <v>935</v>
      </c>
      <c r="D22" s="862">
        <v>4</v>
      </c>
      <c r="E22" s="863">
        <v>512</v>
      </c>
      <c r="F22" s="864">
        <v>3</v>
      </c>
      <c r="G22" s="865">
        <v>2666</v>
      </c>
      <c r="H22" s="862">
        <v>6</v>
      </c>
      <c r="I22" s="863">
        <v>208</v>
      </c>
      <c r="J22" s="864">
        <v>1</v>
      </c>
      <c r="K22" s="866">
        <v>2054</v>
      </c>
      <c r="L22" s="862">
        <v>5</v>
      </c>
      <c r="M22" s="863">
        <v>1030</v>
      </c>
      <c r="N22" s="864">
        <v>9</v>
      </c>
      <c r="O22" s="867">
        <v>130</v>
      </c>
      <c r="P22" s="652">
        <v>4</v>
      </c>
      <c r="Q22" s="522">
        <v>4050</v>
      </c>
      <c r="R22" s="653">
        <v>7</v>
      </c>
      <c r="S22" s="524">
        <v>975</v>
      </c>
      <c r="T22" s="868">
        <v>39</v>
      </c>
      <c r="U22" s="869">
        <v>11625</v>
      </c>
      <c r="V22" s="442">
        <v>11</v>
      </c>
    </row>
    <row r="23" spans="1:22" ht="15.75" x14ac:dyDescent="0.2">
      <c r="A23" s="434">
        <v>12</v>
      </c>
      <c r="B23" s="512" t="s">
        <v>940</v>
      </c>
      <c r="C23" s="513" t="s">
        <v>570</v>
      </c>
      <c r="D23" s="862">
        <v>3</v>
      </c>
      <c r="E23" s="863">
        <v>617</v>
      </c>
      <c r="F23" s="864">
        <v>4</v>
      </c>
      <c r="G23" s="865">
        <v>864</v>
      </c>
      <c r="H23" s="862">
        <v>4</v>
      </c>
      <c r="I23" s="863">
        <v>164</v>
      </c>
      <c r="J23" s="864">
        <v>8</v>
      </c>
      <c r="K23" s="866">
        <v>233</v>
      </c>
      <c r="L23" s="862">
        <v>9</v>
      </c>
      <c r="M23" s="863">
        <v>75</v>
      </c>
      <c r="N23" s="864">
        <v>2</v>
      </c>
      <c r="O23" s="867">
        <v>2425</v>
      </c>
      <c r="P23" s="652">
        <v>4</v>
      </c>
      <c r="Q23" s="522">
        <v>3805</v>
      </c>
      <c r="R23" s="653">
        <v>5</v>
      </c>
      <c r="S23" s="524">
        <v>1115</v>
      </c>
      <c r="T23" s="868">
        <v>39</v>
      </c>
      <c r="U23" s="869">
        <v>9298</v>
      </c>
      <c r="V23" s="445">
        <v>12</v>
      </c>
    </row>
    <row r="24" spans="1:22" ht="15.75" x14ac:dyDescent="0.2">
      <c r="A24" s="434">
        <v>13</v>
      </c>
      <c r="B24" s="512" t="s">
        <v>575</v>
      </c>
      <c r="C24" s="513" t="s">
        <v>227</v>
      </c>
      <c r="D24" s="862">
        <v>3</v>
      </c>
      <c r="E24" s="863">
        <v>528</v>
      </c>
      <c r="F24" s="864">
        <v>4</v>
      </c>
      <c r="G24" s="865">
        <v>491</v>
      </c>
      <c r="H24" s="862">
        <v>2</v>
      </c>
      <c r="I24" s="863">
        <v>284</v>
      </c>
      <c r="J24" s="864">
        <v>1</v>
      </c>
      <c r="K24" s="866">
        <v>1209</v>
      </c>
      <c r="L24" s="862">
        <v>5</v>
      </c>
      <c r="M24" s="863">
        <v>2125</v>
      </c>
      <c r="N24" s="864">
        <v>9</v>
      </c>
      <c r="O24" s="867">
        <v>70</v>
      </c>
      <c r="P24" s="652">
        <v>8</v>
      </c>
      <c r="Q24" s="522">
        <v>975</v>
      </c>
      <c r="R24" s="653">
        <v>8</v>
      </c>
      <c r="S24" s="524">
        <v>775</v>
      </c>
      <c r="T24" s="868">
        <v>40</v>
      </c>
      <c r="U24" s="869">
        <v>6457</v>
      </c>
      <c r="V24" s="442">
        <v>13</v>
      </c>
    </row>
    <row r="25" spans="1:22" ht="15.75" x14ac:dyDescent="0.2">
      <c r="A25" s="443">
        <v>14</v>
      </c>
      <c r="B25" s="512" t="s">
        <v>586</v>
      </c>
      <c r="C25" s="513" t="s">
        <v>232</v>
      </c>
      <c r="D25" s="862">
        <v>1</v>
      </c>
      <c r="E25" s="863">
        <v>800</v>
      </c>
      <c r="F25" s="864">
        <v>7</v>
      </c>
      <c r="G25" s="865">
        <v>569</v>
      </c>
      <c r="H25" s="862">
        <v>2</v>
      </c>
      <c r="I25" s="863">
        <v>338</v>
      </c>
      <c r="J25" s="864">
        <v>4</v>
      </c>
      <c r="K25" s="866">
        <v>370</v>
      </c>
      <c r="L25" s="862">
        <v>2</v>
      </c>
      <c r="M25" s="863">
        <v>4215</v>
      </c>
      <c r="N25" s="864">
        <v>3</v>
      </c>
      <c r="O25" s="867">
        <v>1820</v>
      </c>
      <c r="P25" s="652">
        <v>11</v>
      </c>
      <c r="Q25" s="522">
        <v>0</v>
      </c>
      <c r="R25" s="653">
        <v>11</v>
      </c>
      <c r="S25" s="524">
        <v>0</v>
      </c>
      <c r="T25" s="868">
        <v>41</v>
      </c>
      <c r="U25" s="869">
        <v>8112</v>
      </c>
      <c r="V25" s="445">
        <v>14</v>
      </c>
    </row>
    <row r="26" spans="1:22" ht="15.75" x14ac:dyDescent="0.2">
      <c r="A26" s="434">
        <v>15</v>
      </c>
      <c r="B26" s="512" t="s">
        <v>580</v>
      </c>
      <c r="C26" s="513" t="s">
        <v>228</v>
      </c>
      <c r="D26" s="862">
        <v>10</v>
      </c>
      <c r="E26" s="863">
        <v>67</v>
      </c>
      <c r="F26" s="864">
        <v>1</v>
      </c>
      <c r="G26" s="865">
        <v>4540</v>
      </c>
      <c r="H26" s="862">
        <v>5</v>
      </c>
      <c r="I26" s="863">
        <v>211</v>
      </c>
      <c r="J26" s="864">
        <v>7</v>
      </c>
      <c r="K26" s="866">
        <v>245</v>
      </c>
      <c r="L26" s="862">
        <v>4</v>
      </c>
      <c r="M26" s="863">
        <v>3025</v>
      </c>
      <c r="N26" s="864">
        <v>6</v>
      </c>
      <c r="O26" s="867">
        <v>110</v>
      </c>
      <c r="P26" s="652">
        <v>3</v>
      </c>
      <c r="Q26" s="522">
        <v>3830</v>
      </c>
      <c r="R26" s="653">
        <v>10</v>
      </c>
      <c r="S26" s="524">
        <v>645</v>
      </c>
      <c r="T26" s="868">
        <v>46</v>
      </c>
      <c r="U26" s="869">
        <v>12673</v>
      </c>
      <c r="V26" s="445">
        <v>15</v>
      </c>
    </row>
    <row r="27" spans="1:22" ht="15.75" x14ac:dyDescent="0.2">
      <c r="A27" s="434">
        <v>16</v>
      </c>
      <c r="B27" s="512" t="s">
        <v>585</v>
      </c>
      <c r="C27" s="513" t="s">
        <v>232</v>
      </c>
      <c r="D27" s="862">
        <v>7</v>
      </c>
      <c r="E27" s="863">
        <v>407</v>
      </c>
      <c r="F27" s="864">
        <v>7</v>
      </c>
      <c r="G27" s="865">
        <v>319</v>
      </c>
      <c r="H27" s="862">
        <v>9</v>
      </c>
      <c r="I27" s="863">
        <v>16</v>
      </c>
      <c r="J27" s="864">
        <v>4</v>
      </c>
      <c r="K27" s="866">
        <v>384</v>
      </c>
      <c r="L27" s="862">
        <v>2</v>
      </c>
      <c r="M27" s="863">
        <v>2790</v>
      </c>
      <c r="N27" s="864">
        <v>7</v>
      </c>
      <c r="O27" s="867" t="s">
        <v>1073</v>
      </c>
      <c r="P27" s="652">
        <v>9</v>
      </c>
      <c r="Q27" s="522">
        <v>835</v>
      </c>
      <c r="R27" s="653">
        <v>3</v>
      </c>
      <c r="S27" s="524">
        <v>3430</v>
      </c>
      <c r="T27" s="868">
        <v>48</v>
      </c>
      <c r="U27" s="869">
        <v>8181</v>
      </c>
      <c r="V27" s="442">
        <v>16</v>
      </c>
    </row>
    <row r="28" spans="1:22" ht="15.75" x14ac:dyDescent="0.2">
      <c r="A28" s="434">
        <v>17</v>
      </c>
      <c r="B28" s="512" t="s">
        <v>309</v>
      </c>
      <c r="C28" s="513" t="s">
        <v>231</v>
      </c>
      <c r="D28" s="862">
        <v>3</v>
      </c>
      <c r="E28" s="863">
        <v>909</v>
      </c>
      <c r="F28" s="864">
        <v>2</v>
      </c>
      <c r="G28" s="865">
        <v>2837</v>
      </c>
      <c r="H28" s="862">
        <v>10</v>
      </c>
      <c r="I28" s="863">
        <v>0</v>
      </c>
      <c r="J28" s="864">
        <v>7</v>
      </c>
      <c r="K28" s="866">
        <v>199</v>
      </c>
      <c r="L28" s="862">
        <v>7</v>
      </c>
      <c r="M28" s="863">
        <v>205</v>
      </c>
      <c r="N28" s="864">
        <v>7</v>
      </c>
      <c r="O28" s="867">
        <v>105</v>
      </c>
      <c r="P28" s="652">
        <v>7</v>
      </c>
      <c r="Q28" s="522">
        <v>1040</v>
      </c>
      <c r="R28" s="653">
        <v>5</v>
      </c>
      <c r="S28" s="524">
        <v>1580</v>
      </c>
      <c r="T28" s="868">
        <v>48</v>
      </c>
      <c r="U28" s="869">
        <v>6875</v>
      </c>
      <c r="V28" s="442">
        <v>17</v>
      </c>
    </row>
    <row r="29" spans="1:22" ht="15.75" x14ac:dyDescent="0.2">
      <c r="A29" s="434">
        <v>18</v>
      </c>
      <c r="B29" s="512" t="s">
        <v>578</v>
      </c>
      <c r="C29" s="513" t="s">
        <v>231</v>
      </c>
      <c r="D29" s="862">
        <v>9</v>
      </c>
      <c r="E29" s="863">
        <v>137</v>
      </c>
      <c r="F29" s="864">
        <v>1</v>
      </c>
      <c r="G29" s="865">
        <v>4123</v>
      </c>
      <c r="H29" s="862">
        <v>3</v>
      </c>
      <c r="I29" s="863">
        <v>218</v>
      </c>
      <c r="J29" s="864">
        <v>10</v>
      </c>
      <c r="K29" s="866">
        <v>58</v>
      </c>
      <c r="L29" s="862">
        <v>10</v>
      </c>
      <c r="M29" s="863">
        <v>555</v>
      </c>
      <c r="N29" s="864">
        <v>6</v>
      </c>
      <c r="O29" s="867">
        <v>950</v>
      </c>
      <c r="P29" s="652">
        <v>10</v>
      </c>
      <c r="Q29" s="522">
        <v>0</v>
      </c>
      <c r="R29" s="653">
        <v>2</v>
      </c>
      <c r="S29" s="524">
        <v>5765</v>
      </c>
      <c r="T29" s="868">
        <v>51</v>
      </c>
      <c r="U29" s="869">
        <v>11806</v>
      </c>
      <c r="V29" s="445">
        <v>18</v>
      </c>
    </row>
    <row r="30" spans="1:22" ht="15.75" x14ac:dyDescent="0.2">
      <c r="A30" s="434">
        <v>19</v>
      </c>
      <c r="B30" s="512" t="s">
        <v>571</v>
      </c>
      <c r="C30" s="513" t="s">
        <v>570</v>
      </c>
      <c r="D30" s="862">
        <v>9</v>
      </c>
      <c r="E30" s="863">
        <v>338</v>
      </c>
      <c r="F30" s="864">
        <v>9</v>
      </c>
      <c r="G30" s="865">
        <v>141</v>
      </c>
      <c r="H30" s="862">
        <v>9</v>
      </c>
      <c r="I30" s="863">
        <v>63</v>
      </c>
      <c r="J30" s="864">
        <v>6</v>
      </c>
      <c r="K30" s="866">
        <v>248</v>
      </c>
      <c r="L30" s="862">
        <v>9</v>
      </c>
      <c r="M30" s="863">
        <v>605</v>
      </c>
      <c r="N30" s="864">
        <v>3</v>
      </c>
      <c r="O30" s="867">
        <v>890</v>
      </c>
      <c r="P30" s="652">
        <v>1</v>
      </c>
      <c r="Q30" s="522">
        <v>11930</v>
      </c>
      <c r="R30" s="653">
        <v>6</v>
      </c>
      <c r="S30" s="524">
        <v>1445</v>
      </c>
      <c r="T30" s="868">
        <v>52</v>
      </c>
      <c r="U30" s="869">
        <v>15660</v>
      </c>
      <c r="V30" s="442">
        <v>19</v>
      </c>
    </row>
    <row r="31" spans="1:22" ht="15.75" x14ac:dyDescent="0.2">
      <c r="A31" s="434">
        <v>20</v>
      </c>
      <c r="B31" s="512" t="s">
        <v>944</v>
      </c>
      <c r="C31" s="513" t="s">
        <v>936</v>
      </c>
      <c r="D31" s="862">
        <v>5</v>
      </c>
      <c r="E31" s="863">
        <v>493</v>
      </c>
      <c r="F31" s="864">
        <v>10</v>
      </c>
      <c r="G31" s="865">
        <v>178</v>
      </c>
      <c r="H31" s="862">
        <v>7</v>
      </c>
      <c r="I31" s="863">
        <v>142</v>
      </c>
      <c r="J31" s="864">
        <v>6</v>
      </c>
      <c r="K31" s="866">
        <v>293</v>
      </c>
      <c r="L31" s="862">
        <v>5</v>
      </c>
      <c r="M31" s="863">
        <v>2785</v>
      </c>
      <c r="N31" s="864">
        <v>5</v>
      </c>
      <c r="O31" s="867">
        <v>365</v>
      </c>
      <c r="P31" s="652">
        <v>6</v>
      </c>
      <c r="Q31" s="522">
        <v>1655</v>
      </c>
      <c r="R31" s="653">
        <v>8</v>
      </c>
      <c r="S31" s="524">
        <v>705</v>
      </c>
      <c r="T31" s="868">
        <v>52</v>
      </c>
      <c r="U31" s="869">
        <v>6616</v>
      </c>
      <c r="V31" s="442">
        <v>20</v>
      </c>
    </row>
    <row r="32" spans="1:22" ht="15.75" x14ac:dyDescent="0.2">
      <c r="A32" s="434">
        <v>21</v>
      </c>
      <c r="B32" s="512" t="s">
        <v>943</v>
      </c>
      <c r="C32" s="513" t="s">
        <v>228</v>
      </c>
      <c r="D32" s="862">
        <v>9</v>
      </c>
      <c r="E32" s="863">
        <v>287</v>
      </c>
      <c r="F32" s="864">
        <v>6</v>
      </c>
      <c r="G32" s="865">
        <v>394</v>
      </c>
      <c r="H32" s="862">
        <v>7</v>
      </c>
      <c r="I32" s="863">
        <v>32</v>
      </c>
      <c r="J32" s="864">
        <v>5</v>
      </c>
      <c r="K32" s="866">
        <v>268</v>
      </c>
      <c r="L32" s="862">
        <v>4</v>
      </c>
      <c r="M32" s="863">
        <v>1240</v>
      </c>
      <c r="N32" s="864">
        <v>10</v>
      </c>
      <c r="O32" s="867">
        <v>55</v>
      </c>
      <c r="P32" s="652">
        <v>9</v>
      </c>
      <c r="Q32" s="522">
        <v>950</v>
      </c>
      <c r="R32" s="653">
        <v>4</v>
      </c>
      <c r="S32" s="524">
        <v>1625</v>
      </c>
      <c r="T32" s="868">
        <v>54</v>
      </c>
      <c r="U32" s="869">
        <v>4851</v>
      </c>
      <c r="V32" s="445">
        <v>21</v>
      </c>
    </row>
    <row r="33" spans="1:22" ht="15.75" x14ac:dyDescent="0.2">
      <c r="A33" s="434">
        <v>22</v>
      </c>
      <c r="B33" s="512" t="s">
        <v>573</v>
      </c>
      <c r="C33" s="513" t="s">
        <v>227</v>
      </c>
      <c r="D33" s="862">
        <v>5</v>
      </c>
      <c r="E33" s="863">
        <v>666</v>
      </c>
      <c r="F33" s="864">
        <v>4</v>
      </c>
      <c r="G33" s="865">
        <v>855</v>
      </c>
      <c r="H33" s="862">
        <v>4</v>
      </c>
      <c r="I33" s="863">
        <v>295</v>
      </c>
      <c r="J33" s="864">
        <v>9</v>
      </c>
      <c r="K33" s="866">
        <v>162</v>
      </c>
      <c r="L33" s="862">
        <v>8</v>
      </c>
      <c r="M33" s="863">
        <v>80</v>
      </c>
      <c r="N33" s="864">
        <v>8</v>
      </c>
      <c r="O33" s="867">
        <v>90</v>
      </c>
      <c r="P33" s="652">
        <v>10</v>
      </c>
      <c r="Q33" s="522">
        <v>330</v>
      </c>
      <c r="R33" s="653">
        <v>7</v>
      </c>
      <c r="S33" s="524">
        <v>1360</v>
      </c>
      <c r="T33" s="868">
        <v>55</v>
      </c>
      <c r="U33" s="869">
        <v>3838</v>
      </c>
      <c r="V33" s="442">
        <v>22</v>
      </c>
    </row>
    <row r="34" spans="1:22" ht="15.75" x14ac:dyDescent="0.2">
      <c r="A34" s="434">
        <v>23</v>
      </c>
      <c r="B34" s="512" t="s">
        <v>947</v>
      </c>
      <c r="C34" s="513" t="s">
        <v>229</v>
      </c>
      <c r="D34" s="606">
        <v>11</v>
      </c>
      <c r="E34" s="963">
        <v>0</v>
      </c>
      <c r="F34" s="608">
        <v>11</v>
      </c>
      <c r="G34" s="964">
        <v>0</v>
      </c>
      <c r="H34" s="606">
        <v>3</v>
      </c>
      <c r="I34" s="963">
        <v>174</v>
      </c>
      <c r="J34" s="608">
        <v>9</v>
      </c>
      <c r="K34" s="518">
        <v>135</v>
      </c>
      <c r="L34" s="862">
        <v>3</v>
      </c>
      <c r="M34" s="519">
        <v>2020</v>
      </c>
      <c r="N34" s="864">
        <v>7</v>
      </c>
      <c r="O34" s="520">
        <v>885</v>
      </c>
      <c r="P34" s="521">
        <v>10</v>
      </c>
      <c r="Q34" s="522">
        <v>220</v>
      </c>
      <c r="R34" s="523">
        <v>3</v>
      </c>
      <c r="S34" s="524">
        <v>1790</v>
      </c>
      <c r="T34" s="868">
        <v>57</v>
      </c>
      <c r="U34" s="869">
        <v>5224</v>
      </c>
      <c r="V34" s="445">
        <v>23</v>
      </c>
    </row>
    <row r="35" spans="1:22" ht="15.75" x14ac:dyDescent="0.2">
      <c r="A35" s="434">
        <v>24</v>
      </c>
      <c r="B35" s="512" t="s">
        <v>574</v>
      </c>
      <c r="C35" s="513" t="s">
        <v>227</v>
      </c>
      <c r="D35" s="862">
        <v>8</v>
      </c>
      <c r="E35" s="863">
        <v>385</v>
      </c>
      <c r="F35" s="864">
        <v>9</v>
      </c>
      <c r="G35" s="865">
        <v>228</v>
      </c>
      <c r="H35" s="862">
        <v>4</v>
      </c>
      <c r="I35" s="863">
        <v>215</v>
      </c>
      <c r="J35" s="864">
        <v>8</v>
      </c>
      <c r="K35" s="866">
        <v>226</v>
      </c>
      <c r="L35" s="862">
        <v>8</v>
      </c>
      <c r="M35" s="863">
        <v>80</v>
      </c>
      <c r="N35" s="864">
        <v>8</v>
      </c>
      <c r="O35" s="867">
        <v>245</v>
      </c>
      <c r="P35" s="652">
        <v>5</v>
      </c>
      <c r="Q35" s="522">
        <v>3030</v>
      </c>
      <c r="R35" s="653">
        <v>8</v>
      </c>
      <c r="S35" s="524">
        <v>810</v>
      </c>
      <c r="T35" s="868">
        <v>58</v>
      </c>
      <c r="U35" s="869">
        <v>5219</v>
      </c>
      <c r="V35" s="442">
        <v>24</v>
      </c>
    </row>
    <row r="36" spans="1:22" ht="15.75" x14ac:dyDescent="0.2">
      <c r="A36" s="434">
        <v>25</v>
      </c>
      <c r="B36" s="512" t="s">
        <v>948</v>
      </c>
      <c r="C36" s="513" t="s">
        <v>89</v>
      </c>
      <c r="D36" s="862">
        <v>11</v>
      </c>
      <c r="E36" s="863">
        <v>0</v>
      </c>
      <c r="F36" s="864">
        <v>11</v>
      </c>
      <c r="G36" s="865">
        <v>0</v>
      </c>
      <c r="H36" s="862">
        <v>9</v>
      </c>
      <c r="I36" s="863">
        <v>96</v>
      </c>
      <c r="J36" s="864">
        <v>10</v>
      </c>
      <c r="K36" s="866">
        <v>21</v>
      </c>
      <c r="L36" s="862">
        <v>6</v>
      </c>
      <c r="M36" s="863">
        <v>2610</v>
      </c>
      <c r="N36" s="864">
        <v>3</v>
      </c>
      <c r="O36" s="867">
        <v>1970</v>
      </c>
      <c r="P36" s="652">
        <v>8</v>
      </c>
      <c r="Q36" s="522">
        <v>1410</v>
      </c>
      <c r="R36" s="653">
        <v>2</v>
      </c>
      <c r="S36" s="524">
        <v>3625</v>
      </c>
      <c r="T36" s="868">
        <v>60</v>
      </c>
      <c r="U36" s="869">
        <v>9732</v>
      </c>
      <c r="V36" s="445">
        <v>25</v>
      </c>
    </row>
    <row r="37" spans="1:22" ht="15.75" x14ac:dyDescent="0.2">
      <c r="A37" s="434">
        <v>26</v>
      </c>
      <c r="B37" s="512" t="s">
        <v>583</v>
      </c>
      <c r="C37" s="513" t="s">
        <v>936</v>
      </c>
      <c r="D37" s="606">
        <v>7</v>
      </c>
      <c r="E37" s="607">
        <v>420</v>
      </c>
      <c r="F37" s="608">
        <v>6</v>
      </c>
      <c r="G37" s="609">
        <v>506</v>
      </c>
      <c r="H37" s="606">
        <v>8</v>
      </c>
      <c r="I37" s="607">
        <v>28</v>
      </c>
      <c r="J37" s="608">
        <v>5</v>
      </c>
      <c r="K37" s="610">
        <v>333</v>
      </c>
      <c r="L37" s="606">
        <v>8</v>
      </c>
      <c r="M37" s="607">
        <v>650</v>
      </c>
      <c r="N37" s="608">
        <v>9</v>
      </c>
      <c r="O37" s="611">
        <v>50</v>
      </c>
      <c r="P37" s="612">
        <v>11</v>
      </c>
      <c r="Q37" s="613">
        <v>0</v>
      </c>
      <c r="R37" s="614">
        <v>7</v>
      </c>
      <c r="S37" s="615">
        <v>1345</v>
      </c>
      <c r="T37" s="868">
        <v>61</v>
      </c>
      <c r="U37" s="869">
        <v>3332</v>
      </c>
      <c r="V37" s="442">
        <v>26</v>
      </c>
    </row>
    <row r="38" spans="1:22" ht="15.75" x14ac:dyDescent="0.2">
      <c r="A38" s="434">
        <v>27</v>
      </c>
      <c r="B38" s="512" t="s">
        <v>584</v>
      </c>
      <c r="C38" s="513" t="s">
        <v>232</v>
      </c>
      <c r="D38" s="862">
        <v>8</v>
      </c>
      <c r="E38" s="863">
        <v>550</v>
      </c>
      <c r="F38" s="864">
        <v>10</v>
      </c>
      <c r="G38" s="865">
        <v>111</v>
      </c>
      <c r="H38" s="862">
        <v>11</v>
      </c>
      <c r="I38" s="863">
        <v>0</v>
      </c>
      <c r="J38" s="864">
        <v>7</v>
      </c>
      <c r="K38" s="866">
        <v>243</v>
      </c>
      <c r="L38" s="862">
        <v>1</v>
      </c>
      <c r="M38" s="863">
        <v>4500</v>
      </c>
      <c r="N38" s="864">
        <v>10</v>
      </c>
      <c r="O38" s="867">
        <v>40</v>
      </c>
      <c r="P38" s="652">
        <v>6</v>
      </c>
      <c r="Q38" s="522">
        <v>3095</v>
      </c>
      <c r="R38" s="653">
        <v>9</v>
      </c>
      <c r="S38" s="524">
        <v>620</v>
      </c>
      <c r="T38" s="868">
        <v>62</v>
      </c>
      <c r="U38" s="869">
        <v>9159</v>
      </c>
      <c r="V38" s="445">
        <v>27</v>
      </c>
    </row>
    <row r="39" spans="1:22" ht="15.75" x14ac:dyDescent="0.2">
      <c r="A39" s="434">
        <v>28</v>
      </c>
      <c r="B39" s="512" t="s">
        <v>136</v>
      </c>
      <c r="C39" s="513" t="s">
        <v>229</v>
      </c>
      <c r="D39" s="871">
        <v>2</v>
      </c>
      <c r="E39" s="872">
        <v>1152</v>
      </c>
      <c r="F39" s="874">
        <v>10</v>
      </c>
      <c r="G39" s="875">
        <v>84</v>
      </c>
      <c r="H39" s="871">
        <v>11</v>
      </c>
      <c r="I39" s="872">
        <v>0</v>
      </c>
      <c r="J39" s="874">
        <v>2</v>
      </c>
      <c r="K39" s="876">
        <v>565</v>
      </c>
      <c r="L39" s="871">
        <v>8</v>
      </c>
      <c r="M39" s="872">
        <v>2425</v>
      </c>
      <c r="N39" s="874">
        <v>8</v>
      </c>
      <c r="O39" s="877">
        <v>125</v>
      </c>
      <c r="P39" s="652">
        <v>11</v>
      </c>
      <c r="Q39" s="522">
        <v>0</v>
      </c>
      <c r="R39" s="653">
        <v>11</v>
      </c>
      <c r="S39" s="524">
        <v>0</v>
      </c>
      <c r="T39" s="868">
        <v>63</v>
      </c>
      <c r="U39" s="869">
        <v>4351</v>
      </c>
      <c r="V39" s="442">
        <v>28</v>
      </c>
    </row>
    <row r="40" spans="1:22" ht="15.75" x14ac:dyDescent="0.2">
      <c r="A40" s="434">
        <v>29</v>
      </c>
      <c r="B40" s="512" t="s">
        <v>581</v>
      </c>
      <c r="C40" s="513" t="s">
        <v>229</v>
      </c>
      <c r="D40" s="862">
        <v>10</v>
      </c>
      <c r="E40" s="519">
        <v>92</v>
      </c>
      <c r="F40" s="864">
        <v>2</v>
      </c>
      <c r="G40" s="517">
        <v>3192</v>
      </c>
      <c r="H40" s="862">
        <v>8</v>
      </c>
      <c r="I40" s="519">
        <v>92</v>
      </c>
      <c r="J40" s="864">
        <v>11</v>
      </c>
      <c r="K40" s="518">
        <v>0</v>
      </c>
      <c r="L40" s="862">
        <v>11</v>
      </c>
      <c r="M40" s="519">
        <v>0</v>
      </c>
      <c r="N40" s="864">
        <v>11</v>
      </c>
      <c r="O40" s="520">
        <v>0</v>
      </c>
      <c r="P40" s="521">
        <v>7</v>
      </c>
      <c r="Q40" s="522">
        <v>610</v>
      </c>
      <c r="R40" s="523">
        <v>4</v>
      </c>
      <c r="S40" s="524">
        <v>3605</v>
      </c>
      <c r="T40" s="868">
        <v>64</v>
      </c>
      <c r="U40" s="869">
        <v>7591</v>
      </c>
      <c r="V40" s="445">
        <v>29</v>
      </c>
    </row>
    <row r="41" spans="1:22" ht="15.75" x14ac:dyDescent="0.2">
      <c r="A41" s="434">
        <v>30</v>
      </c>
      <c r="B41" s="512" t="s">
        <v>579</v>
      </c>
      <c r="C41" s="513" t="s">
        <v>231</v>
      </c>
      <c r="D41" s="862">
        <v>2</v>
      </c>
      <c r="E41" s="863">
        <v>724</v>
      </c>
      <c r="F41" s="864">
        <v>8</v>
      </c>
      <c r="G41" s="865">
        <v>184</v>
      </c>
      <c r="H41" s="862">
        <v>10</v>
      </c>
      <c r="I41" s="863">
        <v>77</v>
      </c>
      <c r="J41" s="864">
        <v>10</v>
      </c>
      <c r="K41" s="866">
        <v>125</v>
      </c>
      <c r="L41" s="862">
        <v>10</v>
      </c>
      <c r="M41" s="863">
        <v>65</v>
      </c>
      <c r="N41" s="864">
        <v>6</v>
      </c>
      <c r="O41" s="867">
        <v>205</v>
      </c>
      <c r="P41" s="652">
        <v>7</v>
      </c>
      <c r="Q41" s="522">
        <v>2115</v>
      </c>
      <c r="R41" s="653">
        <v>11</v>
      </c>
      <c r="S41" s="524">
        <v>0</v>
      </c>
      <c r="T41" s="868">
        <v>64</v>
      </c>
      <c r="U41" s="869">
        <v>3495</v>
      </c>
      <c r="V41" s="442">
        <v>30</v>
      </c>
    </row>
    <row r="42" spans="1:22" ht="15.75" x14ac:dyDescent="0.2">
      <c r="A42" s="434">
        <v>31</v>
      </c>
      <c r="B42" s="512" t="s">
        <v>942</v>
      </c>
      <c r="C42" s="513" t="s">
        <v>228</v>
      </c>
      <c r="D42" s="862">
        <v>10</v>
      </c>
      <c r="E42" s="863">
        <v>206</v>
      </c>
      <c r="F42" s="864">
        <v>6</v>
      </c>
      <c r="G42" s="865">
        <v>581</v>
      </c>
      <c r="H42" s="862">
        <v>1</v>
      </c>
      <c r="I42" s="863">
        <v>370</v>
      </c>
      <c r="J42" s="864">
        <v>8</v>
      </c>
      <c r="K42" s="866">
        <v>196</v>
      </c>
      <c r="L42" s="862">
        <v>11</v>
      </c>
      <c r="M42" s="863">
        <v>0</v>
      </c>
      <c r="N42" s="864">
        <v>11</v>
      </c>
      <c r="O42" s="867">
        <v>0</v>
      </c>
      <c r="P42" s="652">
        <v>9</v>
      </c>
      <c r="Q42" s="522">
        <v>335</v>
      </c>
      <c r="R42" s="653">
        <v>9</v>
      </c>
      <c r="S42" s="524">
        <v>725</v>
      </c>
      <c r="T42" s="868">
        <v>65</v>
      </c>
      <c r="U42" s="869">
        <v>2413</v>
      </c>
      <c r="V42" s="445">
        <v>31</v>
      </c>
    </row>
    <row r="43" spans="1:22" ht="15.75" x14ac:dyDescent="0.2">
      <c r="A43" s="434">
        <v>32</v>
      </c>
      <c r="B43" s="512" t="s">
        <v>945</v>
      </c>
      <c r="C43" s="513" t="s">
        <v>232</v>
      </c>
      <c r="D43" s="862">
        <v>11</v>
      </c>
      <c r="E43" s="863">
        <v>0</v>
      </c>
      <c r="F43" s="864">
        <v>11</v>
      </c>
      <c r="G43" s="865">
        <v>0</v>
      </c>
      <c r="H43" s="862">
        <v>0</v>
      </c>
      <c r="I43" s="863">
        <v>11</v>
      </c>
      <c r="J43" s="864">
        <v>11</v>
      </c>
      <c r="K43" s="866">
        <v>0</v>
      </c>
      <c r="L43" s="862">
        <v>11</v>
      </c>
      <c r="M43" s="863">
        <v>0</v>
      </c>
      <c r="N43" s="864">
        <v>11</v>
      </c>
      <c r="O43" s="867">
        <v>0</v>
      </c>
      <c r="P43" s="652">
        <v>2</v>
      </c>
      <c r="Q43" s="522">
        <v>5275</v>
      </c>
      <c r="R43" s="653">
        <v>9</v>
      </c>
      <c r="S43" s="524">
        <v>790</v>
      </c>
      <c r="T43" s="868">
        <v>66</v>
      </c>
      <c r="U43" s="869">
        <v>6076</v>
      </c>
      <c r="V43" s="442">
        <v>32</v>
      </c>
    </row>
    <row r="44" spans="1:22" ht="15.75" x14ac:dyDescent="0.2">
      <c r="A44" s="434">
        <v>33</v>
      </c>
      <c r="B44" s="512" t="s">
        <v>946</v>
      </c>
      <c r="C44" s="513" t="s">
        <v>89</v>
      </c>
      <c r="D44" s="606">
        <v>4</v>
      </c>
      <c r="E44" s="963">
        <v>802</v>
      </c>
      <c r="F44" s="608">
        <v>8</v>
      </c>
      <c r="G44" s="964">
        <v>178</v>
      </c>
      <c r="H44" s="606">
        <v>11</v>
      </c>
      <c r="I44" s="963">
        <v>0</v>
      </c>
      <c r="J44" s="608">
        <v>11</v>
      </c>
      <c r="K44" s="518">
        <v>0</v>
      </c>
      <c r="L44" s="862">
        <v>11</v>
      </c>
      <c r="M44" s="519">
        <v>0</v>
      </c>
      <c r="N44" s="864">
        <v>11</v>
      </c>
      <c r="O44" s="520">
        <v>0</v>
      </c>
      <c r="P44" s="521">
        <v>11</v>
      </c>
      <c r="Q44" s="522">
        <v>0</v>
      </c>
      <c r="R44" s="523">
        <v>11</v>
      </c>
      <c r="S44" s="524">
        <v>0</v>
      </c>
      <c r="T44" s="868">
        <v>78</v>
      </c>
      <c r="U44" s="869">
        <v>980</v>
      </c>
      <c r="V44" s="445">
        <v>33</v>
      </c>
    </row>
    <row r="45" spans="1:22" ht="15.75" x14ac:dyDescent="0.2">
      <c r="A45" s="434">
        <v>34</v>
      </c>
      <c r="B45" s="512" t="s">
        <v>1114</v>
      </c>
      <c r="C45" s="513" t="s">
        <v>936</v>
      </c>
      <c r="D45" s="606">
        <v>11</v>
      </c>
      <c r="E45" s="963">
        <v>0</v>
      </c>
      <c r="F45" s="608">
        <v>11</v>
      </c>
      <c r="G45" s="964">
        <v>0</v>
      </c>
      <c r="H45" s="606">
        <v>11</v>
      </c>
      <c r="I45" s="963">
        <v>0</v>
      </c>
      <c r="J45" s="608">
        <v>11</v>
      </c>
      <c r="K45" s="518">
        <v>0</v>
      </c>
      <c r="L45" s="862">
        <v>11</v>
      </c>
      <c r="M45" s="519">
        <v>0</v>
      </c>
      <c r="N45" s="864">
        <v>11</v>
      </c>
      <c r="O45" s="520">
        <v>0</v>
      </c>
      <c r="P45" s="521">
        <v>6</v>
      </c>
      <c r="Q45" s="522">
        <v>1210</v>
      </c>
      <c r="R45" s="523">
        <v>11</v>
      </c>
      <c r="S45" s="524">
        <v>0</v>
      </c>
      <c r="T45" s="868">
        <v>83</v>
      </c>
      <c r="U45" s="869">
        <v>1210</v>
      </c>
      <c r="V45" s="445">
        <v>34</v>
      </c>
    </row>
    <row r="46" spans="1:22" ht="15.75" x14ac:dyDescent="0.2">
      <c r="A46" s="434">
        <v>35</v>
      </c>
      <c r="B46" s="512" t="s">
        <v>1074</v>
      </c>
      <c r="C46" s="513" t="s">
        <v>228</v>
      </c>
      <c r="D46" s="862">
        <v>11</v>
      </c>
      <c r="E46" s="519">
        <v>0</v>
      </c>
      <c r="F46" s="864">
        <v>11</v>
      </c>
      <c r="G46" s="517">
        <v>0</v>
      </c>
      <c r="H46" s="606">
        <v>11</v>
      </c>
      <c r="I46" s="963">
        <v>0</v>
      </c>
      <c r="J46" s="608">
        <v>11</v>
      </c>
      <c r="K46" s="518">
        <v>0</v>
      </c>
      <c r="L46" s="862">
        <v>7</v>
      </c>
      <c r="M46" s="519">
        <v>1065</v>
      </c>
      <c r="N46" s="864">
        <v>11</v>
      </c>
      <c r="O46" s="520">
        <v>0</v>
      </c>
      <c r="P46" s="521">
        <v>11</v>
      </c>
      <c r="Q46" s="522">
        <v>0</v>
      </c>
      <c r="R46" s="523">
        <v>11</v>
      </c>
      <c r="S46" s="524">
        <v>0</v>
      </c>
      <c r="T46" s="868">
        <v>84</v>
      </c>
      <c r="U46" s="869">
        <v>1065</v>
      </c>
      <c r="V46" s="442">
        <v>35</v>
      </c>
    </row>
    <row r="47" spans="1:22" ht="15.75" x14ac:dyDescent="0.2">
      <c r="A47" s="434">
        <v>36</v>
      </c>
      <c r="B47" s="512" t="s">
        <v>1075</v>
      </c>
      <c r="C47" s="513" t="s">
        <v>228</v>
      </c>
      <c r="D47" s="862">
        <v>11</v>
      </c>
      <c r="E47" s="519">
        <v>0</v>
      </c>
      <c r="F47" s="864">
        <v>11</v>
      </c>
      <c r="G47" s="517">
        <v>0</v>
      </c>
      <c r="H47" s="606">
        <v>11</v>
      </c>
      <c r="I47" s="963">
        <v>0</v>
      </c>
      <c r="J47" s="608">
        <v>11</v>
      </c>
      <c r="K47" s="518">
        <v>0</v>
      </c>
      <c r="L47" s="862">
        <v>11</v>
      </c>
      <c r="M47" s="519">
        <v>0</v>
      </c>
      <c r="N47" s="864">
        <v>10</v>
      </c>
      <c r="O47" s="520">
        <v>25</v>
      </c>
      <c r="P47" s="521">
        <v>11</v>
      </c>
      <c r="Q47" s="522">
        <v>0</v>
      </c>
      <c r="R47" s="523">
        <v>11</v>
      </c>
      <c r="S47" s="524">
        <v>0</v>
      </c>
      <c r="T47" s="868">
        <v>87</v>
      </c>
      <c r="U47" s="869">
        <v>25</v>
      </c>
      <c r="V47" s="445">
        <v>36</v>
      </c>
    </row>
    <row r="48" spans="1:22" ht="16.5" thickBot="1" x14ac:dyDescent="0.25">
      <c r="A48" s="527"/>
      <c r="B48" s="528"/>
      <c r="C48" s="529"/>
      <c r="D48" s="530"/>
      <c r="E48" s="531"/>
      <c r="F48" s="532"/>
      <c r="G48" s="533"/>
      <c r="H48" s="530"/>
      <c r="I48" s="531"/>
      <c r="J48" s="530"/>
      <c r="K48" s="531"/>
      <c r="L48" s="530"/>
      <c r="M48" s="531"/>
      <c r="N48" s="530"/>
      <c r="O48" s="533"/>
      <c r="P48" s="534"/>
      <c r="Q48" s="535"/>
      <c r="R48" s="534"/>
      <c r="S48" s="535"/>
      <c r="T48" s="536"/>
      <c r="U48" s="537"/>
      <c r="V48" s="538"/>
    </row>
  </sheetData>
  <sortState xmlns:xlrd2="http://schemas.microsoft.com/office/spreadsheetml/2017/richdata2" ref="B12:U41">
    <sortCondition ref="T12:T41"/>
    <sortCondition descending="1" ref="U12:U41"/>
  </sortState>
  <mergeCells count="20">
    <mergeCell ref="H8:I8"/>
    <mergeCell ref="D9:E9"/>
    <mergeCell ref="F9:G9"/>
    <mergeCell ref="H9:I9"/>
    <mergeCell ref="A8:A10"/>
    <mergeCell ref="B8:B10"/>
    <mergeCell ref="C8:C10"/>
    <mergeCell ref="D8:E8"/>
    <mergeCell ref="F8:G8"/>
    <mergeCell ref="T8:V9"/>
    <mergeCell ref="J9:K9"/>
    <mergeCell ref="L9:M9"/>
    <mergeCell ref="N9:O9"/>
    <mergeCell ref="P9:Q9"/>
    <mergeCell ref="R9:S9"/>
    <mergeCell ref="J8:K8"/>
    <mergeCell ref="L8:M8"/>
    <mergeCell ref="N8:O8"/>
    <mergeCell ref="P8:Q8"/>
    <mergeCell ref="R8:S8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CC"/>
  </sheetPr>
  <dimension ref="A1:IW19"/>
  <sheetViews>
    <sheetView zoomScaleNormal="100" workbookViewId="0">
      <selection activeCell="Z15" sqref="Z15"/>
    </sheetView>
  </sheetViews>
  <sheetFormatPr defaultRowHeight="12.75" x14ac:dyDescent="0.2"/>
  <cols>
    <col min="1" max="1" width="5.140625" style="11"/>
    <col min="2" max="2" width="27.7109375" style="11" customWidth="1"/>
    <col min="3" max="3" width="4.140625" style="11"/>
    <col min="4" max="4" width="7.85546875" style="11" customWidth="1"/>
    <col min="5" max="5" width="3.5703125" style="11"/>
    <col min="6" max="6" width="7.85546875" style="11"/>
    <col min="7" max="7" width="4.28515625" style="11" customWidth="1"/>
    <col min="8" max="8" width="7.85546875" style="11" customWidth="1"/>
    <col min="9" max="9" width="4.140625" style="11" customWidth="1"/>
    <col min="10" max="10" width="8" style="11" customWidth="1"/>
    <col min="11" max="11" width="4.140625" style="11" customWidth="1"/>
    <col min="12" max="12" width="8" style="11" customWidth="1"/>
    <col min="13" max="13" width="4.28515625" style="11" customWidth="1"/>
    <col min="14" max="14" width="8" style="11" customWidth="1"/>
    <col min="15" max="15" width="4.42578125" style="11" customWidth="1"/>
    <col min="16" max="16" width="9.28515625" style="11" customWidth="1"/>
    <col min="17" max="17" width="4.5703125" style="11" customWidth="1"/>
    <col min="18" max="18" width="8.85546875" style="11" customWidth="1"/>
    <col min="19" max="19" width="6" style="11"/>
    <col min="20" max="20" width="10.140625" style="11" customWidth="1"/>
    <col min="21" max="21" width="10.28515625" style="11" customWidth="1"/>
    <col min="22" max="257" width="9.140625" style="11"/>
  </cols>
  <sheetData>
    <row r="1" spans="1:21" x14ac:dyDescent="0.2">
      <c r="A1" s="18"/>
    </row>
    <row r="2" spans="1:21" x14ac:dyDescent="0.2">
      <c r="A2" s="18"/>
      <c r="J2" s="11" t="s">
        <v>21</v>
      </c>
    </row>
    <row r="3" spans="1:21" ht="20.25" x14ac:dyDescent="0.3">
      <c r="A3" s="18"/>
      <c r="B3" s="11" t="s">
        <v>53</v>
      </c>
      <c r="D3" s="15"/>
      <c r="F3" s="93"/>
      <c r="G3" s="93"/>
      <c r="H3" s="93"/>
      <c r="I3" s="93"/>
      <c r="J3" s="93"/>
      <c r="K3" s="94" t="s">
        <v>1</v>
      </c>
      <c r="L3" s="93"/>
      <c r="M3" s="93"/>
      <c r="N3" s="93"/>
      <c r="O3" s="93"/>
    </row>
    <row r="4" spans="1:21" ht="20.25" x14ac:dyDescent="0.3">
      <c r="A4" s="18"/>
      <c r="B4" s="11" t="s">
        <v>54</v>
      </c>
      <c r="F4" s="93"/>
      <c r="G4" s="93"/>
      <c r="H4" s="93"/>
      <c r="I4" s="93"/>
      <c r="J4" s="93"/>
      <c r="K4" s="95" t="s">
        <v>537</v>
      </c>
      <c r="L4" s="93"/>
      <c r="M4" s="93"/>
      <c r="N4" s="93"/>
      <c r="O4" s="93"/>
    </row>
    <row r="5" spans="1:21" ht="20.25" x14ac:dyDescent="0.3">
      <c r="A5" s="18"/>
      <c r="F5" s="93"/>
      <c r="G5" s="93"/>
      <c r="H5" s="93"/>
      <c r="I5" s="93"/>
      <c r="J5" s="93"/>
      <c r="K5" s="96" t="s">
        <v>3</v>
      </c>
      <c r="L5" s="93"/>
      <c r="M5" s="93"/>
      <c r="N5" s="93"/>
      <c r="O5" s="93"/>
    </row>
    <row r="6" spans="1:21" ht="13.5" thickBot="1" x14ac:dyDescent="0.25"/>
    <row r="7" spans="1:21" ht="19.5" thickTop="1" thickBot="1" x14ac:dyDescent="0.25">
      <c r="A7" s="1353" t="s">
        <v>4</v>
      </c>
      <c r="B7" s="1378" t="s">
        <v>5</v>
      </c>
      <c r="C7" s="1346" t="s">
        <v>6</v>
      </c>
      <c r="D7" s="1346"/>
      <c r="E7" s="1347" t="s">
        <v>7</v>
      </c>
      <c r="F7" s="1347"/>
      <c r="G7" s="1346" t="s">
        <v>8</v>
      </c>
      <c r="H7" s="1346"/>
      <c r="I7" s="1347" t="s">
        <v>9</v>
      </c>
      <c r="J7" s="1347"/>
      <c r="K7" s="1346" t="s">
        <v>10</v>
      </c>
      <c r="L7" s="1346"/>
      <c r="M7" s="1347" t="s">
        <v>11</v>
      </c>
      <c r="N7" s="1347"/>
      <c r="O7" s="1346" t="s">
        <v>12</v>
      </c>
      <c r="P7" s="1346"/>
      <c r="Q7" s="1385" t="s">
        <v>13</v>
      </c>
      <c r="R7" s="1385"/>
      <c r="S7" s="1348" t="s">
        <v>14</v>
      </c>
      <c r="T7" s="1348"/>
      <c r="U7" s="1348"/>
    </row>
    <row r="8" spans="1:21" ht="36.75" customHeight="1" thickTop="1" thickBot="1" x14ac:dyDescent="0.25">
      <c r="A8" s="1353"/>
      <c r="B8" s="1378"/>
      <c r="C8" s="1384" t="s">
        <v>486</v>
      </c>
      <c r="D8" s="1384"/>
      <c r="E8" s="1384" t="s">
        <v>487</v>
      </c>
      <c r="F8" s="1384"/>
      <c r="G8" s="1384" t="s">
        <v>488</v>
      </c>
      <c r="H8" s="1384"/>
      <c r="I8" s="1384" t="s">
        <v>489</v>
      </c>
      <c r="J8" s="1384"/>
      <c r="K8" s="1384" t="s">
        <v>490</v>
      </c>
      <c r="L8" s="1384"/>
      <c r="M8" s="1384" t="s">
        <v>491</v>
      </c>
      <c r="N8" s="1384"/>
      <c r="O8" s="1384" t="s">
        <v>492</v>
      </c>
      <c r="P8" s="1384"/>
      <c r="Q8" s="1384" t="s">
        <v>493</v>
      </c>
      <c r="R8" s="1384"/>
      <c r="S8" s="1348"/>
      <c r="T8" s="1348"/>
      <c r="U8" s="1348"/>
    </row>
    <row r="9" spans="1:21" ht="0.75" customHeight="1" thickTop="1" x14ac:dyDescent="0.2">
      <c r="A9" s="1353"/>
      <c r="B9" s="1378"/>
      <c r="C9" s="458"/>
      <c r="D9" s="458"/>
      <c r="E9" s="459"/>
      <c r="F9" s="460"/>
      <c r="G9" s="461"/>
      <c r="H9" s="462"/>
      <c r="I9" s="459"/>
      <c r="J9" s="460"/>
      <c r="K9" s="461"/>
      <c r="L9" s="462"/>
      <c r="M9" s="459"/>
      <c r="N9" s="460"/>
      <c r="O9" s="461"/>
      <c r="P9" s="462"/>
      <c r="Q9" s="459"/>
      <c r="R9" s="462"/>
      <c r="S9" s="461"/>
      <c r="T9" s="463"/>
      <c r="U9" s="464"/>
    </row>
    <row r="10" spans="1:21" ht="26.25" customHeight="1" thickBot="1" x14ac:dyDescent="0.25">
      <c r="A10" s="465"/>
      <c r="B10" s="427"/>
      <c r="C10" s="466" t="s">
        <v>15</v>
      </c>
      <c r="D10" s="467" t="s">
        <v>16</v>
      </c>
      <c r="E10" s="468" t="s">
        <v>15</v>
      </c>
      <c r="F10" s="469" t="s">
        <v>16</v>
      </c>
      <c r="G10" s="466" t="s">
        <v>15</v>
      </c>
      <c r="H10" s="467" t="s">
        <v>16</v>
      </c>
      <c r="I10" s="468" t="s">
        <v>15</v>
      </c>
      <c r="J10" s="469" t="s">
        <v>16</v>
      </c>
      <c r="K10" s="466" t="s">
        <v>15</v>
      </c>
      <c r="L10" s="467" t="s">
        <v>16</v>
      </c>
      <c r="M10" s="468" t="s">
        <v>15</v>
      </c>
      <c r="N10" s="469" t="s">
        <v>16</v>
      </c>
      <c r="O10" s="466" t="s">
        <v>15</v>
      </c>
      <c r="P10" s="467" t="s">
        <v>16</v>
      </c>
      <c r="Q10" s="468" t="s">
        <v>15</v>
      </c>
      <c r="R10" s="467" t="s">
        <v>16</v>
      </c>
      <c r="S10" s="466" t="s">
        <v>15</v>
      </c>
      <c r="T10" s="485" t="s">
        <v>16</v>
      </c>
      <c r="U10" s="470" t="s">
        <v>18</v>
      </c>
    </row>
    <row r="11" spans="1:21" ht="33" customHeight="1" x14ac:dyDescent="0.2">
      <c r="A11" s="471">
        <v>1</v>
      </c>
      <c r="B11" s="472" t="s">
        <v>210</v>
      </c>
      <c r="C11" s="388">
        <v>1</v>
      </c>
      <c r="D11" s="473">
        <v>14587</v>
      </c>
      <c r="E11" s="474">
        <v>1</v>
      </c>
      <c r="F11" s="475">
        <v>15447</v>
      </c>
      <c r="G11" s="388">
        <v>5</v>
      </c>
      <c r="H11" s="473">
        <v>3039</v>
      </c>
      <c r="I11" s="390">
        <v>2</v>
      </c>
      <c r="J11" s="476">
        <v>5875</v>
      </c>
      <c r="K11" s="388">
        <v>2</v>
      </c>
      <c r="L11" s="473">
        <v>20360</v>
      </c>
      <c r="M11" s="390">
        <v>1</v>
      </c>
      <c r="N11" s="476">
        <v>20030</v>
      </c>
      <c r="O11" s="388">
        <v>1</v>
      </c>
      <c r="P11" s="473">
        <v>14217</v>
      </c>
      <c r="Q11" s="390">
        <v>4</v>
      </c>
      <c r="R11" s="476">
        <v>19728</v>
      </c>
      <c r="S11" s="477">
        <v>17</v>
      </c>
      <c r="T11" s="484">
        <v>113283</v>
      </c>
      <c r="U11" s="478">
        <v>1</v>
      </c>
    </row>
    <row r="12" spans="1:21" ht="33" customHeight="1" x14ac:dyDescent="0.2">
      <c r="A12" s="479">
        <v>2</v>
      </c>
      <c r="B12" s="480" t="s">
        <v>226</v>
      </c>
      <c r="C12" s="388">
        <v>2</v>
      </c>
      <c r="D12" s="473">
        <v>10192</v>
      </c>
      <c r="E12" s="474">
        <v>3</v>
      </c>
      <c r="F12" s="475">
        <v>12278</v>
      </c>
      <c r="G12" s="388">
        <v>4</v>
      </c>
      <c r="H12" s="473">
        <v>3573</v>
      </c>
      <c r="I12" s="390">
        <v>4</v>
      </c>
      <c r="J12" s="476">
        <v>3180</v>
      </c>
      <c r="K12" s="388">
        <v>5</v>
      </c>
      <c r="L12" s="473">
        <v>4165</v>
      </c>
      <c r="M12" s="390">
        <v>4</v>
      </c>
      <c r="N12" s="476">
        <v>13135</v>
      </c>
      <c r="O12" s="388">
        <v>2</v>
      </c>
      <c r="P12" s="473">
        <v>14113</v>
      </c>
      <c r="Q12" s="390">
        <v>1</v>
      </c>
      <c r="R12" s="476">
        <v>23559</v>
      </c>
      <c r="S12" s="477">
        <v>25</v>
      </c>
      <c r="T12" s="484">
        <v>84195</v>
      </c>
      <c r="U12" s="481">
        <v>2</v>
      </c>
    </row>
    <row r="13" spans="1:21" ht="33" customHeight="1" x14ac:dyDescent="0.2">
      <c r="A13" s="479">
        <v>3</v>
      </c>
      <c r="B13" s="482" t="s">
        <v>589</v>
      </c>
      <c r="C13" s="388">
        <v>3</v>
      </c>
      <c r="D13" s="473">
        <v>8111</v>
      </c>
      <c r="E13" s="474">
        <v>5</v>
      </c>
      <c r="F13" s="475">
        <v>10754</v>
      </c>
      <c r="G13" s="388">
        <v>1</v>
      </c>
      <c r="H13" s="473">
        <v>8388</v>
      </c>
      <c r="I13" s="390">
        <v>3</v>
      </c>
      <c r="J13" s="476">
        <v>4517</v>
      </c>
      <c r="K13" s="388">
        <v>3</v>
      </c>
      <c r="L13" s="473">
        <v>4890</v>
      </c>
      <c r="M13" s="390">
        <v>3</v>
      </c>
      <c r="N13" s="476">
        <v>11270</v>
      </c>
      <c r="O13" s="388">
        <v>5</v>
      </c>
      <c r="P13" s="473">
        <v>8903</v>
      </c>
      <c r="Q13" s="390">
        <v>5</v>
      </c>
      <c r="R13" s="476">
        <v>17283</v>
      </c>
      <c r="S13" s="477">
        <v>28</v>
      </c>
      <c r="T13" s="484">
        <v>74116</v>
      </c>
      <c r="U13" s="481">
        <v>3</v>
      </c>
    </row>
    <row r="14" spans="1:21" ht="33" customHeight="1" x14ac:dyDescent="0.2">
      <c r="A14" s="479">
        <v>4</v>
      </c>
      <c r="B14" s="483" t="s">
        <v>208</v>
      </c>
      <c r="C14" s="388">
        <v>6</v>
      </c>
      <c r="D14" s="473">
        <v>5322</v>
      </c>
      <c r="E14" s="474">
        <v>2</v>
      </c>
      <c r="F14" s="475">
        <v>13596</v>
      </c>
      <c r="G14" s="388">
        <v>2</v>
      </c>
      <c r="H14" s="473">
        <v>4821</v>
      </c>
      <c r="I14" s="390">
        <v>1</v>
      </c>
      <c r="J14" s="476">
        <v>7837</v>
      </c>
      <c r="K14" s="388">
        <v>4</v>
      </c>
      <c r="L14" s="473">
        <v>9040</v>
      </c>
      <c r="M14" s="390">
        <v>5</v>
      </c>
      <c r="N14" s="476">
        <v>3400</v>
      </c>
      <c r="O14" s="388">
        <v>6</v>
      </c>
      <c r="P14" s="473">
        <v>4604</v>
      </c>
      <c r="Q14" s="390">
        <v>3</v>
      </c>
      <c r="R14" s="476">
        <v>20184</v>
      </c>
      <c r="S14" s="477">
        <v>29</v>
      </c>
      <c r="T14" s="484">
        <v>68804</v>
      </c>
      <c r="U14" s="481">
        <v>4</v>
      </c>
    </row>
    <row r="15" spans="1:21" ht="33" customHeight="1" x14ac:dyDescent="0.2">
      <c r="A15" s="479">
        <v>5</v>
      </c>
      <c r="B15" s="483" t="s">
        <v>207</v>
      </c>
      <c r="C15" s="388">
        <v>4</v>
      </c>
      <c r="D15" s="473">
        <v>6913</v>
      </c>
      <c r="E15" s="474">
        <v>6</v>
      </c>
      <c r="F15" s="475">
        <v>7788</v>
      </c>
      <c r="G15" s="388">
        <v>6</v>
      </c>
      <c r="H15" s="473">
        <v>2662</v>
      </c>
      <c r="I15" s="390">
        <v>5</v>
      </c>
      <c r="J15" s="476">
        <v>3027</v>
      </c>
      <c r="K15" s="388">
        <v>1</v>
      </c>
      <c r="L15" s="473">
        <v>23595</v>
      </c>
      <c r="M15" s="390">
        <v>2</v>
      </c>
      <c r="N15" s="476">
        <v>20000</v>
      </c>
      <c r="O15" s="388">
        <v>4</v>
      </c>
      <c r="P15" s="473">
        <v>9798</v>
      </c>
      <c r="Q15" s="390">
        <v>6</v>
      </c>
      <c r="R15" s="476">
        <v>18376</v>
      </c>
      <c r="S15" s="477">
        <v>34</v>
      </c>
      <c r="T15" s="484">
        <v>92159</v>
      </c>
      <c r="U15" s="481">
        <v>5</v>
      </c>
    </row>
    <row r="16" spans="1:21" ht="33" customHeight="1" thickBot="1" x14ac:dyDescent="0.25">
      <c r="A16" s="1084">
        <v>6</v>
      </c>
      <c r="B16" s="1086" t="s">
        <v>587</v>
      </c>
      <c r="C16" s="1087">
        <v>5</v>
      </c>
      <c r="D16" s="1088">
        <v>5925</v>
      </c>
      <c r="E16" s="402">
        <v>4</v>
      </c>
      <c r="F16" s="554">
        <v>10668</v>
      </c>
      <c r="G16" s="1087">
        <v>3</v>
      </c>
      <c r="H16" s="1088">
        <v>4434</v>
      </c>
      <c r="I16" s="1089">
        <v>6</v>
      </c>
      <c r="J16" s="1090">
        <v>3642</v>
      </c>
      <c r="K16" s="1087">
        <v>7</v>
      </c>
      <c r="L16" s="1088"/>
      <c r="M16" s="1089">
        <v>7</v>
      </c>
      <c r="N16" s="1090"/>
      <c r="O16" s="1087">
        <v>3</v>
      </c>
      <c r="P16" s="1088">
        <v>10165</v>
      </c>
      <c r="Q16" s="1089">
        <v>2</v>
      </c>
      <c r="R16" s="1090">
        <v>20211</v>
      </c>
      <c r="S16" s="857">
        <v>37</v>
      </c>
      <c r="T16" s="1091">
        <v>55045</v>
      </c>
      <c r="U16" s="859">
        <v>6</v>
      </c>
    </row>
    <row r="19" spans="2:2" ht="23.25" x14ac:dyDescent="0.35">
      <c r="B19" s="164" t="s">
        <v>1115</v>
      </c>
    </row>
  </sheetData>
  <sortState xmlns:xlrd2="http://schemas.microsoft.com/office/spreadsheetml/2017/richdata2" ref="B11:T16">
    <sortCondition ref="S11:S16"/>
    <sortCondition descending="1" ref="T11:T16"/>
  </sortState>
  <mergeCells count="19">
    <mergeCell ref="S7:U8"/>
    <mergeCell ref="C8:D8"/>
    <mergeCell ref="E8:F8"/>
    <mergeCell ref="I8:J8"/>
    <mergeCell ref="G8:H8"/>
    <mergeCell ref="I7:J7"/>
    <mergeCell ref="M8:N8"/>
    <mergeCell ref="O8:P8"/>
    <mergeCell ref="Q8:R8"/>
    <mergeCell ref="K8:L8"/>
    <mergeCell ref="K7:L7"/>
    <mergeCell ref="M7:N7"/>
    <mergeCell ref="O7:P7"/>
    <mergeCell ref="Q7:R7"/>
    <mergeCell ref="A7:A9"/>
    <mergeCell ref="B7:B9"/>
    <mergeCell ref="C7:D7"/>
    <mergeCell ref="E7:F7"/>
    <mergeCell ref="G7:H7"/>
  </mergeCells>
  <pageMargins left="0.42013888888888901" right="0.75" top="0.47013888888888899" bottom="0.2" header="0.51180555555555496" footer="0.51180555555555496"/>
  <pageSetup paperSize="9" firstPageNumber="0" orientation="portrait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C99"/>
  </sheetPr>
  <dimension ref="A1:IW36"/>
  <sheetViews>
    <sheetView zoomScaleNormal="100" workbookViewId="0">
      <selection activeCell="Y27" sqref="Y27"/>
    </sheetView>
  </sheetViews>
  <sheetFormatPr defaultRowHeight="12.75" x14ac:dyDescent="0.2"/>
  <cols>
    <col min="1" max="1" width="6.140625" style="2" customWidth="1"/>
    <col min="2" max="2" width="19" style="2" customWidth="1"/>
    <col min="3" max="3" width="22.140625" style="2" customWidth="1"/>
    <col min="4" max="4" width="7" style="2"/>
    <col min="5" max="5" width="8.85546875" style="2" customWidth="1"/>
    <col min="6" max="6" width="6.85546875" style="2"/>
    <col min="7" max="7" width="8" style="2" customWidth="1"/>
    <col min="8" max="8" width="7.140625" style="2" customWidth="1"/>
    <col min="9" max="9" width="8" style="2" customWidth="1"/>
    <col min="10" max="10" width="7.28515625" style="2" customWidth="1"/>
    <col min="11" max="11" width="8" style="2" customWidth="1"/>
    <col min="12" max="12" width="8.140625" style="2" customWidth="1"/>
    <col min="13" max="13" width="8" style="2" customWidth="1"/>
    <col min="14" max="14" width="8.42578125" style="2" customWidth="1"/>
    <col min="15" max="15" width="7.85546875" style="2" customWidth="1"/>
    <col min="16" max="16" width="7.28515625" style="2" customWidth="1"/>
    <col min="17" max="17" width="7.7109375" style="2" customWidth="1"/>
    <col min="18" max="18" width="7.5703125" style="2" customWidth="1"/>
    <col min="19" max="19" width="8" style="2" customWidth="1"/>
    <col min="20" max="20" width="6.28515625" style="2" customWidth="1"/>
    <col min="21" max="21" width="8" style="2" customWidth="1"/>
    <col min="22" max="22" width="11.42578125" style="2" customWidth="1"/>
    <col min="23" max="257" width="9.140625" style="2"/>
  </cols>
  <sheetData>
    <row r="1" spans="1:22" ht="20.25" x14ac:dyDescent="0.3">
      <c r="A1" s="1387"/>
      <c r="B1" s="1387"/>
      <c r="C1" s="19"/>
      <c r="D1" s="20"/>
      <c r="E1" s="19"/>
      <c r="F1" s="99"/>
      <c r="G1" s="100"/>
      <c r="H1" s="99"/>
      <c r="I1" s="100"/>
      <c r="J1" s="98" t="s">
        <v>1</v>
      </c>
      <c r="K1" s="100"/>
      <c r="L1" s="99"/>
      <c r="M1" s="100"/>
      <c r="N1" s="99"/>
      <c r="O1" s="19"/>
      <c r="P1" s="19"/>
      <c r="Q1" s="19"/>
      <c r="R1" s="20"/>
      <c r="S1" s="19"/>
      <c r="T1" s="20"/>
      <c r="U1" s="19"/>
    </row>
    <row r="2" spans="1:22" ht="20.25" x14ac:dyDescent="0.3">
      <c r="A2" s="1388"/>
      <c r="B2" s="1388"/>
      <c r="C2" s="165" t="s">
        <v>55</v>
      </c>
      <c r="D2" s="20"/>
      <c r="E2" s="19"/>
      <c r="F2" s="99"/>
      <c r="G2" s="100"/>
      <c r="H2" s="99"/>
      <c r="I2" s="100"/>
      <c r="J2" s="98" t="s">
        <v>538</v>
      </c>
      <c r="K2" s="100"/>
      <c r="L2" s="99"/>
      <c r="M2" s="100"/>
      <c r="N2" s="99"/>
      <c r="O2" s="19"/>
      <c r="P2" s="20"/>
      <c r="Q2" s="19"/>
      <c r="R2" s="20"/>
      <c r="S2" s="19"/>
      <c r="T2" s="20"/>
      <c r="U2" s="19"/>
    </row>
    <row r="3" spans="1:22" ht="20.25" x14ac:dyDescent="0.3">
      <c r="A3" s="21"/>
      <c r="B3" s="19"/>
      <c r="C3" s="165" t="s">
        <v>56</v>
      </c>
      <c r="D3" s="20"/>
      <c r="E3" s="19"/>
      <c r="F3" s="99"/>
      <c r="G3" s="100"/>
      <c r="H3" s="99"/>
      <c r="I3" s="100"/>
      <c r="J3" s="98" t="s">
        <v>19</v>
      </c>
      <c r="K3" s="100"/>
      <c r="L3" s="99"/>
      <c r="M3" s="100"/>
      <c r="N3" s="99"/>
      <c r="O3" s="19"/>
      <c r="P3" s="20"/>
      <c r="Q3" s="19"/>
      <c r="R3" s="20"/>
      <c r="S3" s="19"/>
      <c r="T3" s="20"/>
      <c r="U3" s="19"/>
    </row>
    <row r="5" spans="1:22" ht="13.5" thickBot="1" x14ac:dyDescent="0.25"/>
    <row r="6" spans="1:22" ht="17.25" thickTop="1" thickBot="1" x14ac:dyDescent="0.25">
      <c r="A6" s="1365" t="s">
        <v>4</v>
      </c>
      <c r="B6" s="1382" t="s">
        <v>20</v>
      </c>
      <c r="C6" s="1383" t="s">
        <v>5</v>
      </c>
      <c r="D6" s="1386" t="s">
        <v>6</v>
      </c>
      <c r="E6" s="1386"/>
      <c r="F6" s="1389" t="s">
        <v>7</v>
      </c>
      <c r="G6" s="1389"/>
      <c r="H6" s="1386" t="s">
        <v>8</v>
      </c>
      <c r="I6" s="1386"/>
      <c r="J6" s="1389" t="s">
        <v>9</v>
      </c>
      <c r="K6" s="1389"/>
      <c r="L6" s="1386" t="s">
        <v>10</v>
      </c>
      <c r="M6" s="1386"/>
      <c r="N6" s="1389" t="s">
        <v>11</v>
      </c>
      <c r="O6" s="1389"/>
      <c r="P6" s="1386" t="s">
        <v>12</v>
      </c>
      <c r="Q6" s="1386"/>
      <c r="R6" s="1389" t="s">
        <v>13</v>
      </c>
      <c r="S6" s="1389"/>
      <c r="T6" s="1379" t="s">
        <v>14</v>
      </c>
      <c r="U6" s="1379"/>
      <c r="V6" s="1379"/>
    </row>
    <row r="7" spans="1:22" ht="34.5" customHeight="1" thickTop="1" thickBot="1" x14ac:dyDescent="0.25">
      <c r="A7" s="1365"/>
      <c r="B7" s="1382"/>
      <c r="C7" s="1383"/>
      <c r="D7" s="1384" t="s">
        <v>497</v>
      </c>
      <c r="E7" s="1384"/>
      <c r="F7" s="1384" t="s">
        <v>498</v>
      </c>
      <c r="G7" s="1384"/>
      <c r="H7" s="1384" t="s">
        <v>499</v>
      </c>
      <c r="I7" s="1384"/>
      <c r="J7" s="1384" t="s">
        <v>500</v>
      </c>
      <c r="K7" s="1384"/>
      <c r="L7" s="1384" t="s">
        <v>496</v>
      </c>
      <c r="M7" s="1384"/>
      <c r="N7" s="1384" t="s">
        <v>495</v>
      </c>
      <c r="O7" s="1384"/>
      <c r="P7" s="1384" t="s">
        <v>492</v>
      </c>
      <c r="Q7" s="1384"/>
      <c r="R7" s="1384" t="s">
        <v>494</v>
      </c>
      <c r="S7" s="1384"/>
      <c r="T7" s="1379"/>
      <c r="U7" s="1379"/>
      <c r="V7" s="1379"/>
    </row>
    <row r="8" spans="1:22" ht="13.5" thickTop="1" x14ac:dyDescent="0.2">
      <c r="A8" s="1365"/>
      <c r="B8" s="1382"/>
      <c r="C8" s="1383"/>
      <c r="D8" s="486"/>
      <c r="E8" s="487"/>
      <c r="F8" s="488"/>
      <c r="G8" s="489"/>
      <c r="H8" s="486"/>
      <c r="I8" s="487"/>
      <c r="J8" s="488"/>
      <c r="K8" s="489"/>
      <c r="L8" s="486"/>
      <c r="M8" s="487"/>
      <c r="N8" s="488"/>
      <c r="O8" s="490"/>
      <c r="P8" s="486"/>
      <c r="Q8" s="487"/>
      <c r="R8" s="488"/>
      <c r="S8" s="489"/>
      <c r="T8" s="486"/>
      <c r="U8" s="491"/>
      <c r="V8" s="492"/>
    </row>
    <row r="9" spans="1:22" ht="16.5" thickBot="1" x14ac:dyDescent="0.25">
      <c r="A9" s="425"/>
      <c r="B9" s="1092"/>
      <c r="C9" s="1093"/>
      <c r="D9" s="1094" t="s">
        <v>15</v>
      </c>
      <c r="E9" s="1095" t="s">
        <v>16</v>
      </c>
      <c r="F9" s="1096" t="s">
        <v>15</v>
      </c>
      <c r="G9" s="1097" t="s">
        <v>16</v>
      </c>
      <c r="H9" s="1094" t="s">
        <v>15</v>
      </c>
      <c r="I9" s="1095" t="s">
        <v>16</v>
      </c>
      <c r="J9" s="1096" t="s">
        <v>15</v>
      </c>
      <c r="K9" s="1097" t="s">
        <v>16</v>
      </c>
      <c r="L9" s="1094" t="s">
        <v>15</v>
      </c>
      <c r="M9" s="1095" t="s">
        <v>16</v>
      </c>
      <c r="N9" s="1096" t="s">
        <v>15</v>
      </c>
      <c r="O9" s="1098" t="s">
        <v>16</v>
      </c>
      <c r="P9" s="1094" t="s">
        <v>15</v>
      </c>
      <c r="Q9" s="1095" t="s">
        <v>16</v>
      </c>
      <c r="R9" s="1096" t="s">
        <v>15</v>
      </c>
      <c r="S9" s="1097" t="s">
        <v>16</v>
      </c>
      <c r="T9" s="1094" t="s">
        <v>15</v>
      </c>
      <c r="U9" s="1098" t="s">
        <v>16</v>
      </c>
      <c r="V9" s="539" t="s">
        <v>18</v>
      </c>
    </row>
    <row r="10" spans="1:22" ht="15.75" x14ac:dyDescent="0.2">
      <c r="A10" s="434">
        <v>1</v>
      </c>
      <c r="B10" s="512" t="s">
        <v>1033</v>
      </c>
      <c r="C10" s="513" t="s">
        <v>963</v>
      </c>
      <c r="D10" s="616">
        <v>1</v>
      </c>
      <c r="E10" s="515">
        <v>4977</v>
      </c>
      <c r="F10" s="651">
        <v>2</v>
      </c>
      <c r="G10" s="517">
        <v>5512</v>
      </c>
      <c r="H10" s="514">
        <v>3</v>
      </c>
      <c r="I10" s="515">
        <v>1924</v>
      </c>
      <c r="J10" s="516">
        <v>2</v>
      </c>
      <c r="K10" s="518">
        <v>3244</v>
      </c>
      <c r="L10" s="514">
        <v>1</v>
      </c>
      <c r="M10" s="519">
        <v>6750</v>
      </c>
      <c r="N10" s="516">
        <v>2</v>
      </c>
      <c r="O10" s="520">
        <v>8815</v>
      </c>
      <c r="P10" s="521">
        <v>1</v>
      </c>
      <c r="Q10" s="522">
        <v>4964</v>
      </c>
      <c r="R10" s="523">
        <v>5</v>
      </c>
      <c r="S10" s="524">
        <v>6276</v>
      </c>
      <c r="T10" s="1099">
        <v>17</v>
      </c>
      <c r="U10" s="526">
        <v>42462</v>
      </c>
      <c r="V10" s="442">
        <v>1</v>
      </c>
    </row>
    <row r="11" spans="1:22" ht="15.75" x14ac:dyDescent="0.2">
      <c r="A11" s="443">
        <v>2</v>
      </c>
      <c r="B11" s="512" t="s">
        <v>399</v>
      </c>
      <c r="C11" s="513" t="s">
        <v>963</v>
      </c>
      <c r="D11" s="616">
        <v>1</v>
      </c>
      <c r="E11" s="515">
        <v>6577</v>
      </c>
      <c r="F11" s="651">
        <v>2</v>
      </c>
      <c r="G11" s="517">
        <v>4344</v>
      </c>
      <c r="H11" s="514">
        <v>5</v>
      </c>
      <c r="I11" s="515">
        <v>603</v>
      </c>
      <c r="J11" s="516">
        <v>4</v>
      </c>
      <c r="K11" s="518">
        <v>867</v>
      </c>
      <c r="L11" s="514">
        <v>2</v>
      </c>
      <c r="M11" s="519">
        <v>9950</v>
      </c>
      <c r="N11" s="516">
        <v>2</v>
      </c>
      <c r="O11" s="520">
        <v>3175</v>
      </c>
      <c r="P11" s="521">
        <v>1</v>
      </c>
      <c r="Q11" s="522">
        <v>4760</v>
      </c>
      <c r="R11" s="523">
        <v>1</v>
      </c>
      <c r="S11" s="524">
        <v>7221</v>
      </c>
      <c r="T11" s="1099">
        <v>18</v>
      </c>
      <c r="U11" s="526">
        <v>37497</v>
      </c>
      <c r="V11" s="442">
        <v>2</v>
      </c>
    </row>
    <row r="12" spans="1:22" ht="15.75" x14ac:dyDescent="0.2">
      <c r="A12" s="434">
        <v>3</v>
      </c>
      <c r="B12" s="512" t="s">
        <v>1034</v>
      </c>
      <c r="C12" s="513" t="s">
        <v>208</v>
      </c>
      <c r="D12" s="616">
        <v>4</v>
      </c>
      <c r="E12" s="515">
        <v>2328</v>
      </c>
      <c r="F12" s="651">
        <v>1</v>
      </c>
      <c r="G12" s="517">
        <v>6586</v>
      </c>
      <c r="H12" s="514">
        <v>1</v>
      </c>
      <c r="I12" s="515">
        <v>2935</v>
      </c>
      <c r="J12" s="516">
        <v>1</v>
      </c>
      <c r="K12" s="518">
        <v>2448</v>
      </c>
      <c r="L12" s="514">
        <v>3</v>
      </c>
      <c r="M12" s="519">
        <v>7000</v>
      </c>
      <c r="N12" s="516">
        <v>5</v>
      </c>
      <c r="O12" s="520">
        <v>1255</v>
      </c>
      <c r="P12" s="521">
        <v>6</v>
      </c>
      <c r="Q12" s="522">
        <v>1358</v>
      </c>
      <c r="R12" s="523">
        <v>2</v>
      </c>
      <c r="S12" s="524">
        <v>7934</v>
      </c>
      <c r="T12" s="1099">
        <v>23</v>
      </c>
      <c r="U12" s="526">
        <v>31844</v>
      </c>
      <c r="V12" s="445">
        <v>3</v>
      </c>
    </row>
    <row r="13" spans="1:22" ht="15.75" x14ac:dyDescent="0.2">
      <c r="A13" s="434">
        <v>4</v>
      </c>
      <c r="B13" s="512" t="s">
        <v>590</v>
      </c>
      <c r="C13" s="513" t="s">
        <v>589</v>
      </c>
      <c r="D13" s="616">
        <v>2</v>
      </c>
      <c r="E13" s="515">
        <v>3423</v>
      </c>
      <c r="F13" s="651">
        <v>3</v>
      </c>
      <c r="G13" s="517">
        <v>4169</v>
      </c>
      <c r="H13" s="514">
        <v>3</v>
      </c>
      <c r="I13" s="515">
        <v>1625</v>
      </c>
      <c r="J13" s="516">
        <v>2</v>
      </c>
      <c r="K13" s="518">
        <v>1877</v>
      </c>
      <c r="L13" s="514">
        <v>5</v>
      </c>
      <c r="M13" s="519">
        <v>170</v>
      </c>
      <c r="N13" s="516">
        <v>4</v>
      </c>
      <c r="O13" s="520">
        <v>4720</v>
      </c>
      <c r="P13" s="521">
        <v>2</v>
      </c>
      <c r="Q13" s="522">
        <v>3758</v>
      </c>
      <c r="R13" s="523">
        <v>5</v>
      </c>
      <c r="S13" s="524">
        <v>5390</v>
      </c>
      <c r="T13" s="1099">
        <v>26</v>
      </c>
      <c r="U13" s="526">
        <v>25132</v>
      </c>
      <c r="V13" s="445">
        <v>4</v>
      </c>
    </row>
    <row r="14" spans="1:22" ht="15.75" x14ac:dyDescent="0.2">
      <c r="A14" s="443">
        <v>5</v>
      </c>
      <c r="B14" s="512" t="s">
        <v>965</v>
      </c>
      <c r="C14" s="513" t="s">
        <v>966</v>
      </c>
      <c r="D14" s="616">
        <v>3</v>
      </c>
      <c r="E14" s="515">
        <v>2974</v>
      </c>
      <c r="F14" s="651">
        <v>7</v>
      </c>
      <c r="G14" s="517">
        <v>0</v>
      </c>
      <c r="H14" s="514">
        <v>4</v>
      </c>
      <c r="I14" s="515">
        <v>738</v>
      </c>
      <c r="J14" s="516">
        <v>5</v>
      </c>
      <c r="K14" s="518">
        <v>1174</v>
      </c>
      <c r="L14" s="514">
        <v>4</v>
      </c>
      <c r="M14" s="519">
        <v>865</v>
      </c>
      <c r="N14" s="516">
        <v>1</v>
      </c>
      <c r="O14" s="520">
        <v>10250</v>
      </c>
      <c r="P14" s="521">
        <v>2</v>
      </c>
      <c r="Q14" s="522">
        <v>4540</v>
      </c>
      <c r="R14" s="523">
        <v>1</v>
      </c>
      <c r="S14" s="524">
        <v>11106</v>
      </c>
      <c r="T14" s="1099">
        <v>27</v>
      </c>
      <c r="U14" s="526">
        <v>31647</v>
      </c>
      <c r="V14" s="442">
        <v>5</v>
      </c>
    </row>
    <row r="15" spans="1:22" ht="15.75" x14ac:dyDescent="0.2">
      <c r="A15" s="434">
        <v>6</v>
      </c>
      <c r="B15" s="512" t="s">
        <v>381</v>
      </c>
      <c r="C15" s="513" t="s">
        <v>226</v>
      </c>
      <c r="D15" s="616">
        <v>1</v>
      </c>
      <c r="E15" s="515">
        <v>4311</v>
      </c>
      <c r="F15" s="651">
        <v>1</v>
      </c>
      <c r="G15" s="517">
        <v>4618</v>
      </c>
      <c r="H15" s="514">
        <v>6</v>
      </c>
      <c r="I15" s="515">
        <v>998</v>
      </c>
      <c r="J15" s="516">
        <v>2</v>
      </c>
      <c r="K15" s="518">
        <v>1518</v>
      </c>
      <c r="L15" s="514">
        <v>5</v>
      </c>
      <c r="M15" s="519">
        <v>1100</v>
      </c>
      <c r="N15" s="516">
        <v>4</v>
      </c>
      <c r="O15" s="520">
        <v>2150</v>
      </c>
      <c r="P15" s="521">
        <v>3</v>
      </c>
      <c r="Q15" s="522">
        <v>3197</v>
      </c>
      <c r="R15" s="523">
        <v>5</v>
      </c>
      <c r="S15" s="524">
        <v>5530</v>
      </c>
      <c r="T15" s="1099">
        <v>27</v>
      </c>
      <c r="U15" s="526">
        <v>23422</v>
      </c>
      <c r="V15" s="445">
        <v>6</v>
      </c>
    </row>
    <row r="16" spans="1:22" ht="15.75" x14ac:dyDescent="0.2">
      <c r="A16" s="434">
        <v>7</v>
      </c>
      <c r="B16" s="512" t="s">
        <v>588</v>
      </c>
      <c r="C16" s="513" t="s">
        <v>963</v>
      </c>
      <c r="D16" s="616">
        <v>2</v>
      </c>
      <c r="E16" s="515">
        <v>3033</v>
      </c>
      <c r="F16" s="651">
        <v>1</v>
      </c>
      <c r="G16" s="517">
        <v>5591</v>
      </c>
      <c r="H16" s="514">
        <v>7</v>
      </c>
      <c r="I16" s="515">
        <v>0</v>
      </c>
      <c r="J16" s="516">
        <v>7</v>
      </c>
      <c r="K16" s="518">
        <v>0</v>
      </c>
      <c r="L16" s="514">
        <v>2</v>
      </c>
      <c r="M16" s="519">
        <v>3660</v>
      </c>
      <c r="N16" s="516">
        <v>1</v>
      </c>
      <c r="O16" s="520">
        <v>8040</v>
      </c>
      <c r="P16" s="521">
        <v>3</v>
      </c>
      <c r="Q16" s="522">
        <v>4493</v>
      </c>
      <c r="R16" s="523">
        <v>7</v>
      </c>
      <c r="S16" s="524">
        <v>0</v>
      </c>
      <c r="T16" s="1099">
        <v>30</v>
      </c>
      <c r="U16" s="526">
        <v>24817</v>
      </c>
      <c r="V16" s="442">
        <v>7</v>
      </c>
    </row>
    <row r="17" spans="1:22" ht="15.75" x14ac:dyDescent="0.2">
      <c r="A17" s="443">
        <v>8</v>
      </c>
      <c r="B17" s="512" t="s">
        <v>377</v>
      </c>
      <c r="C17" s="513" t="s">
        <v>589</v>
      </c>
      <c r="D17" s="616">
        <v>4</v>
      </c>
      <c r="E17" s="515">
        <v>2680</v>
      </c>
      <c r="F17" s="651">
        <v>4</v>
      </c>
      <c r="G17" s="517">
        <v>3693</v>
      </c>
      <c r="H17" s="514">
        <v>1</v>
      </c>
      <c r="I17" s="515">
        <v>3009</v>
      </c>
      <c r="J17" s="516">
        <v>1</v>
      </c>
      <c r="K17" s="518">
        <v>1589</v>
      </c>
      <c r="L17" s="514">
        <v>3</v>
      </c>
      <c r="M17" s="519">
        <v>2560</v>
      </c>
      <c r="N17" s="516">
        <v>3</v>
      </c>
      <c r="O17" s="520">
        <v>2195</v>
      </c>
      <c r="P17" s="521">
        <v>7</v>
      </c>
      <c r="Q17" s="522">
        <v>0</v>
      </c>
      <c r="R17" s="523">
        <v>7</v>
      </c>
      <c r="S17" s="524">
        <v>0</v>
      </c>
      <c r="T17" s="1099">
        <v>30</v>
      </c>
      <c r="U17" s="526">
        <v>15726</v>
      </c>
      <c r="V17" s="445">
        <v>8</v>
      </c>
    </row>
    <row r="18" spans="1:22" ht="15.75" x14ac:dyDescent="0.2">
      <c r="A18" s="434">
        <v>9</v>
      </c>
      <c r="B18" s="512" t="s">
        <v>213</v>
      </c>
      <c r="C18" s="513" t="s">
        <v>207</v>
      </c>
      <c r="D18" s="616">
        <v>7</v>
      </c>
      <c r="E18" s="515">
        <v>0</v>
      </c>
      <c r="F18" s="651">
        <v>7</v>
      </c>
      <c r="G18" s="517">
        <v>0</v>
      </c>
      <c r="H18" s="514">
        <v>2</v>
      </c>
      <c r="I18" s="515">
        <v>1954</v>
      </c>
      <c r="J18" s="516">
        <v>4</v>
      </c>
      <c r="K18" s="518">
        <v>1218</v>
      </c>
      <c r="L18" s="514">
        <v>1</v>
      </c>
      <c r="M18" s="519">
        <v>11650</v>
      </c>
      <c r="N18" s="516">
        <v>3</v>
      </c>
      <c r="O18" s="520">
        <v>3745</v>
      </c>
      <c r="P18" s="521">
        <v>5</v>
      </c>
      <c r="Q18" s="522">
        <v>2082</v>
      </c>
      <c r="R18" s="523">
        <v>4</v>
      </c>
      <c r="S18" s="524">
        <v>6102</v>
      </c>
      <c r="T18" s="1099">
        <v>33</v>
      </c>
      <c r="U18" s="526">
        <v>26751</v>
      </c>
      <c r="V18" s="442">
        <v>9</v>
      </c>
    </row>
    <row r="19" spans="1:22" ht="15.75" x14ac:dyDescent="0.2">
      <c r="A19" s="434">
        <v>10</v>
      </c>
      <c r="B19" s="512" t="s">
        <v>591</v>
      </c>
      <c r="C19" s="513" t="s">
        <v>589</v>
      </c>
      <c r="D19" s="616">
        <v>5</v>
      </c>
      <c r="E19" s="515">
        <v>2008</v>
      </c>
      <c r="F19" s="651">
        <v>6</v>
      </c>
      <c r="G19" s="517">
        <v>2892</v>
      </c>
      <c r="H19" s="514">
        <v>7</v>
      </c>
      <c r="I19" s="515">
        <v>0</v>
      </c>
      <c r="J19" s="516">
        <v>7</v>
      </c>
      <c r="K19" s="518">
        <v>0</v>
      </c>
      <c r="L19" s="514">
        <v>3</v>
      </c>
      <c r="M19" s="519">
        <v>2160</v>
      </c>
      <c r="N19" s="516">
        <v>2</v>
      </c>
      <c r="O19" s="520">
        <v>4355</v>
      </c>
      <c r="P19" s="521">
        <v>4</v>
      </c>
      <c r="Q19" s="522">
        <v>3070</v>
      </c>
      <c r="R19" s="523">
        <v>1</v>
      </c>
      <c r="S19" s="524">
        <v>7428</v>
      </c>
      <c r="T19" s="1099">
        <v>35</v>
      </c>
      <c r="U19" s="526">
        <v>21913</v>
      </c>
      <c r="V19" s="442">
        <v>10</v>
      </c>
    </row>
    <row r="20" spans="1:22" ht="15.75" x14ac:dyDescent="0.2">
      <c r="A20" s="443">
        <v>11</v>
      </c>
      <c r="B20" s="512" t="s">
        <v>593</v>
      </c>
      <c r="C20" s="513" t="s">
        <v>587</v>
      </c>
      <c r="D20" s="616">
        <v>4</v>
      </c>
      <c r="E20" s="515">
        <v>1865</v>
      </c>
      <c r="F20" s="651">
        <v>2</v>
      </c>
      <c r="G20" s="517">
        <v>3940</v>
      </c>
      <c r="H20" s="514">
        <v>2</v>
      </c>
      <c r="I20" s="515">
        <v>2725</v>
      </c>
      <c r="J20" s="516">
        <v>3</v>
      </c>
      <c r="K20" s="518">
        <v>2097</v>
      </c>
      <c r="L20" s="514">
        <v>7</v>
      </c>
      <c r="M20" s="519"/>
      <c r="N20" s="516">
        <v>7</v>
      </c>
      <c r="O20" s="520"/>
      <c r="P20" s="521">
        <v>7</v>
      </c>
      <c r="Q20" s="522">
        <v>0</v>
      </c>
      <c r="R20" s="523">
        <v>3</v>
      </c>
      <c r="S20" s="524">
        <v>6229</v>
      </c>
      <c r="T20" s="1099">
        <v>35</v>
      </c>
      <c r="U20" s="526">
        <v>16856</v>
      </c>
      <c r="V20" s="442">
        <v>11</v>
      </c>
    </row>
    <row r="21" spans="1:22" ht="15.75" x14ac:dyDescent="0.2">
      <c r="A21" s="434">
        <v>12</v>
      </c>
      <c r="B21" s="512" t="s">
        <v>382</v>
      </c>
      <c r="C21" s="513" t="s">
        <v>964</v>
      </c>
      <c r="D21" s="616">
        <v>2</v>
      </c>
      <c r="E21" s="515">
        <v>2907</v>
      </c>
      <c r="F21" s="651">
        <v>3</v>
      </c>
      <c r="G21" s="517">
        <v>5012</v>
      </c>
      <c r="H21" s="514">
        <v>2</v>
      </c>
      <c r="I21" s="515">
        <v>1837</v>
      </c>
      <c r="J21" s="516">
        <v>6</v>
      </c>
      <c r="K21" s="518">
        <v>488</v>
      </c>
      <c r="L21" s="514">
        <v>4</v>
      </c>
      <c r="M21" s="519">
        <v>2200</v>
      </c>
      <c r="N21" s="516">
        <v>5</v>
      </c>
      <c r="O21" s="520">
        <v>735</v>
      </c>
      <c r="P21" s="521">
        <v>7</v>
      </c>
      <c r="Q21" s="522">
        <v>0</v>
      </c>
      <c r="R21" s="523">
        <v>7</v>
      </c>
      <c r="S21" s="524">
        <v>0</v>
      </c>
      <c r="T21" s="1099">
        <v>36</v>
      </c>
      <c r="U21" s="526">
        <v>13179</v>
      </c>
      <c r="V21" s="445">
        <v>12</v>
      </c>
    </row>
    <row r="22" spans="1:22" ht="15.75" x14ac:dyDescent="0.2">
      <c r="A22" s="434">
        <v>13</v>
      </c>
      <c r="B22" s="512" t="s">
        <v>215</v>
      </c>
      <c r="C22" s="513" t="s">
        <v>208</v>
      </c>
      <c r="D22" s="616">
        <v>7</v>
      </c>
      <c r="E22" s="515">
        <v>0</v>
      </c>
      <c r="F22" s="651">
        <v>3</v>
      </c>
      <c r="G22" s="517">
        <v>3695</v>
      </c>
      <c r="H22" s="514">
        <v>4</v>
      </c>
      <c r="I22" s="515">
        <v>1233</v>
      </c>
      <c r="J22" s="516">
        <v>1</v>
      </c>
      <c r="K22" s="518">
        <v>4445</v>
      </c>
      <c r="L22" s="514">
        <v>4</v>
      </c>
      <c r="M22" s="519">
        <v>1185</v>
      </c>
      <c r="N22" s="516">
        <v>4</v>
      </c>
      <c r="O22" s="520">
        <v>1010</v>
      </c>
      <c r="P22" s="521">
        <v>6</v>
      </c>
      <c r="Q22" s="522">
        <v>1110</v>
      </c>
      <c r="R22" s="523">
        <v>7</v>
      </c>
      <c r="S22" s="524">
        <v>0</v>
      </c>
      <c r="T22" s="1099">
        <v>36</v>
      </c>
      <c r="U22" s="526">
        <v>12678</v>
      </c>
      <c r="V22" s="442">
        <v>13</v>
      </c>
    </row>
    <row r="23" spans="1:22" ht="15.75" x14ac:dyDescent="0.2">
      <c r="A23" s="443">
        <v>14</v>
      </c>
      <c r="B23" s="512" t="s">
        <v>212</v>
      </c>
      <c r="C23" s="513" t="s">
        <v>207</v>
      </c>
      <c r="D23" s="616">
        <v>3</v>
      </c>
      <c r="E23" s="515">
        <v>2953</v>
      </c>
      <c r="F23" s="651">
        <v>5</v>
      </c>
      <c r="G23" s="517">
        <v>2857</v>
      </c>
      <c r="H23" s="514">
        <v>6</v>
      </c>
      <c r="I23" s="515">
        <v>347</v>
      </c>
      <c r="J23" s="516">
        <v>4</v>
      </c>
      <c r="K23" s="518">
        <v>1301</v>
      </c>
      <c r="L23" s="514">
        <v>2</v>
      </c>
      <c r="M23" s="519">
        <v>4320</v>
      </c>
      <c r="N23" s="516">
        <v>3</v>
      </c>
      <c r="O23" s="520">
        <v>7695</v>
      </c>
      <c r="P23" s="521">
        <v>7</v>
      </c>
      <c r="Q23" s="522">
        <v>0</v>
      </c>
      <c r="R23" s="523">
        <v>7</v>
      </c>
      <c r="S23" s="524">
        <v>0</v>
      </c>
      <c r="T23" s="1099">
        <v>37</v>
      </c>
      <c r="U23" s="526">
        <v>19473</v>
      </c>
      <c r="V23" s="445">
        <v>14</v>
      </c>
    </row>
    <row r="24" spans="1:22" ht="15.75" x14ac:dyDescent="0.2">
      <c r="A24" s="434">
        <v>15</v>
      </c>
      <c r="B24" s="512" t="s">
        <v>211</v>
      </c>
      <c r="C24" s="513" t="s">
        <v>207</v>
      </c>
      <c r="D24" s="616">
        <v>5</v>
      </c>
      <c r="E24" s="515">
        <v>1421</v>
      </c>
      <c r="F24" s="651">
        <v>6</v>
      </c>
      <c r="G24" s="517">
        <v>1428</v>
      </c>
      <c r="H24" s="514">
        <v>7</v>
      </c>
      <c r="I24" s="515">
        <v>0</v>
      </c>
      <c r="J24" s="516">
        <v>7</v>
      </c>
      <c r="K24" s="518">
        <v>0</v>
      </c>
      <c r="L24" s="514">
        <v>1</v>
      </c>
      <c r="M24" s="519">
        <v>7620</v>
      </c>
      <c r="N24" s="516">
        <v>1</v>
      </c>
      <c r="O24" s="520">
        <v>8560</v>
      </c>
      <c r="P24" s="521">
        <v>5</v>
      </c>
      <c r="Q24" s="522">
        <v>2319</v>
      </c>
      <c r="R24" s="523">
        <v>6</v>
      </c>
      <c r="S24" s="524">
        <v>4811</v>
      </c>
      <c r="T24" s="1099">
        <v>38</v>
      </c>
      <c r="U24" s="526">
        <v>26159</v>
      </c>
      <c r="V24" s="445">
        <v>15</v>
      </c>
    </row>
    <row r="25" spans="1:22" ht="15.75" x14ac:dyDescent="0.2">
      <c r="A25" s="434">
        <v>16</v>
      </c>
      <c r="B25" s="512" t="s">
        <v>592</v>
      </c>
      <c r="C25" s="513" t="s">
        <v>587</v>
      </c>
      <c r="D25" s="616">
        <v>3</v>
      </c>
      <c r="E25" s="515">
        <v>2842</v>
      </c>
      <c r="F25" s="651">
        <v>4</v>
      </c>
      <c r="G25" s="517">
        <v>4432</v>
      </c>
      <c r="H25" s="514">
        <v>3</v>
      </c>
      <c r="I25" s="515">
        <v>656</v>
      </c>
      <c r="J25" s="516">
        <v>5</v>
      </c>
      <c r="K25" s="518">
        <v>1168</v>
      </c>
      <c r="L25" s="514">
        <v>7</v>
      </c>
      <c r="M25" s="519"/>
      <c r="N25" s="516">
        <v>7</v>
      </c>
      <c r="O25" s="520"/>
      <c r="P25" s="521">
        <v>3</v>
      </c>
      <c r="Q25" s="522">
        <v>3188</v>
      </c>
      <c r="R25" s="523">
        <v>7</v>
      </c>
      <c r="S25" s="524">
        <v>0</v>
      </c>
      <c r="T25" s="1099">
        <v>39</v>
      </c>
      <c r="U25" s="526">
        <v>12286</v>
      </c>
      <c r="V25" s="445">
        <v>16</v>
      </c>
    </row>
    <row r="26" spans="1:22" ht="15.75" x14ac:dyDescent="0.2">
      <c r="A26" s="443">
        <v>17</v>
      </c>
      <c r="B26" s="512" t="s">
        <v>217</v>
      </c>
      <c r="C26" s="513" t="s">
        <v>207</v>
      </c>
      <c r="D26" s="616">
        <v>5</v>
      </c>
      <c r="E26" s="515">
        <v>2539</v>
      </c>
      <c r="F26" s="651">
        <v>5</v>
      </c>
      <c r="G26" s="517">
        <v>3511</v>
      </c>
      <c r="H26" s="514">
        <v>6</v>
      </c>
      <c r="I26" s="515">
        <v>361</v>
      </c>
      <c r="J26" s="516">
        <v>5</v>
      </c>
      <c r="K26" s="518">
        <v>508</v>
      </c>
      <c r="L26" s="514">
        <v>7</v>
      </c>
      <c r="M26" s="519"/>
      <c r="N26" s="516">
        <v>7</v>
      </c>
      <c r="O26" s="520"/>
      <c r="P26" s="521">
        <v>2</v>
      </c>
      <c r="Q26" s="522">
        <v>5397</v>
      </c>
      <c r="R26" s="523">
        <v>4</v>
      </c>
      <c r="S26" s="524">
        <v>7463</v>
      </c>
      <c r="T26" s="1099">
        <v>41</v>
      </c>
      <c r="U26" s="526">
        <v>19779</v>
      </c>
      <c r="V26" s="445">
        <v>17</v>
      </c>
    </row>
    <row r="27" spans="1:22" ht="15.75" x14ac:dyDescent="0.2">
      <c r="A27" s="434">
        <v>18</v>
      </c>
      <c r="B27" s="512" t="s">
        <v>363</v>
      </c>
      <c r="C27" s="513" t="s">
        <v>208</v>
      </c>
      <c r="D27" s="616">
        <v>6</v>
      </c>
      <c r="E27" s="515">
        <v>1869</v>
      </c>
      <c r="F27" s="651">
        <v>7</v>
      </c>
      <c r="G27" s="517">
        <v>0</v>
      </c>
      <c r="H27" s="514">
        <v>4</v>
      </c>
      <c r="I27" s="515">
        <v>653</v>
      </c>
      <c r="J27" s="516">
        <v>7</v>
      </c>
      <c r="K27" s="518">
        <v>0</v>
      </c>
      <c r="L27" s="514">
        <v>5</v>
      </c>
      <c r="M27" s="519">
        <v>855</v>
      </c>
      <c r="N27" s="516">
        <v>5</v>
      </c>
      <c r="O27" s="520">
        <v>1135</v>
      </c>
      <c r="P27" s="521">
        <v>7</v>
      </c>
      <c r="Q27" s="522">
        <v>0</v>
      </c>
      <c r="R27" s="523">
        <v>2</v>
      </c>
      <c r="S27" s="524">
        <v>7380</v>
      </c>
      <c r="T27" s="1099">
        <v>43</v>
      </c>
      <c r="U27" s="526">
        <v>11892</v>
      </c>
      <c r="V27" s="445">
        <v>18</v>
      </c>
    </row>
    <row r="28" spans="1:22" ht="15.75" x14ac:dyDescent="0.2">
      <c r="A28" s="434">
        <v>19</v>
      </c>
      <c r="B28" s="512" t="s">
        <v>594</v>
      </c>
      <c r="C28" s="513" t="s">
        <v>587</v>
      </c>
      <c r="D28" s="616">
        <v>6</v>
      </c>
      <c r="E28" s="515">
        <v>1218</v>
      </c>
      <c r="F28" s="651">
        <v>6</v>
      </c>
      <c r="G28" s="517">
        <v>2296</v>
      </c>
      <c r="H28" s="514">
        <v>5</v>
      </c>
      <c r="I28" s="515">
        <v>1053</v>
      </c>
      <c r="J28" s="516">
        <v>6</v>
      </c>
      <c r="K28" s="518">
        <v>377</v>
      </c>
      <c r="L28" s="514">
        <v>7</v>
      </c>
      <c r="M28" s="519"/>
      <c r="N28" s="516">
        <v>7</v>
      </c>
      <c r="O28" s="520" t="s">
        <v>95</v>
      </c>
      <c r="P28" s="521">
        <v>4</v>
      </c>
      <c r="Q28" s="522">
        <v>3925</v>
      </c>
      <c r="R28" s="523">
        <v>3</v>
      </c>
      <c r="S28" s="524">
        <v>6306</v>
      </c>
      <c r="T28" s="1099">
        <v>44</v>
      </c>
      <c r="U28" s="526">
        <v>15175</v>
      </c>
      <c r="V28" s="445">
        <v>19</v>
      </c>
    </row>
    <row r="29" spans="1:22" ht="15.75" x14ac:dyDescent="0.2">
      <c r="A29" s="434">
        <v>20</v>
      </c>
      <c r="B29" s="512" t="s">
        <v>214</v>
      </c>
      <c r="C29" s="513" t="s">
        <v>208</v>
      </c>
      <c r="D29" s="616">
        <v>6</v>
      </c>
      <c r="E29" s="515">
        <v>1125</v>
      </c>
      <c r="F29" s="651">
        <v>4</v>
      </c>
      <c r="G29" s="517">
        <v>3315</v>
      </c>
      <c r="H29" s="514">
        <v>7</v>
      </c>
      <c r="I29" s="515">
        <v>0</v>
      </c>
      <c r="J29" s="516">
        <v>3</v>
      </c>
      <c r="K29" s="518">
        <v>944</v>
      </c>
      <c r="L29" s="514">
        <v>7</v>
      </c>
      <c r="M29" s="519"/>
      <c r="N29" s="516">
        <v>7</v>
      </c>
      <c r="O29" s="520"/>
      <c r="P29" s="521">
        <v>5</v>
      </c>
      <c r="Q29" s="522">
        <v>2136</v>
      </c>
      <c r="R29" s="523">
        <v>6</v>
      </c>
      <c r="S29" s="524">
        <v>4870</v>
      </c>
      <c r="T29" s="1099">
        <v>45</v>
      </c>
      <c r="U29" s="526">
        <v>12390</v>
      </c>
      <c r="V29" s="445">
        <v>20</v>
      </c>
    </row>
    <row r="30" spans="1:22" ht="15.75" x14ac:dyDescent="0.2">
      <c r="A30" s="434">
        <v>21</v>
      </c>
      <c r="B30" s="512" t="s">
        <v>967</v>
      </c>
      <c r="C30" s="513" t="s">
        <v>589</v>
      </c>
      <c r="D30" s="616">
        <v>7</v>
      </c>
      <c r="E30" s="515">
        <v>0</v>
      </c>
      <c r="F30" s="651">
        <v>7</v>
      </c>
      <c r="G30" s="517">
        <v>0</v>
      </c>
      <c r="H30" s="514">
        <v>1</v>
      </c>
      <c r="I30" s="515">
        <v>3754</v>
      </c>
      <c r="J30" s="516">
        <v>6</v>
      </c>
      <c r="K30" s="518">
        <v>1071</v>
      </c>
      <c r="L30" s="514">
        <v>7</v>
      </c>
      <c r="M30" s="519"/>
      <c r="N30" s="516">
        <v>7</v>
      </c>
      <c r="O30" s="520"/>
      <c r="P30" s="521">
        <v>6</v>
      </c>
      <c r="Q30" s="522">
        <v>2075</v>
      </c>
      <c r="R30" s="523">
        <v>6</v>
      </c>
      <c r="S30" s="524">
        <v>4465</v>
      </c>
      <c r="T30" s="1099">
        <v>47</v>
      </c>
      <c r="U30" s="1182">
        <v>11365</v>
      </c>
      <c r="V30" s="445">
        <v>21</v>
      </c>
    </row>
    <row r="31" spans="1:22" ht="15.75" x14ac:dyDescent="0.2">
      <c r="A31" s="434">
        <v>22</v>
      </c>
      <c r="B31" s="512" t="s">
        <v>1116</v>
      </c>
      <c r="C31" s="513" t="s">
        <v>587</v>
      </c>
      <c r="D31" s="616">
        <v>7</v>
      </c>
      <c r="E31" s="515">
        <v>0</v>
      </c>
      <c r="F31" s="651">
        <v>7</v>
      </c>
      <c r="G31" s="517">
        <v>0</v>
      </c>
      <c r="H31" s="514">
        <v>7</v>
      </c>
      <c r="I31" s="515">
        <v>0</v>
      </c>
      <c r="J31" s="516">
        <v>7</v>
      </c>
      <c r="K31" s="518">
        <v>0</v>
      </c>
      <c r="L31" s="514">
        <v>7</v>
      </c>
      <c r="M31" s="519">
        <v>0</v>
      </c>
      <c r="N31" s="516">
        <v>7</v>
      </c>
      <c r="O31" s="520">
        <v>0</v>
      </c>
      <c r="P31" s="521">
        <v>4</v>
      </c>
      <c r="Q31" s="522">
        <v>3052</v>
      </c>
      <c r="R31" s="523">
        <v>3</v>
      </c>
      <c r="S31" s="524">
        <v>7676</v>
      </c>
      <c r="T31" s="1099">
        <v>49</v>
      </c>
      <c r="U31" s="1182">
        <v>10728</v>
      </c>
      <c r="V31" s="445">
        <v>22</v>
      </c>
    </row>
    <row r="32" spans="1:22" ht="15.75" x14ac:dyDescent="0.2">
      <c r="A32" s="434">
        <v>23</v>
      </c>
      <c r="B32" s="512" t="s">
        <v>383</v>
      </c>
      <c r="C32" s="513" t="s">
        <v>966</v>
      </c>
      <c r="D32" s="616">
        <v>7</v>
      </c>
      <c r="E32" s="515">
        <v>0</v>
      </c>
      <c r="F32" s="651">
        <v>5</v>
      </c>
      <c r="G32" s="517">
        <v>2648</v>
      </c>
      <c r="H32" s="514">
        <v>7</v>
      </c>
      <c r="I32" s="515">
        <v>0</v>
      </c>
      <c r="J32" s="516">
        <v>7</v>
      </c>
      <c r="K32" s="518">
        <v>0</v>
      </c>
      <c r="L32" s="514">
        <v>7</v>
      </c>
      <c r="M32" s="519"/>
      <c r="N32" s="516">
        <v>7</v>
      </c>
      <c r="O32" s="520"/>
      <c r="P32" s="521">
        <v>7</v>
      </c>
      <c r="Q32" s="522">
        <v>0</v>
      </c>
      <c r="R32" s="523">
        <v>2</v>
      </c>
      <c r="S32" s="524">
        <v>6923</v>
      </c>
      <c r="T32" s="1099">
        <v>49</v>
      </c>
      <c r="U32" s="1182">
        <v>9571</v>
      </c>
      <c r="V32" s="445">
        <v>23</v>
      </c>
    </row>
    <row r="33" spans="1:22" ht="15.75" x14ac:dyDescent="0.2">
      <c r="A33" s="434">
        <v>24</v>
      </c>
      <c r="B33" s="512" t="s">
        <v>1117</v>
      </c>
      <c r="C33" s="513" t="s">
        <v>226</v>
      </c>
      <c r="D33" s="616">
        <v>7</v>
      </c>
      <c r="E33" s="515">
        <v>0</v>
      </c>
      <c r="F33" s="651">
        <v>7</v>
      </c>
      <c r="G33" s="517">
        <v>0</v>
      </c>
      <c r="H33" s="514">
        <v>7</v>
      </c>
      <c r="I33" s="515">
        <v>0</v>
      </c>
      <c r="J33" s="516">
        <v>7</v>
      </c>
      <c r="K33" s="518">
        <v>0</v>
      </c>
      <c r="L33" s="514">
        <v>7</v>
      </c>
      <c r="M33" s="519">
        <v>0</v>
      </c>
      <c r="N33" s="516">
        <v>7</v>
      </c>
      <c r="O33" s="520">
        <v>0</v>
      </c>
      <c r="P33" s="521">
        <v>1</v>
      </c>
      <c r="Q33" s="522">
        <v>6376</v>
      </c>
      <c r="R33" s="523">
        <v>7</v>
      </c>
      <c r="S33" s="524">
        <v>0</v>
      </c>
      <c r="T33" s="1099">
        <v>50</v>
      </c>
      <c r="U33" s="1182">
        <v>6376</v>
      </c>
      <c r="V33" s="445">
        <v>24</v>
      </c>
    </row>
    <row r="34" spans="1:22" ht="15.75" x14ac:dyDescent="0.2">
      <c r="A34" s="434">
        <v>25</v>
      </c>
      <c r="B34" s="512" t="s">
        <v>968</v>
      </c>
      <c r="C34" s="513" t="s">
        <v>963</v>
      </c>
      <c r="D34" s="616">
        <v>7</v>
      </c>
      <c r="E34" s="515">
        <v>0</v>
      </c>
      <c r="F34" s="651">
        <v>7</v>
      </c>
      <c r="G34" s="517">
        <v>0</v>
      </c>
      <c r="H34" s="514">
        <v>5</v>
      </c>
      <c r="I34" s="515">
        <v>512</v>
      </c>
      <c r="J34" s="516">
        <v>3</v>
      </c>
      <c r="K34" s="518">
        <v>1764</v>
      </c>
      <c r="L34" s="514">
        <v>7</v>
      </c>
      <c r="M34" s="519"/>
      <c r="N34" s="516">
        <v>7</v>
      </c>
      <c r="O34" s="520"/>
      <c r="P34" s="521">
        <v>7</v>
      </c>
      <c r="Q34" s="522">
        <v>0</v>
      </c>
      <c r="R34" s="523">
        <v>7</v>
      </c>
      <c r="S34" s="524">
        <v>0</v>
      </c>
      <c r="T34" s="1099">
        <v>50</v>
      </c>
      <c r="U34" s="1182">
        <v>2276</v>
      </c>
      <c r="V34" s="445">
        <v>25</v>
      </c>
    </row>
    <row r="35" spans="1:22" ht="15.75" x14ac:dyDescent="0.2">
      <c r="A35" s="434">
        <v>26</v>
      </c>
      <c r="B35" s="512" t="s">
        <v>1118</v>
      </c>
      <c r="C35" s="513" t="s">
        <v>963</v>
      </c>
      <c r="D35" s="616">
        <v>7</v>
      </c>
      <c r="E35" s="515">
        <v>0</v>
      </c>
      <c r="F35" s="651">
        <v>7</v>
      </c>
      <c r="G35" s="517">
        <v>0</v>
      </c>
      <c r="H35" s="514">
        <v>7</v>
      </c>
      <c r="I35" s="515">
        <v>0</v>
      </c>
      <c r="J35" s="516">
        <v>7</v>
      </c>
      <c r="K35" s="518">
        <v>0</v>
      </c>
      <c r="L35" s="514">
        <v>7</v>
      </c>
      <c r="M35" s="519">
        <v>0</v>
      </c>
      <c r="N35" s="516">
        <v>7</v>
      </c>
      <c r="O35" s="520">
        <v>0</v>
      </c>
      <c r="P35" s="521">
        <v>7</v>
      </c>
      <c r="Q35" s="522">
        <v>0</v>
      </c>
      <c r="R35" s="523">
        <v>4</v>
      </c>
      <c r="S35" s="524">
        <v>6231</v>
      </c>
      <c r="T35" s="1099">
        <v>53</v>
      </c>
      <c r="U35" s="1182">
        <v>6231</v>
      </c>
      <c r="V35" s="445">
        <v>26</v>
      </c>
    </row>
    <row r="36" spans="1:22" ht="16.5" thickBot="1" x14ac:dyDescent="0.25">
      <c r="A36" s="527"/>
      <c r="B36" s="528"/>
      <c r="C36" s="529"/>
      <c r="D36" s="530"/>
      <c r="E36" s="531"/>
      <c r="F36" s="532"/>
      <c r="G36" s="533"/>
      <c r="H36" s="530"/>
      <c r="I36" s="531"/>
      <c r="J36" s="530"/>
      <c r="K36" s="531"/>
      <c r="L36" s="530"/>
      <c r="M36" s="531"/>
      <c r="N36" s="530"/>
      <c r="O36" s="533"/>
      <c r="P36" s="534"/>
      <c r="Q36" s="535"/>
      <c r="R36" s="534"/>
      <c r="S36" s="535"/>
      <c r="T36" s="536"/>
      <c r="U36" s="537"/>
      <c r="V36" s="538"/>
    </row>
  </sheetData>
  <sortState xmlns:xlrd2="http://schemas.microsoft.com/office/spreadsheetml/2017/richdata2" ref="B10:U29">
    <sortCondition ref="T10:T29"/>
    <sortCondition descending="1" ref="U10:U29"/>
  </sortState>
  <mergeCells count="22">
    <mergeCell ref="N6:O6"/>
    <mergeCell ref="P6:Q6"/>
    <mergeCell ref="R6:S6"/>
    <mergeCell ref="T6:V7"/>
    <mergeCell ref="D7:E7"/>
    <mergeCell ref="F7:G7"/>
    <mergeCell ref="H7:I7"/>
    <mergeCell ref="J7:K7"/>
    <mergeCell ref="L7:M7"/>
    <mergeCell ref="N7:O7"/>
    <mergeCell ref="P7:Q7"/>
    <mergeCell ref="R7:S7"/>
    <mergeCell ref="D6:E6"/>
    <mergeCell ref="F6:G6"/>
    <mergeCell ref="H6:I6"/>
    <mergeCell ref="J6:K6"/>
    <mergeCell ref="L6:M6"/>
    <mergeCell ref="A1:B1"/>
    <mergeCell ref="A2:B2"/>
    <mergeCell ref="A6:A8"/>
    <mergeCell ref="B6:B8"/>
    <mergeCell ref="C6:C8"/>
  </mergeCells>
  <pageMargins left="0.15972222222222199" right="0.2" top="0.50972222222222197" bottom="0.69027777777777799" header="0.51180555555555496" footer="0.51180555555555496"/>
  <pageSetup paperSize="9" firstPageNumber="0" orientation="portrait" horizontalDpi="4294967293" vertic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B73CD-1156-4EE8-B62E-5845C027708B}">
  <dimension ref="A1:U21"/>
  <sheetViews>
    <sheetView workbookViewId="0">
      <selection activeCell="X18" sqref="X18"/>
    </sheetView>
  </sheetViews>
  <sheetFormatPr defaultRowHeight="12.75" x14ac:dyDescent="0.2"/>
  <cols>
    <col min="1" max="1" width="3.7109375" customWidth="1"/>
    <col min="2" max="2" width="20.5703125" customWidth="1"/>
    <col min="3" max="3" width="3.7109375" customWidth="1"/>
    <col min="4" max="4" width="11.5703125" customWidth="1"/>
    <col min="5" max="5" width="3.85546875" customWidth="1"/>
    <col min="6" max="6" width="11.7109375" customWidth="1"/>
    <col min="7" max="7" width="4" customWidth="1"/>
    <col min="8" max="8" width="11" customWidth="1"/>
    <col min="9" max="9" width="3.7109375" customWidth="1"/>
    <col min="10" max="10" width="11.42578125" customWidth="1"/>
    <col min="11" max="11" width="4" customWidth="1"/>
    <col min="12" max="12" width="7.42578125" customWidth="1"/>
    <col min="13" max="13" width="3.85546875" customWidth="1"/>
    <col min="14" max="14" width="11" customWidth="1"/>
    <col min="15" max="15" width="3.7109375" customWidth="1"/>
    <col min="16" max="16" width="11.42578125" customWidth="1"/>
    <col min="17" max="17" width="3.85546875" customWidth="1"/>
    <col min="18" max="18" width="7.42578125" customWidth="1"/>
    <col min="19" max="19" width="5.42578125" customWidth="1"/>
    <col min="20" max="20" width="8.42578125" customWidth="1"/>
    <col min="21" max="21" width="6.85546875" customWidth="1"/>
  </cols>
  <sheetData>
    <row r="1" spans="1:21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x14ac:dyDescent="0.2">
      <c r="A3" s="30"/>
      <c r="B3" s="2"/>
      <c r="C3" s="10" t="s">
        <v>0</v>
      </c>
      <c r="D3" s="1028"/>
      <c r="E3" s="2"/>
      <c r="F3" s="2"/>
      <c r="G3" s="92"/>
      <c r="H3" s="92"/>
      <c r="I3" s="92"/>
      <c r="J3" s="92"/>
      <c r="K3" s="10" t="s">
        <v>1</v>
      </c>
      <c r="L3" s="92"/>
      <c r="M3" s="92"/>
      <c r="N3" s="92"/>
      <c r="O3" s="2"/>
      <c r="P3" s="2"/>
      <c r="Q3" s="2"/>
      <c r="R3" s="2"/>
      <c r="S3" s="2"/>
      <c r="T3" s="31"/>
      <c r="U3" s="31"/>
    </row>
    <row r="4" spans="1:21" x14ac:dyDescent="0.2">
      <c r="A4" s="30"/>
      <c r="B4" s="2"/>
      <c r="C4" s="1029" t="s">
        <v>2</v>
      </c>
      <c r="D4" s="2"/>
      <c r="E4" s="2"/>
      <c r="F4" s="2"/>
      <c r="G4" s="92"/>
      <c r="H4" s="92"/>
      <c r="I4" s="92"/>
      <c r="J4" s="92"/>
      <c r="K4" s="1030" t="s">
        <v>539</v>
      </c>
      <c r="L4" s="92"/>
      <c r="M4" s="92"/>
      <c r="N4" s="92"/>
      <c r="O4" s="2"/>
      <c r="P4" s="2"/>
      <c r="Q4" s="2"/>
      <c r="R4" s="2"/>
      <c r="S4" s="2"/>
      <c r="T4" s="31"/>
      <c r="U4" s="31"/>
    </row>
    <row r="5" spans="1:21" x14ac:dyDescent="0.2">
      <c r="A5" s="30"/>
      <c r="B5" s="2"/>
      <c r="C5" s="2"/>
      <c r="D5" s="2"/>
      <c r="E5" s="2"/>
      <c r="F5" s="2"/>
      <c r="G5" s="92"/>
      <c r="H5" s="92"/>
      <c r="I5" s="92"/>
      <c r="J5" s="92"/>
      <c r="K5" s="1029" t="s">
        <v>3</v>
      </c>
      <c r="L5" s="92"/>
      <c r="M5" s="92"/>
      <c r="N5" s="92"/>
      <c r="O5" s="2"/>
      <c r="P5" s="2"/>
      <c r="Q5" s="2"/>
      <c r="R5" s="2"/>
      <c r="S5" s="2"/>
      <c r="T5" s="31"/>
      <c r="U5" s="31"/>
    </row>
    <row r="6" spans="1:21" ht="13.5" thickBot="1" x14ac:dyDescent="0.25"/>
    <row r="7" spans="1:21" ht="19.5" thickTop="1" thickBot="1" x14ac:dyDescent="0.25">
      <c r="A7" s="1353" t="s">
        <v>4</v>
      </c>
      <c r="B7" s="1378" t="s">
        <v>5</v>
      </c>
      <c r="C7" s="1346" t="s">
        <v>6</v>
      </c>
      <c r="D7" s="1346"/>
      <c r="E7" s="1347" t="s">
        <v>7</v>
      </c>
      <c r="F7" s="1347"/>
      <c r="G7" s="1346" t="s">
        <v>8</v>
      </c>
      <c r="H7" s="1346"/>
      <c r="I7" s="1347" t="s">
        <v>9</v>
      </c>
      <c r="J7" s="1347"/>
      <c r="K7" s="1346" t="s">
        <v>10</v>
      </c>
      <c r="L7" s="1346"/>
      <c r="M7" s="1347" t="s">
        <v>11</v>
      </c>
      <c r="N7" s="1347"/>
      <c r="O7" s="1346" t="s">
        <v>12</v>
      </c>
      <c r="P7" s="1346"/>
      <c r="Q7" s="1385" t="s">
        <v>13</v>
      </c>
      <c r="R7" s="1385"/>
      <c r="S7" s="1348" t="s">
        <v>14</v>
      </c>
      <c r="T7" s="1348"/>
      <c r="U7" s="1348"/>
    </row>
    <row r="8" spans="1:21" ht="35.25" customHeight="1" thickTop="1" thickBot="1" x14ac:dyDescent="0.25">
      <c r="A8" s="1353"/>
      <c r="B8" s="1378"/>
      <c r="C8" s="1384" t="s">
        <v>447</v>
      </c>
      <c r="D8" s="1384"/>
      <c r="E8" s="1384" t="s">
        <v>448</v>
      </c>
      <c r="F8" s="1384"/>
      <c r="G8" s="1384" t="s">
        <v>480</v>
      </c>
      <c r="H8" s="1384"/>
      <c r="I8" s="1384" t="s">
        <v>481</v>
      </c>
      <c r="J8" s="1384"/>
      <c r="K8" s="1390" t="s">
        <v>484</v>
      </c>
      <c r="L8" s="1390"/>
      <c r="M8" s="1390" t="s">
        <v>485</v>
      </c>
      <c r="N8" s="1390"/>
      <c r="O8" s="1384" t="s">
        <v>482</v>
      </c>
      <c r="P8" s="1384"/>
      <c r="Q8" s="1384" t="s">
        <v>483</v>
      </c>
      <c r="R8" s="1384"/>
      <c r="S8" s="1348"/>
      <c r="T8" s="1348"/>
      <c r="U8" s="1348"/>
    </row>
    <row r="9" spans="1:21" ht="9" customHeight="1" thickTop="1" x14ac:dyDescent="0.2">
      <c r="A9" s="1353"/>
      <c r="B9" s="1378"/>
      <c r="C9" s="617"/>
      <c r="D9" s="460"/>
      <c r="E9" s="459"/>
      <c r="F9" s="460"/>
      <c r="G9" s="461"/>
      <c r="H9" s="462"/>
      <c r="I9" s="459"/>
      <c r="J9" s="460"/>
      <c r="K9" s="461"/>
      <c r="L9" s="462"/>
      <c r="M9" s="459"/>
      <c r="N9" s="460"/>
      <c r="O9" s="461"/>
      <c r="P9" s="462"/>
      <c r="Q9" s="459"/>
      <c r="R9" s="462"/>
      <c r="S9" s="461"/>
      <c r="T9" s="463"/>
      <c r="U9" s="464"/>
    </row>
    <row r="10" spans="1:21" ht="16.5" thickBot="1" x14ac:dyDescent="0.25">
      <c r="A10" s="465"/>
      <c r="B10" s="644"/>
      <c r="C10" s="466" t="s">
        <v>15</v>
      </c>
      <c r="D10" s="467" t="s">
        <v>16</v>
      </c>
      <c r="E10" s="468" t="s">
        <v>15</v>
      </c>
      <c r="F10" s="469" t="s">
        <v>16</v>
      </c>
      <c r="G10" s="466" t="s">
        <v>15</v>
      </c>
      <c r="H10" s="467" t="s">
        <v>16</v>
      </c>
      <c r="I10" s="468" t="s">
        <v>15</v>
      </c>
      <c r="J10" s="469" t="s">
        <v>16</v>
      </c>
      <c r="K10" s="466" t="s">
        <v>15</v>
      </c>
      <c r="L10" s="467" t="s">
        <v>16</v>
      </c>
      <c r="M10" s="468" t="s">
        <v>15</v>
      </c>
      <c r="N10" s="469" t="s">
        <v>16</v>
      </c>
      <c r="O10" s="466" t="s">
        <v>15</v>
      </c>
      <c r="P10" s="467" t="s">
        <v>16</v>
      </c>
      <c r="Q10" s="468" t="s">
        <v>15</v>
      </c>
      <c r="R10" s="467" t="s">
        <v>16</v>
      </c>
      <c r="S10" s="618" t="s">
        <v>15</v>
      </c>
      <c r="T10" s="619" t="s">
        <v>16</v>
      </c>
      <c r="U10" s="1027" t="s">
        <v>18</v>
      </c>
    </row>
    <row r="11" spans="1:21" ht="33" customHeight="1" x14ac:dyDescent="0.2">
      <c r="A11" s="620">
        <v>1</v>
      </c>
      <c r="B11" s="645" t="s">
        <v>1133</v>
      </c>
      <c r="C11" s="621">
        <v>2</v>
      </c>
      <c r="D11" s="622">
        <v>17208</v>
      </c>
      <c r="E11" s="623">
        <v>6</v>
      </c>
      <c r="F11" s="624">
        <v>15200</v>
      </c>
      <c r="G11" s="625">
        <v>1</v>
      </c>
      <c r="H11" s="626">
        <v>16355</v>
      </c>
      <c r="I11" s="627">
        <v>1</v>
      </c>
      <c r="J11" s="628">
        <v>19900</v>
      </c>
      <c r="K11" s="625">
        <v>4</v>
      </c>
      <c r="L11" s="626">
        <v>14526</v>
      </c>
      <c r="M11" s="627">
        <v>2</v>
      </c>
      <c r="N11" s="628">
        <v>22205</v>
      </c>
      <c r="O11" s="625">
        <v>1</v>
      </c>
      <c r="P11" s="626">
        <v>9307</v>
      </c>
      <c r="Q11" s="627">
        <v>5</v>
      </c>
      <c r="R11" s="628">
        <v>3463</v>
      </c>
      <c r="S11" s="629">
        <v>22</v>
      </c>
      <c r="T11" s="630">
        <v>118164</v>
      </c>
      <c r="U11" s="631">
        <v>1</v>
      </c>
    </row>
    <row r="12" spans="1:21" ht="33" customHeight="1" x14ac:dyDescent="0.2">
      <c r="A12" s="620">
        <v>2</v>
      </c>
      <c r="B12" s="646" t="s">
        <v>446</v>
      </c>
      <c r="C12" s="621">
        <v>3</v>
      </c>
      <c r="D12" s="622">
        <v>20783</v>
      </c>
      <c r="E12" s="623">
        <v>1</v>
      </c>
      <c r="F12" s="624">
        <v>22227</v>
      </c>
      <c r="G12" s="625">
        <v>5</v>
      </c>
      <c r="H12" s="626">
        <v>12355</v>
      </c>
      <c r="I12" s="627">
        <v>7</v>
      </c>
      <c r="J12" s="628">
        <v>13617.5</v>
      </c>
      <c r="K12" s="625">
        <v>1</v>
      </c>
      <c r="L12" s="626">
        <v>17592</v>
      </c>
      <c r="M12" s="627">
        <v>1</v>
      </c>
      <c r="N12" s="628">
        <v>23290</v>
      </c>
      <c r="O12" s="625">
        <v>4</v>
      </c>
      <c r="P12" s="626">
        <v>3960</v>
      </c>
      <c r="Q12" s="627">
        <v>1</v>
      </c>
      <c r="R12" s="628">
        <v>15696</v>
      </c>
      <c r="S12" s="629">
        <v>23</v>
      </c>
      <c r="T12" s="630">
        <v>129520.5</v>
      </c>
      <c r="U12" s="631">
        <v>2</v>
      </c>
    </row>
    <row r="13" spans="1:21" ht="33" customHeight="1" x14ac:dyDescent="0.2">
      <c r="A13" s="620">
        <v>3</v>
      </c>
      <c r="B13" s="646" t="s">
        <v>236</v>
      </c>
      <c r="C13" s="621">
        <v>6</v>
      </c>
      <c r="D13" s="622">
        <v>11873</v>
      </c>
      <c r="E13" s="623">
        <v>2</v>
      </c>
      <c r="F13" s="624">
        <v>23154</v>
      </c>
      <c r="G13" s="625">
        <v>2</v>
      </c>
      <c r="H13" s="626">
        <v>14907</v>
      </c>
      <c r="I13" s="627">
        <v>5</v>
      </c>
      <c r="J13" s="628">
        <v>13160</v>
      </c>
      <c r="K13" s="625">
        <v>3</v>
      </c>
      <c r="L13" s="626">
        <v>13568</v>
      </c>
      <c r="M13" s="627">
        <v>3</v>
      </c>
      <c r="N13" s="628">
        <v>23399</v>
      </c>
      <c r="O13" s="625">
        <v>2</v>
      </c>
      <c r="P13" s="626">
        <v>5286</v>
      </c>
      <c r="Q13" s="627">
        <v>2</v>
      </c>
      <c r="R13" s="628">
        <v>4607</v>
      </c>
      <c r="S13" s="629">
        <v>25</v>
      </c>
      <c r="T13" s="630">
        <v>109954</v>
      </c>
      <c r="U13" s="631">
        <v>3</v>
      </c>
    </row>
    <row r="14" spans="1:21" ht="33" customHeight="1" x14ac:dyDescent="0.2">
      <c r="A14" s="620">
        <v>4</v>
      </c>
      <c r="B14" s="646" t="s">
        <v>235</v>
      </c>
      <c r="C14" s="621">
        <v>4</v>
      </c>
      <c r="D14" s="622">
        <v>16542</v>
      </c>
      <c r="E14" s="623">
        <v>3</v>
      </c>
      <c r="F14" s="624">
        <v>18807</v>
      </c>
      <c r="G14" s="625">
        <v>3</v>
      </c>
      <c r="H14" s="626">
        <v>15160</v>
      </c>
      <c r="I14" s="627">
        <v>4</v>
      </c>
      <c r="J14" s="628">
        <v>13965</v>
      </c>
      <c r="K14" s="625">
        <v>2</v>
      </c>
      <c r="L14" s="626">
        <v>19416</v>
      </c>
      <c r="M14" s="627">
        <v>4</v>
      </c>
      <c r="N14" s="628">
        <v>20874</v>
      </c>
      <c r="O14" s="625">
        <v>3</v>
      </c>
      <c r="P14" s="626">
        <v>4817</v>
      </c>
      <c r="Q14" s="627">
        <v>3</v>
      </c>
      <c r="R14" s="628">
        <v>3260</v>
      </c>
      <c r="S14" s="629">
        <v>26</v>
      </c>
      <c r="T14" s="630">
        <v>112841</v>
      </c>
      <c r="U14" s="631">
        <v>4</v>
      </c>
    </row>
    <row r="15" spans="1:21" ht="33" customHeight="1" x14ac:dyDescent="0.2">
      <c r="A15" s="620">
        <v>5</v>
      </c>
      <c r="B15" s="646" t="s">
        <v>1119</v>
      </c>
      <c r="C15" s="621">
        <v>1</v>
      </c>
      <c r="D15" s="622">
        <v>25673</v>
      </c>
      <c r="E15" s="623">
        <v>4</v>
      </c>
      <c r="F15" s="624">
        <v>16528</v>
      </c>
      <c r="G15" s="625">
        <v>6</v>
      </c>
      <c r="H15" s="626">
        <v>13990</v>
      </c>
      <c r="I15" s="627">
        <v>3</v>
      </c>
      <c r="J15" s="628">
        <v>15210</v>
      </c>
      <c r="K15" s="625">
        <v>5</v>
      </c>
      <c r="L15" s="626">
        <v>10769</v>
      </c>
      <c r="M15" s="627">
        <v>6</v>
      </c>
      <c r="N15" s="628">
        <v>14975</v>
      </c>
      <c r="O15" s="625">
        <v>8</v>
      </c>
      <c r="P15" s="626">
        <v>1821</v>
      </c>
      <c r="Q15" s="627">
        <v>4</v>
      </c>
      <c r="R15" s="628">
        <v>4720</v>
      </c>
      <c r="S15" s="629">
        <v>37</v>
      </c>
      <c r="T15" s="630">
        <v>103686</v>
      </c>
      <c r="U15" s="631">
        <v>5</v>
      </c>
    </row>
    <row r="16" spans="1:21" ht="33" customHeight="1" x14ac:dyDescent="0.2">
      <c r="A16" s="620">
        <v>6</v>
      </c>
      <c r="B16" s="646" t="s">
        <v>237</v>
      </c>
      <c r="C16" s="621">
        <v>5</v>
      </c>
      <c r="D16" s="622">
        <v>15474</v>
      </c>
      <c r="E16" s="623">
        <v>9</v>
      </c>
      <c r="F16" s="624">
        <v>9901</v>
      </c>
      <c r="G16" s="625">
        <v>4</v>
      </c>
      <c r="H16" s="626">
        <v>13490</v>
      </c>
      <c r="I16" s="627">
        <v>2</v>
      </c>
      <c r="J16" s="628">
        <v>16585</v>
      </c>
      <c r="K16" s="625">
        <v>6</v>
      </c>
      <c r="L16" s="626">
        <v>13235</v>
      </c>
      <c r="M16" s="627">
        <v>5</v>
      </c>
      <c r="N16" s="628">
        <v>17515</v>
      </c>
      <c r="O16" s="625">
        <v>7</v>
      </c>
      <c r="P16" s="626">
        <v>2413</v>
      </c>
      <c r="Q16" s="627">
        <v>6</v>
      </c>
      <c r="R16" s="628">
        <v>2269</v>
      </c>
      <c r="S16" s="629">
        <v>44</v>
      </c>
      <c r="T16" s="630">
        <v>90882</v>
      </c>
      <c r="U16" s="631">
        <v>6</v>
      </c>
    </row>
    <row r="17" spans="1:21" ht="33" customHeight="1" x14ac:dyDescent="0.2">
      <c r="A17" s="620">
        <v>7</v>
      </c>
      <c r="B17" s="646" t="s">
        <v>969</v>
      </c>
      <c r="C17" s="621">
        <v>8</v>
      </c>
      <c r="D17" s="622">
        <v>11752</v>
      </c>
      <c r="E17" s="623">
        <v>5</v>
      </c>
      <c r="F17" s="624">
        <v>18102</v>
      </c>
      <c r="G17" s="625">
        <v>7</v>
      </c>
      <c r="H17" s="626">
        <v>11440</v>
      </c>
      <c r="I17" s="627">
        <v>8</v>
      </c>
      <c r="J17" s="628">
        <v>9420</v>
      </c>
      <c r="K17" s="625">
        <v>7</v>
      </c>
      <c r="L17" s="626">
        <v>9957</v>
      </c>
      <c r="M17" s="627">
        <v>7</v>
      </c>
      <c r="N17" s="628">
        <v>15556</v>
      </c>
      <c r="O17" s="625">
        <v>5</v>
      </c>
      <c r="P17" s="626">
        <v>3077</v>
      </c>
      <c r="Q17" s="627">
        <v>8</v>
      </c>
      <c r="R17" s="628">
        <v>858</v>
      </c>
      <c r="S17" s="629">
        <v>55</v>
      </c>
      <c r="T17" s="630">
        <v>80162</v>
      </c>
      <c r="U17" s="631">
        <v>7</v>
      </c>
    </row>
    <row r="18" spans="1:21" ht="33" customHeight="1" x14ac:dyDescent="0.2">
      <c r="A18" s="620">
        <v>8</v>
      </c>
      <c r="B18" s="646" t="s">
        <v>240</v>
      </c>
      <c r="C18" s="621">
        <v>7</v>
      </c>
      <c r="D18" s="622">
        <v>10005</v>
      </c>
      <c r="E18" s="623">
        <v>7</v>
      </c>
      <c r="F18" s="624">
        <v>10738</v>
      </c>
      <c r="G18" s="625">
        <v>8</v>
      </c>
      <c r="H18" s="626">
        <v>11500</v>
      </c>
      <c r="I18" s="627">
        <v>6</v>
      </c>
      <c r="J18" s="628">
        <v>12620</v>
      </c>
      <c r="K18" s="625">
        <v>8</v>
      </c>
      <c r="L18" s="626">
        <v>6730</v>
      </c>
      <c r="M18" s="627">
        <v>8</v>
      </c>
      <c r="N18" s="628">
        <v>12817</v>
      </c>
      <c r="O18" s="625">
        <v>6</v>
      </c>
      <c r="P18" s="626">
        <v>2811</v>
      </c>
      <c r="Q18" s="627">
        <v>7</v>
      </c>
      <c r="R18" s="628">
        <v>2830</v>
      </c>
      <c r="S18" s="629">
        <v>57</v>
      </c>
      <c r="T18" s="630">
        <v>70051</v>
      </c>
      <c r="U18" s="631">
        <v>8</v>
      </c>
    </row>
    <row r="19" spans="1:21" ht="33" customHeight="1" thickBot="1" x14ac:dyDescent="0.25">
      <c r="A19" s="632">
        <v>9</v>
      </c>
      <c r="B19" s="1058" t="s">
        <v>1140</v>
      </c>
      <c r="C19" s="633">
        <v>9</v>
      </c>
      <c r="D19" s="634">
        <v>8120</v>
      </c>
      <c r="E19" s="635">
        <v>8</v>
      </c>
      <c r="F19" s="636">
        <v>13118</v>
      </c>
      <c r="G19" s="637">
        <v>9</v>
      </c>
      <c r="H19" s="638">
        <v>6430</v>
      </c>
      <c r="I19" s="639">
        <v>9</v>
      </c>
      <c r="J19" s="640">
        <v>7505</v>
      </c>
      <c r="K19" s="637">
        <v>9</v>
      </c>
      <c r="L19" s="638">
        <v>5567</v>
      </c>
      <c r="M19" s="639">
        <v>9</v>
      </c>
      <c r="N19" s="640">
        <v>7061</v>
      </c>
      <c r="O19" s="637">
        <v>9</v>
      </c>
      <c r="P19" s="638">
        <v>1174</v>
      </c>
      <c r="Q19" s="639">
        <v>9</v>
      </c>
      <c r="R19" s="640">
        <v>1523</v>
      </c>
      <c r="S19" s="641">
        <v>71</v>
      </c>
      <c r="T19" s="642">
        <v>50498</v>
      </c>
      <c r="U19" s="643">
        <v>9</v>
      </c>
    </row>
    <row r="20" spans="1:21" ht="33" customHeight="1" x14ac:dyDescent="0.2"/>
    <row r="21" spans="1:21" ht="23.25" x14ac:dyDescent="0.35">
      <c r="B21" s="137" t="s">
        <v>1129</v>
      </c>
    </row>
  </sheetData>
  <sortState xmlns:xlrd2="http://schemas.microsoft.com/office/spreadsheetml/2017/richdata2" ref="B12:T20">
    <sortCondition ref="S12:S20"/>
    <sortCondition descending="1" ref="T12:T20"/>
  </sortState>
  <mergeCells count="19">
    <mergeCell ref="A7:A9"/>
    <mergeCell ref="B7:B9"/>
    <mergeCell ref="C7:D7"/>
    <mergeCell ref="E7:F7"/>
    <mergeCell ref="G7:H7"/>
    <mergeCell ref="S7:U8"/>
    <mergeCell ref="C8:D8"/>
    <mergeCell ref="E8:F8"/>
    <mergeCell ref="G8:H8"/>
    <mergeCell ref="I8:J8"/>
    <mergeCell ref="K8:L8"/>
    <mergeCell ref="I7:J7"/>
    <mergeCell ref="M8:N8"/>
    <mergeCell ref="O8:P8"/>
    <mergeCell ref="Q8:R8"/>
    <mergeCell ref="K7:L7"/>
    <mergeCell ref="M7:N7"/>
    <mergeCell ref="O7:P7"/>
    <mergeCell ref="Q7:R7"/>
  </mergeCells>
  <pageMargins left="0.7" right="0.7" top="0.75" bottom="0.75" header="0.3" footer="0.3"/>
  <pageSetup paperSize="9" orientation="landscape" horizontalDpi="4294967293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A59EC-BA05-476A-8FAC-173E61E0173A}">
  <dimension ref="A1:V49"/>
  <sheetViews>
    <sheetView workbookViewId="0">
      <selection activeCell="AB5" sqref="AB5"/>
    </sheetView>
  </sheetViews>
  <sheetFormatPr defaultRowHeight="12.75" x14ac:dyDescent="0.2"/>
  <cols>
    <col min="1" max="1" width="3.7109375" customWidth="1"/>
    <col min="2" max="2" width="14.42578125" customWidth="1"/>
    <col min="3" max="3" width="16.140625" customWidth="1"/>
    <col min="4" max="4" width="3.7109375" customWidth="1"/>
    <col min="5" max="5" width="6.7109375" customWidth="1"/>
    <col min="6" max="6" width="3.7109375" customWidth="1"/>
    <col min="7" max="7" width="6.42578125" customWidth="1"/>
    <col min="8" max="8" width="3.7109375" customWidth="1"/>
    <col min="9" max="9" width="6.7109375" customWidth="1"/>
    <col min="10" max="10" width="3.7109375" customWidth="1"/>
    <col min="11" max="11" width="6.7109375" customWidth="1"/>
    <col min="12" max="12" width="3.7109375" customWidth="1"/>
    <col min="13" max="13" width="6.7109375" customWidth="1"/>
    <col min="14" max="14" width="3.7109375" customWidth="1"/>
    <col min="15" max="15" width="6.7109375" customWidth="1"/>
    <col min="16" max="16" width="3.7109375" customWidth="1"/>
    <col min="17" max="17" width="6.7109375" customWidth="1"/>
    <col min="18" max="18" width="3.7109375" customWidth="1"/>
    <col min="19" max="19" width="6.85546875" customWidth="1"/>
    <col min="20" max="20" width="3.7109375" customWidth="1"/>
    <col min="21" max="21" width="6.85546875" customWidth="1"/>
    <col min="22" max="22" width="6.28515625" customWidth="1"/>
  </cols>
  <sheetData>
    <row r="1" spans="1:22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22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22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22" ht="15" x14ac:dyDescent="0.25">
      <c r="A4" s="30"/>
      <c r="B4" s="1044"/>
      <c r="C4" s="1045" t="s">
        <v>51</v>
      </c>
      <c r="D4" s="1046"/>
      <c r="E4" s="1044"/>
      <c r="F4" s="1044"/>
      <c r="G4" s="1047"/>
      <c r="H4" s="1047"/>
      <c r="I4" s="1047"/>
      <c r="J4" s="1047"/>
      <c r="K4" s="1045" t="s">
        <v>1</v>
      </c>
      <c r="L4" s="1047"/>
      <c r="M4" s="1047"/>
      <c r="N4" s="1047"/>
      <c r="O4" s="1044"/>
      <c r="P4" s="1044"/>
      <c r="Q4" s="1044"/>
      <c r="R4" s="1044"/>
      <c r="S4" s="1048"/>
      <c r="T4" s="1048"/>
      <c r="U4" s="1048"/>
      <c r="V4" s="1048"/>
    </row>
    <row r="5" spans="1:22" ht="15" x14ac:dyDescent="0.25">
      <c r="A5" s="30"/>
      <c r="B5" s="1044"/>
      <c r="C5" s="1049" t="s">
        <v>52</v>
      </c>
      <c r="D5" s="1044"/>
      <c r="E5" s="1044"/>
      <c r="F5" s="1044"/>
      <c r="G5" s="1047"/>
      <c r="H5" s="1047"/>
      <c r="I5" s="1047"/>
      <c r="J5" s="1047"/>
      <c r="K5" s="1050" t="s">
        <v>539</v>
      </c>
      <c r="L5" s="1047"/>
      <c r="M5" s="1047"/>
      <c r="N5" s="1047"/>
      <c r="O5" s="1044"/>
      <c r="P5" s="1044"/>
      <c r="Q5" s="1044"/>
      <c r="R5" s="1044"/>
      <c r="S5" s="1048"/>
      <c r="T5" s="1048"/>
      <c r="U5" s="1048"/>
      <c r="V5" s="1048"/>
    </row>
    <row r="6" spans="1:22" ht="15" x14ac:dyDescent="0.25">
      <c r="A6" s="30"/>
      <c r="B6" s="1044"/>
      <c r="C6" s="1044"/>
      <c r="D6" s="1044"/>
      <c r="E6" s="1044"/>
      <c r="F6" s="1044"/>
      <c r="G6" s="1047"/>
      <c r="H6" s="1047"/>
      <c r="I6" s="1047"/>
      <c r="J6" s="1047"/>
      <c r="K6" s="1049" t="s">
        <v>19</v>
      </c>
      <c r="L6" s="1047"/>
      <c r="M6" s="1047"/>
      <c r="N6" s="1047"/>
      <c r="O6" s="1044"/>
      <c r="P6" s="1044"/>
      <c r="Q6" s="1044"/>
      <c r="R6" s="1044"/>
      <c r="S6" s="1048"/>
      <c r="T6" s="1048"/>
      <c r="U6" s="1048"/>
      <c r="V6" s="1048"/>
    </row>
    <row r="7" spans="1:22" ht="13.5" thickBot="1" x14ac:dyDescent="0.25"/>
    <row r="8" spans="1:22" ht="14.25" thickTop="1" thickBot="1" x14ac:dyDescent="0.25">
      <c r="A8" s="1365" t="s">
        <v>4</v>
      </c>
      <c r="B8" s="1382" t="s">
        <v>20</v>
      </c>
      <c r="C8" s="1383" t="s">
        <v>5</v>
      </c>
      <c r="D8" s="1393" t="s">
        <v>6</v>
      </c>
      <c r="E8" s="1393"/>
      <c r="F8" s="1392" t="s">
        <v>7</v>
      </c>
      <c r="G8" s="1392"/>
      <c r="H8" s="1393" t="s">
        <v>8</v>
      </c>
      <c r="I8" s="1393"/>
      <c r="J8" s="1392" t="s">
        <v>9</v>
      </c>
      <c r="K8" s="1392"/>
      <c r="L8" s="1393" t="s">
        <v>10</v>
      </c>
      <c r="M8" s="1393"/>
      <c r="N8" s="1392" t="s">
        <v>11</v>
      </c>
      <c r="O8" s="1392"/>
      <c r="P8" s="1393" t="s">
        <v>12</v>
      </c>
      <c r="Q8" s="1393"/>
      <c r="R8" s="1392" t="s">
        <v>13</v>
      </c>
      <c r="S8" s="1392"/>
      <c r="T8" s="1391" t="s">
        <v>14</v>
      </c>
      <c r="U8" s="1391"/>
      <c r="V8" s="1391"/>
    </row>
    <row r="9" spans="1:22" ht="34.5" customHeight="1" thickTop="1" thickBot="1" x14ac:dyDescent="0.25">
      <c r="A9" s="1365"/>
      <c r="B9" s="1382"/>
      <c r="C9" s="1383"/>
      <c r="D9" s="1374" t="s">
        <v>447</v>
      </c>
      <c r="E9" s="1374"/>
      <c r="F9" s="1374" t="s">
        <v>448</v>
      </c>
      <c r="G9" s="1374"/>
      <c r="H9" s="1374" t="s">
        <v>480</v>
      </c>
      <c r="I9" s="1374"/>
      <c r="J9" s="1374" t="s">
        <v>481</v>
      </c>
      <c r="K9" s="1374"/>
      <c r="L9" s="1374" t="s">
        <v>484</v>
      </c>
      <c r="M9" s="1374"/>
      <c r="N9" s="1374" t="s">
        <v>485</v>
      </c>
      <c r="O9" s="1374"/>
      <c r="P9" s="1374" t="s">
        <v>482</v>
      </c>
      <c r="Q9" s="1374"/>
      <c r="R9" s="1374" t="s">
        <v>483</v>
      </c>
      <c r="S9" s="1374"/>
      <c r="T9" s="1391"/>
      <c r="U9" s="1391"/>
      <c r="V9" s="1391"/>
    </row>
    <row r="10" spans="1:22" ht="3.75" customHeight="1" thickTop="1" x14ac:dyDescent="0.2">
      <c r="A10" s="1365"/>
      <c r="B10" s="1382"/>
      <c r="C10" s="1383"/>
      <c r="D10" s="1031"/>
      <c r="E10" s="1032"/>
      <c r="F10" s="1033"/>
      <c r="G10" s="1034"/>
      <c r="H10" s="1031"/>
      <c r="I10" s="1032"/>
      <c r="J10" s="1033"/>
      <c r="K10" s="1034"/>
      <c r="L10" s="1031"/>
      <c r="M10" s="1032"/>
      <c r="N10" s="1033"/>
      <c r="O10" s="1035"/>
      <c r="P10" s="1031"/>
      <c r="Q10" s="1032"/>
      <c r="R10" s="1033"/>
      <c r="S10" s="1034"/>
      <c r="T10" s="1031"/>
      <c r="U10" s="1036"/>
      <c r="V10" s="1037"/>
    </row>
    <row r="11" spans="1:22" ht="13.5" customHeight="1" thickBot="1" x14ac:dyDescent="0.25">
      <c r="A11" s="425"/>
      <c r="B11" s="493"/>
      <c r="C11" s="494"/>
      <c r="D11" s="1038" t="s">
        <v>15</v>
      </c>
      <c r="E11" s="1039" t="s">
        <v>16</v>
      </c>
      <c r="F11" s="1040" t="s">
        <v>15</v>
      </c>
      <c r="G11" s="1041" t="s">
        <v>16</v>
      </c>
      <c r="H11" s="1038" t="s">
        <v>15</v>
      </c>
      <c r="I11" s="1039" t="s">
        <v>16</v>
      </c>
      <c r="J11" s="1040" t="s">
        <v>15</v>
      </c>
      <c r="K11" s="1041" t="s">
        <v>16</v>
      </c>
      <c r="L11" s="1038" t="s">
        <v>15</v>
      </c>
      <c r="M11" s="1039" t="s">
        <v>16</v>
      </c>
      <c r="N11" s="1040" t="s">
        <v>15</v>
      </c>
      <c r="O11" s="1042" t="s">
        <v>16</v>
      </c>
      <c r="P11" s="1038" t="s">
        <v>15</v>
      </c>
      <c r="Q11" s="1039" t="s">
        <v>16</v>
      </c>
      <c r="R11" s="1040" t="s">
        <v>15</v>
      </c>
      <c r="S11" s="1041" t="s">
        <v>16</v>
      </c>
      <c r="T11" s="1038" t="s">
        <v>15</v>
      </c>
      <c r="U11" s="1042" t="s">
        <v>16</v>
      </c>
      <c r="V11" s="1043" t="s">
        <v>233</v>
      </c>
    </row>
    <row r="12" spans="1:22" ht="15.75" x14ac:dyDescent="0.2">
      <c r="A12" s="434">
        <v>1</v>
      </c>
      <c r="B12" s="500" t="s">
        <v>595</v>
      </c>
      <c r="C12" s="501" t="s">
        <v>446</v>
      </c>
      <c r="D12" s="647">
        <v>1</v>
      </c>
      <c r="E12" s="502">
        <v>12048</v>
      </c>
      <c r="F12" s="648">
        <v>2</v>
      </c>
      <c r="G12" s="503">
        <v>7785</v>
      </c>
      <c r="H12" s="647">
        <v>1</v>
      </c>
      <c r="I12" s="502">
        <v>5245</v>
      </c>
      <c r="J12" s="648">
        <v>4</v>
      </c>
      <c r="K12" s="505">
        <v>5475</v>
      </c>
      <c r="L12" s="647">
        <v>2</v>
      </c>
      <c r="M12" s="504">
        <v>8855</v>
      </c>
      <c r="N12" s="648">
        <v>1</v>
      </c>
      <c r="O12" s="505">
        <v>8469</v>
      </c>
      <c r="P12" s="649">
        <v>3</v>
      </c>
      <c r="Q12" s="1005">
        <v>1567</v>
      </c>
      <c r="R12" s="650">
        <v>1</v>
      </c>
      <c r="S12" s="1007">
        <v>12528</v>
      </c>
      <c r="T12" s="510">
        <v>15</v>
      </c>
      <c r="U12" s="511">
        <v>61972</v>
      </c>
      <c r="V12" s="442">
        <v>1</v>
      </c>
    </row>
    <row r="13" spans="1:22" ht="15.75" x14ac:dyDescent="0.2">
      <c r="A13" s="443">
        <v>2</v>
      </c>
      <c r="B13" s="512" t="s">
        <v>298</v>
      </c>
      <c r="C13" s="513" t="s">
        <v>1133</v>
      </c>
      <c r="D13" s="616">
        <v>2</v>
      </c>
      <c r="E13" s="515">
        <v>10591</v>
      </c>
      <c r="F13" s="651">
        <v>6</v>
      </c>
      <c r="G13" s="517">
        <v>4896</v>
      </c>
      <c r="H13" s="616">
        <v>4</v>
      </c>
      <c r="I13" s="515">
        <v>6160</v>
      </c>
      <c r="J13" s="651">
        <v>1</v>
      </c>
      <c r="K13" s="520">
        <v>7535</v>
      </c>
      <c r="L13" s="616">
        <v>3</v>
      </c>
      <c r="M13" s="519">
        <v>7789</v>
      </c>
      <c r="N13" s="651">
        <v>2</v>
      </c>
      <c r="O13" s="520">
        <v>8437</v>
      </c>
      <c r="P13" s="652">
        <v>1</v>
      </c>
      <c r="Q13" s="1006">
        <v>3010</v>
      </c>
      <c r="R13" s="653">
        <v>2</v>
      </c>
      <c r="S13" s="1008">
        <v>2868</v>
      </c>
      <c r="T13" s="525">
        <v>21</v>
      </c>
      <c r="U13" s="526">
        <v>51286</v>
      </c>
      <c r="V13" s="442">
        <v>2</v>
      </c>
    </row>
    <row r="14" spans="1:22" ht="15.75" x14ac:dyDescent="0.2">
      <c r="A14" s="434">
        <v>3</v>
      </c>
      <c r="B14" s="512" t="s">
        <v>601</v>
      </c>
      <c r="C14" s="513" t="s">
        <v>1134</v>
      </c>
      <c r="D14" s="616">
        <v>1</v>
      </c>
      <c r="E14" s="515">
        <v>12289</v>
      </c>
      <c r="F14" s="651">
        <v>6</v>
      </c>
      <c r="G14" s="517">
        <v>3436</v>
      </c>
      <c r="H14" s="616">
        <v>2</v>
      </c>
      <c r="I14" s="515">
        <v>7475</v>
      </c>
      <c r="J14" s="651">
        <v>1</v>
      </c>
      <c r="K14" s="520">
        <v>7005</v>
      </c>
      <c r="L14" s="616">
        <v>3</v>
      </c>
      <c r="M14" s="519">
        <v>4097</v>
      </c>
      <c r="N14" s="651">
        <v>5</v>
      </c>
      <c r="O14" s="520">
        <v>4580</v>
      </c>
      <c r="P14" s="652">
        <v>5</v>
      </c>
      <c r="Q14" s="1006">
        <v>578</v>
      </c>
      <c r="R14" s="653">
        <v>2</v>
      </c>
      <c r="S14" s="1008">
        <v>2158</v>
      </c>
      <c r="T14" s="525">
        <v>25</v>
      </c>
      <c r="U14" s="526">
        <v>41618</v>
      </c>
      <c r="V14" s="445">
        <v>3</v>
      </c>
    </row>
    <row r="15" spans="1:22" ht="15.75" x14ac:dyDescent="0.2">
      <c r="A15" s="434">
        <v>4</v>
      </c>
      <c r="B15" s="512" t="s">
        <v>302</v>
      </c>
      <c r="C15" s="513" t="s">
        <v>1133</v>
      </c>
      <c r="D15" s="616">
        <v>2</v>
      </c>
      <c r="E15" s="515">
        <v>4329</v>
      </c>
      <c r="F15" s="651">
        <v>4</v>
      </c>
      <c r="G15" s="517">
        <v>6885</v>
      </c>
      <c r="H15" s="616">
        <v>2</v>
      </c>
      <c r="I15" s="515">
        <v>5035</v>
      </c>
      <c r="J15" s="651">
        <v>2</v>
      </c>
      <c r="K15" s="520">
        <v>6780</v>
      </c>
      <c r="L15" s="616">
        <v>4</v>
      </c>
      <c r="M15" s="519">
        <v>3910</v>
      </c>
      <c r="N15" s="651">
        <v>4</v>
      </c>
      <c r="O15" s="520">
        <v>6166</v>
      </c>
      <c r="P15" s="652">
        <v>2</v>
      </c>
      <c r="Q15" s="1006">
        <v>2339</v>
      </c>
      <c r="R15" s="653">
        <v>6</v>
      </c>
      <c r="S15" s="1008">
        <v>531</v>
      </c>
      <c r="T15" s="525">
        <v>26</v>
      </c>
      <c r="U15" s="526">
        <v>35975</v>
      </c>
      <c r="V15" s="445">
        <v>4</v>
      </c>
    </row>
    <row r="16" spans="1:22" ht="15.75" x14ac:dyDescent="0.2">
      <c r="A16" s="443">
        <v>5</v>
      </c>
      <c r="B16" s="512" t="s">
        <v>292</v>
      </c>
      <c r="C16" s="513" t="s">
        <v>599</v>
      </c>
      <c r="D16" s="616">
        <v>4</v>
      </c>
      <c r="E16" s="515">
        <v>6394</v>
      </c>
      <c r="F16" s="651">
        <v>5</v>
      </c>
      <c r="G16" s="517">
        <v>5406</v>
      </c>
      <c r="H16" s="616">
        <v>4.5</v>
      </c>
      <c r="I16" s="515">
        <v>3765</v>
      </c>
      <c r="J16" s="651">
        <v>2</v>
      </c>
      <c r="K16" s="520">
        <v>4675</v>
      </c>
      <c r="L16" s="616">
        <v>1</v>
      </c>
      <c r="M16" s="519">
        <v>6612</v>
      </c>
      <c r="N16" s="651">
        <v>2</v>
      </c>
      <c r="O16" s="520">
        <v>7332</v>
      </c>
      <c r="P16" s="652">
        <v>4</v>
      </c>
      <c r="Q16" s="1006">
        <v>914</v>
      </c>
      <c r="R16" s="653">
        <v>4</v>
      </c>
      <c r="S16" s="1008">
        <v>487</v>
      </c>
      <c r="T16" s="525">
        <v>26.5</v>
      </c>
      <c r="U16" s="526">
        <v>35585</v>
      </c>
      <c r="V16" s="442">
        <v>5</v>
      </c>
    </row>
    <row r="17" spans="1:22" ht="15.75" x14ac:dyDescent="0.2">
      <c r="A17" s="434">
        <v>6</v>
      </c>
      <c r="B17" s="512" t="s">
        <v>604</v>
      </c>
      <c r="C17" s="513" t="s">
        <v>236</v>
      </c>
      <c r="D17" s="616">
        <v>3</v>
      </c>
      <c r="E17" s="515">
        <v>3737</v>
      </c>
      <c r="F17" s="651">
        <v>1</v>
      </c>
      <c r="G17" s="517">
        <v>8595</v>
      </c>
      <c r="H17" s="616">
        <v>10</v>
      </c>
      <c r="I17" s="515">
        <v>0</v>
      </c>
      <c r="J17" s="651">
        <v>10</v>
      </c>
      <c r="K17" s="520">
        <v>0</v>
      </c>
      <c r="L17" s="616">
        <v>2</v>
      </c>
      <c r="M17" s="519">
        <v>5452</v>
      </c>
      <c r="N17" s="651">
        <v>1</v>
      </c>
      <c r="O17" s="520">
        <v>10003</v>
      </c>
      <c r="P17" s="652">
        <v>2</v>
      </c>
      <c r="Q17" s="1006">
        <v>1880</v>
      </c>
      <c r="R17" s="653">
        <v>1</v>
      </c>
      <c r="S17" s="1008">
        <v>3592</v>
      </c>
      <c r="T17" s="525">
        <v>30</v>
      </c>
      <c r="U17" s="526">
        <v>33259</v>
      </c>
      <c r="V17" s="445">
        <v>6</v>
      </c>
    </row>
    <row r="18" spans="1:22" ht="15.75" x14ac:dyDescent="0.2">
      <c r="A18" s="434">
        <v>7</v>
      </c>
      <c r="B18" s="512" t="s">
        <v>597</v>
      </c>
      <c r="C18" s="513" t="s">
        <v>446</v>
      </c>
      <c r="D18" s="616">
        <v>8</v>
      </c>
      <c r="E18" s="515">
        <v>1984</v>
      </c>
      <c r="F18" s="651">
        <v>1</v>
      </c>
      <c r="G18" s="517">
        <v>7111</v>
      </c>
      <c r="H18" s="616">
        <v>7</v>
      </c>
      <c r="I18" s="515">
        <v>3925</v>
      </c>
      <c r="J18" s="651">
        <v>3</v>
      </c>
      <c r="K18" s="520">
        <v>5555</v>
      </c>
      <c r="L18" s="616">
        <v>1</v>
      </c>
      <c r="M18" s="519">
        <v>5097</v>
      </c>
      <c r="N18" s="651">
        <v>3</v>
      </c>
      <c r="O18" s="520">
        <v>6202</v>
      </c>
      <c r="P18" s="652">
        <v>7</v>
      </c>
      <c r="Q18" s="1006">
        <v>788</v>
      </c>
      <c r="R18" s="653">
        <v>2</v>
      </c>
      <c r="S18" s="1008">
        <v>2164</v>
      </c>
      <c r="T18" s="525">
        <v>32</v>
      </c>
      <c r="U18" s="526">
        <v>32826</v>
      </c>
      <c r="V18" s="442">
        <v>7</v>
      </c>
    </row>
    <row r="19" spans="1:22" ht="15.75" x14ac:dyDescent="0.2">
      <c r="A19" s="443">
        <v>8</v>
      </c>
      <c r="B19" s="1183" t="s">
        <v>394</v>
      </c>
      <c r="C19" s="513" t="s">
        <v>1135</v>
      </c>
      <c r="D19" s="616">
        <v>1</v>
      </c>
      <c r="E19" s="515">
        <v>11394</v>
      </c>
      <c r="F19" s="651">
        <v>8</v>
      </c>
      <c r="G19" s="517">
        <v>2374</v>
      </c>
      <c r="H19" s="616">
        <v>3</v>
      </c>
      <c r="I19" s="515">
        <v>5130</v>
      </c>
      <c r="J19" s="651">
        <v>1</v>
      </c>
      <c r="K19" s="520">
        <v>7235</v>
      </c>
      <c r="L19" s="616">
        <v>4</v>
      </c>
      <c r="M19" s="519">
        <v>7131</v>
      </c>
      <c r="N19" s="651">
        <v>5</v>
      </c>
      <c r="O19" s="520">
        <v>6893</v>
      </c>
      <c r="P19" s="652">
        <v>5</v>
      </c>
      <c r="Q19" s="1006">
        <v>959</v>
      </c>
      <c r="R19" s="653">
        <v>6</v>
      </c>
      <c r="S19" s="1008">
        <v>177</v>
      </c>
      <c r="T19" s="525">
        <v>33</v>
      </c>
      <c r="U19" s="526">
        <v>41293</v>
      </c>
      <c r="V19" s="445">
        <v>8</v>
      </c>
    </row>
    <row r="20" spans="1:22" ht="15.75" x14ac:dyDescent="0.2">
      <c r="A20" s="434">
        <v>9</v>
      </c>
      <c r="B20" s="1183" t="s">
        <v>596</v>
      </c>
      <c r="C20" s="513" t="s">
        <v>446</v>
      </c>
      <c r="D20" s="616">
        <v>3</v>
      </c>
      <c r="E20" s="515">
        <v>6751</v>
      </c>
      <c r="F20" s="651">
        <v>4</v>
      </c>
      <c r="G20" s="517">
        <v>7331</v>
      </c>
      <c r="H20" s="616">
        <v>6</v>
      </c>
      <c r="I20" s="515">
        <v>3185</v>
      </c>
      <c r="J20" s="651">
        <v>10</v>
      </c>
      <c r="K20" s="520">
        <v>2587.5</v>
      </c>
      <c r="L20" s="616">
        <v>5</v>
      </c>
      <c r="M20" s="519">
        <v>3640</v>
      </c>
      <c r="N20" s="651">
        <v>1</v>
      </c>
      <c r="O20" s="520">
        <v>8619</v>
      </c>
      <c r="P20" s="652">
        <v>3</v>
      </c>
      <c r="Q20" s="1006">
        <v>1605</v>
      </c>
      <c r="R20" s="653">
        <v>5</v>
      </c>
      <c r="S20" s="1008">
        <v>1004</v>
      </c>
      <c r="T20" s="525">
        <v>37</v>
      </c>
      <c r="U20" s="526">
        <v>34722.5</v>
      </c>
      <c r="V20" s="442">
        <v>9</v>
      </c>
    </row>
    <row r="21" spans="1:22" ht="15.75" x14ac:dyDescent="0.2">
      <c r="A21" s="434">
        <v>10</v>
      </c>
      <c r="B21" s="1183" t="s">
        <v>393</v>
      </c>
      <c r="C21" s="513" t="s">
        <v>599</v>
      </c>
      <c r="D21" s="616">
        <v>7</v>
      </c>
      <c r="E21" s="515">
        <v>2155</v>
      </c>
      <c r="F21" s="651">
        <v>3</v>
      </c>
      <c r="G21" s="517">
        <v>7658</v>
      </c>
      <c r="H21" s="616">
        <v>10</v>
      </c>
      <c r="I21" s="515">
        <v>0</v>
      </c>
      <c r="J21" s="651">
        <v>10</v>
      </c>
      <c r="K21" s="520">
        <v>0</v>
      </c>
      <c r="L21" s="616">
        <v>1</v>
      </c>
      <c r="M21" s="519">
        <v>10476</v>
      </c>
      <c r="N21" s="651">
        <v>2</v>
      </c>
      <c r="O21" s="520">
        <v>7936</v>
      </c>
      <c r="P21" s="652">
        <v>1</v>
      </c>
      <c r="Q21" s="1006">
        <v>2636</v>
      </c>
      <c r="R21" s="653">
        <v>4</v>
      </c>
      <c r="S21" s="1008">
        <v>1621</v>
      </c>
      <c r="T21" s="525">
        <v>38</v>
      </c>
      <c r="U21" s="526">
        <v>32482</v>
      </c>
      <c r="V21" s="442">
        <v>10</v>
      </c>
    </row>
    <row r="22" spans="1:22" ht="15.75" x14ac:dyDescent="0.2">
      <c r="A22" s="443">
        <v>11</v>
      </c>
      <c r="B22" s="1183" t="s">
        <v>304</v>
      </c>
      <c r="C22" s="513" t="s">
        <v>1133</v>
      </c>
      <c r="D22" s="616">
        <v>7</v>
      </c>
      <c r="E22" s="515">
        <v>2288</v>
      </c>
      <c r="F22" s="651">
        <v>7</v>
      </c>
      <c r="G22" s="517">
        <v>3419</v>
      </c>
      <c r="H22" s="616">
        <v>2</v>
      </c>
      <c r="I22" s="515">
        <v>5160</v>
      </c>
      <c r="J22" s="651">
        <v>3</v>
      </c>
      <c r="K22" s="520">
        <v>5585</v>
      </c>
      <c r="L22" s="616">
        <v>6</v>
      </c>
      <c r="M22" s="519">
        <v>2827</v>
      </c>
      <c r="N22" s="651">
        <v>4</v>
      </c>
      <c r="O22" s="520">
        <v>7602</v>
      </c>
      <c r="P22" s="652">
        <v>1</v>
      </c>
      <c r="Q22" s="1006">
        <v>3958</v>
      </c>
      <c r="R22" s="653">
        <v>8</v>
      </c>
      <c r="S22" s="1008">
        <v>64</v>
      </c>
      <c r="T22" s="525">
        <v>38</v>
      </c>
      <c r="U22" s="526">
        <v>30903</v>
      </c>
      <c r="V22" s="442">
        <v>11</v>
      </c>
    </row>
    <row r="23" spans="1:22" ht="15.75" x14ac:dyDescent="0.2">
      <c r="A23" s="434">
        <v>12</v>
      </c>
      <c r="B23" s="1183" t="s">
        <v>605</v>
      </c>
      <c r="C23" s="513" t="s">
        <v>236</v>
      </c>
      <c r="D23" s="616">
        <v>9</v>
      </c>
      <c r="E23" s="515">
        <v>3897</v>
      </c>
      <c r="F23" s="651">
        <v>1</v>
      </c>
      <c r="G23" s="517">
        <v>10331</v>
      </c>
      <c r="H23" s="616">
        <v>5</v>
      </c>
      <c r="I23" s="515">
        <v>3590</v>
      </c>
      <c r="J23" s="651">
        <v>4</v>
      </c>
      <c r="K23" s="520">
        <v>3780</v>
      </c>
      <c r="L23" s="616">
        <v>5</v>
      </c>
      <c r="M23" s="519">
        <v>4270</v>
      </c>
      <c r="N23" s="651">
        <v>6</v>
      </c>
      <c r="O23" s="520">
        <v>5573</v>
      </c>
      <c r="P23" s="652">
        <v>4</v>
      </c>
      <c r="Q23" s="1006">
        <v>1528</v>
      </c>
      <c r="R23" s="653">
        <v>6</v>
      </c>
      <c r="S23" s="1008">
        <v>395</v>
      </c>
      <c r="T23" s="525">
        <v>40</v>
      </c>
      <c r="U23" s="526">
        <v>33364</v>
      </c>
      <c r="V23" s="445">
        <v>12</v>
      </c>
    </row>
    <row r="24" spans="1:22" ht="15.75" x14ac:dyDescent="0.2">
      <c r="A24" s="434">
        <v>13</v>
      </c>
      <c r="B24" s="1183" t="s">
        <v>602</v>
      </c>
      <c r="C24" s="513" t="s">
        <v>1136</v>
      </c>
      <c r="D24" s="616">
        <v>5</v>
      </c>
      <c r="E24" s="515">
        <v>5094</v>
      </c>
      <c r="F24" s="651">
        <v>4</v>
      </c>
      <c r="G24" s="517">
        <v>5435</v>
      </c>
      <c r="H24" s="616">
        <v>10</v>
      </c>
      <c r="I24" s="515">
        <v>0</v>
      </c>
      <c r="J24" s="651">
        <v>6</v>
      </c>
      <c r="K24" s="520">
        <v>5055</v>
      </c>
      <c r="L24" s="616">
        <v>3</v>
      </c>
      <c r="M24" s="519">
        <v>4261</v>
      </c>
      <c r="N24" s="651">
        <v>3</v>
      </c>
      <c r="O24" s="520">
        <v>8054</v>
      </c>
      <c r="P24" s="652">
        <v>8</v>
      </c>
      <c r="Q24" s="1006">
        <v>755</v>
      </c>
      <c r="R24" s="653">
        <v>3</v>
      </c>
      <c r="S24" s="1008">
        <v>2340</v>
      </c>
      <c r="T24" s="525">
        <v>42</v>
      </c>
      <c r="U24" s="526">
        <v>30994</v>
      </c>
      <c r="V24" s="442">
        <v>13</v>
      </c>
    </row>
    <row r="25" spans="1:22" ht="15.75" x14ac:dyDescent="0.2">
      <c r="A25" s="443">
        <v>14</v>
      </c>
      <c r="B25" s="1183" t="s">
        <v>1137</v>
      </c>
      <c r="C25" s="513" t="s">
        <v>240</v>
      </c>
      <c r="D25" s="616">
        <v>6</v>
      </c>
      <c r="E25" s="515">
        <v>3545</v>
      </c>
      <c r="F25" s="651">
        <v>2</v>
      </c>
      <c r="G25" s="517">
        <v>6396</v>
      </c>
      <c r="H25" s="616">
        <v>9</v>
      </c>
      <c r="I25" s="515">
        <v>2295</v>
      </c>
      <c r="J25" s="651">
        <v>10</v>
      </c>
      <c r="K25" s="520">
        <v>0</v>
      </c>
      <c r="L25" s="616">
        <v>5</v>
      </c>
      <c r="M25" s="519">
        <v>3078</v>
      </c>
      <c r="N25" s="651">
        <v>6</v>
      </c>
      <c r="O25" s="520">
        <v>6035</v>
      </c>
      <c r="P25" s="652">
        <v>8</v>
      </c>
      <c r="Q25" s="1006">
        <v>561</v>
      </c>
      <c r="R25" s="653">
        <v>1</v>
      </c>
      <c r="S25" s="1008">
        <v>2828</v>
      </c>
      <c r="T25" s="525">
        <v>47</v>
      </c>
      <c r="U25" s="526">
        <v>24738</v>
      </c>
      <c r="V25" s="445">
        <v>14</v>
      </c>
    </row>
    <row r="26" spans="1:22" ht="15.75" x14ac:dyDescent="0.2">
      <c r="A26" s="434">
        <v>15</v>
      </c>
      <c r="B26" s="1183" t="s">
        <v>598</v>
      </c>
      <c r="C26" s="513" t="s">
        <v>599</v>
      </c>
      <c r="D26" s="616">
        <v>3</v>
      </c>
      <c r="E26" s="515">
        <v>7993</v>
      </c>
      <c r="F26" s="651">
        <v>3</v>
      </c>
      <c r="G26" s="517">
        <v>5743</v>
      </c>
      <c r="H26" s="616">
        <v>7</v>
      </c>
      <c r="I26" s="515">
        <v>3280</v>
      </c>
      <c r="J26" s="651">
        <v>5</v>
      </c>
      <c r="K26" s="520">
        <v>4440</v>
      </c>
      <c r="L26" s="616">
        <v>10</v>
      </c>
      <c r="M26" s="519">
        <v>0</v>
      </c>
      <c r="N26" s="651">
        <v>10</v>
      </c>
      <c r="O26" s="520">
        <v>0</v>
      </c>
      <c r="P26" s="652">
        <v>5</v>
      </c>
      <c r="Q26" s="1006">
        <v>1267</v>
      </c>
      <c r="R26" s="653">
        <v>4</v>
      </c>
      <c r="S26" s="1008">
        <v>1152</v>
      </c>
      <c r="T26" s="525">
        <v>47</v>
      </c>
      <c r="U26" s="526">
        <v>23875</v>
      </c>
      <c r="V26" s="445">
        <v>15</v>
      </c>
    </row>
    <row r="27" spans="1:22" ht="15.75" x14ac:dyDescent="0.2">
      <c r="A27" s="434">
        <v>16</v>
      </c>
      <c r="B27" s="1183" t="s">
        <v>299</v>
      </c>
      <c r="C27" s="513" t="s">
        <v>1135</v>
      </c>
      <c r="D27" s="616">
        <v>4</v>
      </c>
      <c r="E27" s="515">
        <v>2681</v>
      </c>
      <c r="F27" s="651">
        <v>5</v>
      </c>
      <c r="G27" s="517">
        <v>5146</v>
      </c>
      <c r="H27" s="616">
        <v>3</v>
      </c>
      <c r="I27" s="515">
        <v>6275</v>
      </c>
      <c r="J27" s="651">
        <v>7</v>
      </c>
      <c r="K27" s="520">
        <v>2905</v>
      </c>
      <c r="L27" s="616">
        <v>10</v>
      </c>
      <c r="M27" s="519">
        <v>0</v>
      </c>
      <c r="N27" s="651">
        <v>3</v>
      </c>
      <c r="O27" s="520">
        <v>7713</v>
      </c>
      <c r="P27" s="652">
        <v>10</v>
      </c>
      <c r="Q27" s="1006">
        <v>0</v>
      </c>
      <c r="R27" s="653">
        <v>7</v>
      </c>
      <c r="S27" s="1008">
        <v>343</v>
      </c>
      <c r="T27" s="525">
        <v>49</v>
      </c>
      <c r="U27" s="526">
        <v>25063</v>
      </c>
      <c r="V27" s="445">
        <v>16</v>
      </c>
    </row>
    <row r="28" spans="1:22" ht="15.75" x14ac:dyDescent="0.2">
      <c r="A28" s="443">
        <v>17</v>
      </c>
      <c r="B28" s="1183" t="s">
        <v>1138</v>
      </c>
      <c r="C28" s="513" t="s">
        <v>240</v>
      </c>
      <c r="D28" s="616">
        <v>6</v>
      </c>
      <c r="E28" s="515">
        <v>2257</v>
      </c>
      <c r="F28" s="651">
        <v>8</v>
      </c>
      <c r="G28" s="517">
        <v>3669</v>
      </c>
      <c r="H28" s="616">
        <v>4</v>
      </c>
      <c r="I28" s="515">
        <v>3745</v>
      </c>
      <c r="J28" s="651">
        <v>5</v>
      </c>
      <c r="K28" s="520">
        <v>5145</v>
      </c>
      <c r="L28" s="616">
        <v>6</v>
      </c>
      <c r="M28" s="519">
        <v>2481</v>
      </c>
      <c r="N28" s="651">
        <v>7</v>
      </c>
      <c r="O28" s="520">
        <v>3967</v>
      </c>
      <c r="P28" s="652">
        <v>4</v>
      </c>
      <c r="Q28" s="1006">
        <v>1762</v>
      </c>
      <c r="R28" s="653">
        <v>9</v>
      </c>
      <c r="S28" s="1008">
        <v>2</v>
      </c>
      <c r="T28" s="525">
        <v>49</v>
      </c>
      <c r="U28" s="526">
        <v>23028</v>
      </c>
      <c r="V28" s="442">
        <v>17</v>
      </c>
    </row>
    <row r="29" spans="1:22" ht="15.75" x14ac:dyDescent="0.2">
      <c r="A29" s="434">
        <v>18</v>
      </c>
      <c r="B29" s="1183" t="s">
        <v>600</v>
      </c>
      <c r="C29" s="513" t="s">
        <v>1136</v>
      </c>
      <c r="D29" s="616">
        <v>2</v>
      </c>
      <c r="E29" s="515">
        <v>8290</v>
      </c>
      <c r="F29" s="651">
        <v>3</v>
      </c>
      <c r="G29" s="517">
        <v>7657</v>
      </c>
      <c r="H29" s="616">
        <v>7</v>
      </c>
      <c r="I29" s="515">
        <v>2975</v>
      </c>
      <c r="J29" s="651">
        <v>7</v>
      </c>
      <c r="K29" s="520">
        <v>3150</v>
      </c>
      <c r="L29" s="616">
        <v>7</v>
      </c>
      <c r="M29" s="519">
        <v>2411</v>
      </c>
      <c r="N29" s="651">
        <v>9</v>
      </c>
      <c r="O29" s="520">
        <v>2341</v>
      </c>
      <c r="P29" s="652">
        <v>9</v>
      </c>
      <c r="Q29" s="1006">
        <v>488</v>
      </c>
      <c r="R29" s="653">
        <v>8</v>
      </c>
      <c r="S29" s="1008">
        <v>222</v>
      </c>
      <c r="T29" s="525">
        <v>52</v>
      </c>
      <c r="U29" s="526">
        <v>27534</v>
      </c>
      <c r="V29" s="445">
        <v>18</v>
      </c>
    </row>
    <row r="30" spans="1:22" ht="15.75" x14ac:dyDescent="0.2">
      <c r="A30" s="434">
        <v>19</v>
      </c>
      <c r="B30" s="1183" t="s">
        <v>603</v>
      </c>
      <c r="C30" s="513" t="s">
        <v>969</v>
      </c>
      <c r="D30" s="616">
        <v>9</v>
      </c>
      <c r="E30" s="515">
        <v>1480</v>
      </c>
      <c r="F30" s="651">
        <v>2</v>
      </c>
      <c r="G30" s="517">
        <v>8078</v>
      </c>
      <c r="H30" s="616">
        <v>9</v>
      </c>
      <c r="I30" s="515">
        <v>3710</v>
      </c>
      <c r="J30" s="651">
        <v>5</v>
      </c>
      <c r="K30" s="520">
        <v>3755</v>
      </c>
      <c r="L30" s="616">
        <v>7</v>
      </c>
      <c r="M30" s="519">
        <v>3322</v>
      </c>
      <c r="N30" s="651">
        <v>10</v>
      </c>
      <c r="O30" s="520">
        <v>0</v>
      </c>
      <c r="P30" s="652">
        <v>3</v>
      </c>
      <c r="Q30" s="1006">
        <v>1817</v>
      </c>
      <c r="R30" s="653">
        <v>7</v>
      </c>
      <c r="S30" s="1008">
        <v>316</v>
      </c>
      <c r="T30" s="525">
        <v>52</v>
      </c>
      <c r="U30" s="526">
        <v>22478</v>
      </c>
      <c r="V30" s="445">
        <v>19</v>
      </c>
    </row>
    <row r="31" spans="1:22" ht="15.75" x14ac:dyDescent="0.2">
      <c r="A31" s="443">
        <v>20</v>
      </c>
      <c r="B31" s="1183" t="s">
        <v>607</v>
      </c>
      <c r="C31" s="513" t="s">
        <v>1135</v>
      </c>
      <c r="D31" s="616">
        <v>9</v>
      </c>
      <c r="E31" s="515">
        <v>1399</v>
      </c>
      <c r="F31" s="651">
        <v>9</v>
      </c>
      <c r="G31" s="517">
        <v>2381</v>
      </c>
      <c r="H31" s="616">
        <v>8</v>
      </c>
      <c r="I31" s="515">
        <v>2085</v>
      </c>
      <c r="J31" s="651">
        <v>2</v>
      </c>
      <c r="K31" s="520">
        <v>6445</v>
      </c>
      <c r="L31" s="616">
        <v>7</v>
      </c>
      <c r="M31" s="519">
        <v>2744</v>
      </c>
      <c r="N31" s="651">
        <v>8</v>
      </c>
      <c r="O31" s="520">
        <v>2909</v>
      </c>
      <c r="P31" s="652">
        <v>6</v>
      </c>
      <c r="Q31" s="1006">
        <v>1174</v>
      </c>
      <c r="R31" s="653">
        <v>3</v>
      </c>
      <c r="S31" s="1008">
        <v>1749</v>
      </c>
      <c r="T31" s="525">
        <v>52</v>
      </c>
      <c r="U31" s="526">
        <v>20886</v>
      </c>
      <c r="V31" s="445">
        <v>20</v>
      </c>
    </row>
    <row r="32" spans="1:22" ht="15.75" x14ac:dyDescent="0.2">
      <c r="A32" s="434">
        <v>21</v>
      </c>
      <c r="B32" s="1183" t="s">
        <v>1139</v>
      </c>
      <c r="C32" s="513" t="s">
        <v>969</v>
      </c>
      <c r="D32" s="616">
        <v>10</v>
      </c>
      <c r="E32" s="515">
        <v>0</v>
      </c>
      <c r="F32" s="651">
        <v>10</v>
      </c>
      <c r="G32" s="517">
        <v>0</v>
      </c>
      <c r="H32" s="616">
        <v>4.5</v>
      </c>
      <c r="I32" s="515">
        <v>3765</v>
      </c>
      <c r="J32" s="651">
        <v>8</v>
      </c>
      <c r="K32" s="520">
        <v>3550</v>
      </c>
      <c r="L32" s="616">
        <v>2</v>
      </c>
      <c r="M32" s="519">
        <v>4429</v>
      </c>
      <c r="N32" s="651">
        <v>8</v>
      </c>
      <c r="O32" s="520">
        <v>4093</v>
      </c>
      <c r="P32" s="652">
        <v>6</v>
      </c>
      <c r="Q32" s="1006">
        <v>567</v>
      </c>
      <c r="R32" s="653">
        <v>5</v>
      </c>
      <c r="S32" s="1008">
        <v>401</v>
      </c>
      <c r="T32" s="525">
        <v>53.5</v>
      </c>
      <c r="U32" s="526">
        <v>16805</v>
      </c>
      <c r="V32" s="442">
        <v>21</v>
      </c>
    </row>
    <row r="33" spans="1:22" ht="15.75" x14ac:dyDescent="0.2">
      <c r="A33" s="434">
        <v>22</v>
      </c>
      <c r="B33" s="1183" t="s">
        <v>606</v>
      </c>
      <c r="C33" s="513" t="s">
        <v>236</v>
      </c>
      <c r="D33" s="616">
        <v>5</v>
      </c>
      <c r="E33" s="515">
        <v>4239</v>
      </c>
      <c r="F33" s="651">
        <v>8</v>
      </c>
      <c r="G33" s="517">
        <v>4228</v>
      </c>
      <c r="H33" s="616">
        <v>10</v>
      </c>
      <c r="I33" s="515">
        <v>0</v>
      </c>
      <c r="J33" s="651">
        <v>10</v>
      </c>
      <c r="K33" s="520">
        <v>0</v>
      </c>
      <c r="L33" s="616">
        <v>10</v>
      </c>
      <c r="M33" s="519">
        <v>0</v>
      </c>
      <c r="N33" s="651">
        <v>10</v>
      </c>
      <c r="O33" s="520">
        <v>0</v>
      </c>
      <c r="P33" s="652">
        <v>2</v>
      </c>
      <c r="Q33" s="1006">
        <v>1878</v>
      </c>
      <c r="R33" s="653">
        <v>5</v>
      </c>
      <c r="S33" s="1008">
        <v>620</v>
      </c>
      <c r="T33" s="525">
        <v>60</v>
      </c>
      <c r="U33" s="526">
        <v>10965</v>
      </c>
      <c r="V33" s="445">
        <v>22</v>
      </c>
    </row>
    <row r="34" spans="1:22" ht="15.75" x14ac:dyDescent="0.2">
      <c r="A34" s="443">
        <v>23</v>
      </c>
      <c r="B34" s="1183" t="s">
        <v>22</v>
      </c>
      <c r="C34" s="513" t="s">
        <v>969</v>
      </c>
      <c r="D34" s="616">
        <v>4</v>
      </c>
      <c r="E34" s="515">
        <v>6242</v>
      </c>
      <c r="F34" s="651">
        <v>7</v>
      </c>
      <c r="G34" s="517">
        <v>4865</v>
      </c>
      <c r="H34" s="616">
        <v>3</v>
      </c>
      <c r="I34" s="515">
        <v>3965</v>
      </c>
      <c r="J34" s="651">
        <v>8</v>
      </c>
      <c r="K34" s="520">
        <v>2115</v>
      </c>
      <c r="L34" s="616">
        <v>10</v>
      </c>
      <c r="M34" s="519">
        <v>0</v>
      </c>
      <c r="N34" s="651">
        <v>10</v>
      </c>
      <c r="O34" s="520">
        <v>0</v>
      </c>
      <c r="P34" s="652">
        <v>10</v>
      </c>
      <c r="Q34" s="1006">
        <v>0</v>
      </c>
      <c r="R34" s="653">
        <v>10</v>
      </c>
      <c r="S34" s="1008">
        <v>0</v>
      </c>
      <c r="T34" s="525">
        <v>62</v>
      </c>
      <c r="U34" s="526">
        <v>17187</v>
      </c>
      <c r="V34" s="445">
        <v>23</v>
      </c>
    </row>
    <row r="35" spans="1:22" ht="15.75" x14ac:dyDescent="0.2">
      <c r="A35" s="434">
        <v>24</v>
      </c>
      <c r="B35" s="1183" t="s">
        <v>301</v>
      </c>
      <c r="C35" s="513" t="s">
        <v>969</v>
      </c>
      <c r="D35" s="616">
        <v>7</v>
      </c>
      <c r="E35" s="515">
        <v>4030</v>
      </c>
      <c r="F35" s="651">
        <v>6</v>
      </c>
      <c r="G35" s="517">
        <v>5159</v>
      </c>
      <c r="H35" s="616">
        <v>10</v>
      </c>
      <c r="I35" s="515">
        <v>0</v>
      </c>
      <c r="J35" s="651">
        <v>10</v>
      </c>
      <c r="K35" s="520">
        <v>0</v>
      </c>
      <c r="L35" s="616">
        <v>10</v>
      </c>
      <c r="M35" s="519">
        <v>0</v>
      </c>
      <c r="N35" s="651">
        <v>6</v>
      </c>
      <c r="O35" s="520">
        <v>4280</v>
      </c>
      <c r="P35" s="652">
        <v>6</v>
      </c>
      <c r="Q35" s="1006">
        <v>693</v>
      </c>
      <c r="R35" s="653">
        <v>7</v>
      </c>
      <c r="S35" s="1008">
        <v>141</v>
      </c>
      <c r="T35" s="525">
        <v>62</v>
      </c>
      <c r="U35" s="526">
        <v>14303</v>
      </c>
      <c r="V35" s="445">
        <v>24</v>
      </c>
    </row>
    <row r="36" spans="1:22" ht="15.75" x14ac:dyDescent="0.2">
      <c r="A36" s="443">
        <v>25</v>
      </c>
      <c r="B36" s="1183" t="s">
        <v>303</v>
      </c>
      <c r="C36" s="513" t="s">
        <v>1140</v>
      </c>
      <c r="D36" s="616">
        <v>5</v>
      </c>
      <c r="E36" s="515">
        <v>2308</v>
      </c>
      <c r="F36" s="651">
        <v>5</v>
      </c>
      <c r="G36" s="517">
        <v>5204</v>
      </c>
      <c r="H36" s="616">
        <v>8</v>
      </c>
      <c r="I36" s="515">
        <v>3850</v>
      </c>
      <c r="J36" s="651">
        <v>8</v>
      </c>
      <c r="K36" s="520">
        <v>2805</v>
      </c>
      <c r="L36" s="616">
        <v>8</v>
      </c>
      <c r="M36" s="519">
        <v>2631</v>
      </c>
      <c r="N36" s="651">
        <v>9</v>
      </c>
      <c r="O36" s="520">
        <v>2856</v>
      </c>
      <c r="P36" s="652">
        <v>10</v>
      </c>
      <c r="Q36" s="1006">
        <v>0</v>
      </c>
      <c r="R36" s="653">
        <v>10</v>
      </c>
      <c r="S36" s="1008">
        <v>0</v>
      </c>
      <c r="T36" s="525">
        <v>63</v>
      </c>
      <c r="U36" s="526">
        <v>19654</v>
      </c>
      <c r="V36" s="442">
        <v>25</v>
      </c>
    </row>
    <row r="37" spans="1:22" ht="15.75" x14ac:dyDescent="0.2">
      <c r="A37" s="434">
        <v>26</v>
      </c>
      <c r="B37" s="1183" t="s">
        <v>307</v>
      </c>
      <c r="C37" s="513" t="s">
        <v>1140</v>
      </c>
      <c r="D37" s="616">
        <v>10</v>
      </c>
      <c r="E37" s="515">
        <v>0</v>
      </c>
      <c r="F37" s="651">
        <v>9</v>
      </c>
      <c r="G37" s="517">
        <v>3665</v>
      </c>
      <c r="H37" s="616">
        <v>9</v>
      </c>
      <c r="I37" s="515">
        <v>270</v>
      </c>
      <c r="J37" s="651">
        <v>9</v>
      </c>
      <c r="K37" s="520">
        <v>2805</v>
      </c>
      <c r="L37" s="616">
        <v>9</v>
      </c>
      <c r="M37" s="519">
        <v>1451</v>
      </c>
      <c r="N37" s="651">
        <v>7</v>
      </c>
      <c r="O37" s="520">
        <v>2960</v>
      </c>
      <c r="P37" s="652">
        <v>7</v>
      </c>
      <c r="Q37" s="1006">
        <v>573</v>
      </c>
      <c r="R37" s="653">
        <v>3</v>
      </c>
      <c r="S37" s="1008">
        <v>1520</v>
      </c>
      <c r="T37" s="525">
        <v>63</v>
      </c>
      <c r="U37" s="526">
        <v>13244</v>
      </c>
      <c r="V37" s="445">
        <v>26</v>
      </c>
    </row>
    <row r="38" spans="1:22" ht="15.75" x14ac:dyDescent="0.2">
      <c r="A38" s="443">
        <v>27</v>
      </c>
      <c r="B38" s="1183" t="s">
        <v>1141</v>
      </c>
      <c r="C38" s="513" t="s">
        <v>599</v>
      </c>
      <c r="D38" s="616">
        <v>10</v>
      </c>
      <c r="E38" s="515">
        <v>0</v>
      </c>
      <c r="F38" s="651">
        <v>10</v>
      </c>
      <c r="G38" s="517">
        <v>0</v>
      </c>
      <c r="H38" s="616">
        <v>1</v>
      </c>
      <c r="I38" s="515">
        <v>8115</v>
      </c>
      <c r="J38" s="651">
        <v>7</v>
      </c>
      <c r="K38" s="520">
        <v>4850</v>
      </c>
      <c r="L38" s="616">
        <v>9</v>
      </c>
      <c r="M38" s="519">
        <v>2328</v>
      </c>
      <c r="N38" s="651">
        <v>7</v>
      </c>
      <c r="O38" s="520">
        <v>5606</v>
      </c>
      <c r="P38" s="652">
        <v>10</v>
      </c>
      <c r="Q38" s="1006">
        <v>0</v>
      </c>
      <c r="R38" s="653">
        <v>10</v>
      </c>
      <c r="S38" s="1008">
        <v>0</v>
      </c>
      <c r="T38" s="525">
        <v>64</v>
      </c>
      <c r="U38" s="526">
        <v>20899</v>
      </c>
      <c r="V38" s="445">
        <v>27</v>
      </c>
    </row>
    <row r="39" spans="1:22" ht="15.75" x14ac:dyDescent="0.2">
      <c r="A39" s="434">
        <v>28</v>
      </c>
      <c r="B39" s="1183" t="s">
        <v>1142</v>
      </c>
      <c r="C39" s="513" t="s">
        <v>240</v>
      </c>
      <c r="D39" s="616">
        <v>10</v>
      </c>
      <c r="E39" s="515">
        <v>0</v>
      </c>
      <c r="F39" s="651">
        <v>10</v>
      </c>
      <c r="G39" s="517">
        <v>0</v>
      </c>
      <c r="H39" s="616">
        <v>6</v>
      </c>
      <c r="I39" s="515">
        <v>5460</v>
      </c>
      <c r="J39" s="651">
        <v>3</v>
      </c>
      <c r="K39" s="520">
        <v>4240</v>
      </c>
      <c r="L39" s="616">
        <v>9</v>
      </c>
      <c r="M39" s="519">
        <v>1171</v>
      </c>
      <c r="N39" s="651">
        <v>8</v>
      </c>
      <c r="O39" s="520">
        <v>2815</v>
      </c>
      <c r="P39" s="652">
        <v>10</v>
      </c>
      <c r="Q39" s="1006">
        <v>0</v>
      </c>
      <c r="R39" s="653">
        <v>10</v>
      </c>
      <c r="S39" s="1008">
        <v>0</v>
      </c>
      <c r="T39" s="525">
        <v>66</v>
      </c>
      <c r="U39" s="526">
        <v>13686</v>
      </c>
      <c r="V39" s="442">
        <v>28</v>
      </c>
    </row>
    <row r="40" spans="1:22" ht="15.75" x14ac:dyDescent="0.2">
      <c r="A40" s="434">
        <v>29</v>
      </c>
      <c r="B40" s="1183" t="s">
        <v>1143</v>
      </c>
      <c r="C40" s="513" t="s">
        <v>236</v>
      </c>
      <c r="D40" s="616">
        <v>10</v>
      </c>
      <c r="E40" s="515">
        <v>0</v>
      </c>
      <c r="F40" s="651">
        <v>10</v>
      </c>
      <c r="G40" s="517">
        <v>0</v>
      </c>
      <c r="H40" s="616">
        <v>1</v>
      </c>
      <c r="I40" s="515">
        <v>5400</v>
      </c>
      <c r="J40" s="651">
        <v>6</v>
      </c>
      <c r="K40" s="520">
        <v>4060</v>
      </c>
      <c r="L40" s="616">
        <v>10</v>
      </c>
      <c r="M40" s="519">
        <v>0</v>
      </c>
      <c r="N40" s="651">
        <v>10</v>
      </c>
      <c r="O40" s="520">
        <v>0</v>
      </c>
      <c r="P40" s="652">
        <v>10</v>
      </c>
      <c r="Q40" s="1006">
        <v>0</v>
      </c>
      <c r="R40" s="653">
        <v>10</v>
      </c>
      <c r="S40" s="1008">
        <v>0</v>
      </c>
      <c r="T40" s="525">
        <v>67</v>
      </c>
      <c r="U40" s="526">
        <v>9460</v>
      </c>
      <c r="V40" s="445">
        <v>29</v>
      </c>
    </row>
    <row r="41" spans="1:22" ht="15.75" x14ac:dyDescent="0.2">
      <c r="A41" s="443">
        <v>30</v>
      </c>
      <c r="B41" s="1184" t="s">
        <v>305</v>
      </c>
      <c r="C41" s="513" t="s">
        <v>240</v>
      </c>
      <c r="D41" s="616">
        <v>6</v>
      </c>
      <c r="E41" s="515">
        <v>4203</v>
      </c>
      <c r="F41" s="651">
        <v>9</v>
      </c>
      <c r="G41" s="517">
        <v>673</v>
      </c>
      <c r="H41" s="616">
        <v>10</v>
      </c>
      <c r="I41" s="515">
        <v>0</v>
      </c>
      <c r="J41" s="651">
        <v>7</v>
      </c>
      <c r="K41" s="520">
        <v>3235</v>
      </c>
      <c r="L41" s="616">
        <v>10</v>
      </c>
      <c r="M41" s="519">
        <v>0</v>
      </c>
      <c r="N41" s="651">
        <v>10</v>
      </c>
      <c r="O41" s="520">
        <v>0</v>
      </c>
      <c r="P41" s="652">
        <v>7</v>
      </c>
      <c r="Q41" s="1006">
        <v>488</v>
      </c>
      <c r="R41" s="653">
        <v>8.5</v>
      </c>
      <c r="S41" s="1008">
        <v>0</v>
      </c>
      <c r="T41" s="525">
        <v>67.5</v>
      </c>
      <c r="U41" s="526">
        <v>8599</v>
      </c>
      <c r="V41" s="442">
        <v>30</v>
      </c>
    </row>
    <row r="42" spans="1:22" ht="15.75" x14ac:dyDescent="0.2">
      <c r="A42" s="434">
        <v>31</v>
      </c>
      <c r="B42" s="1184" t="s">
        <v>1144</v>
      </c>
      <c r="C42" s="513" t="s">
        <v>236</v>
      </c>
      <c r="D42" s="616">
        <v>10</v>
      </c>
      <c r="E42" s="515">
        <v>0</v>
      </c>
      <c r="F42" s="651">
        <v>10</v>
      </c>
      <c r="G42" s="517">
        <v>0</v>
      </c>
      <c r="H42" s="616">
        <v>10</v>
      </c>
      <c r="I42" s="515">
        <v>0</v>
      </c>
      <c r="J42" s="651">
        <v>10</v>
      </c>
      <c r="K42" s="520">
        <v>0</v>
      </c>
      <c r="L42" s="616">
        <v>4</v>
      </c>
      <c r="M42" s="519">
        <v>3846</v>
      </c>
      <c r="N42" s="651">
        <v>4</v>
      </c>
      <c r="O42" s="520">
        <v>7823</v>
      </c>
      <c r="P42" s="652">
        <v>10</v>
      </c>
      <c r="Q42" s="1006">
        <v>0</v>
      </c>
      <c r="R42" s="653">
        <v>10</v>
      </c>
      <c r="S42" s="1008">
        <v>0</v>
      </c>
      <c r="T42" s="525">
        <v>68</v>
      </c>
      <c r="U42" s="526">
        <v>11669</v>
      </c>
      <c r="V42" s="445">
        <v>31</v>
      </c>
    </row>
    <row r="43" spans="1:22" ht="15.75" x14ac:dyDescent="0.2">
      <c r="A43" s="434">
        <v>32</v>
      </c>
      <c r="B43" s="1184" t="s">
        <v>1145</v>
      </c>
      <c r="C43" s="513" t="s">
        <v>236</v>
      </c>
      <c r="D43" s="616">
        <v>10</v>
      </c>
      <c r="E43" s="515">
        <v>0</v>
      </c>
      <c r="F43" s="651">
        <v>10</v>
      </c>
      <c r="G43" s="517">
        <v>0</v>
      </c>
      <c r="H43" s="616">
        <v>5</v>
      </c>
      <c r="I43" s="515">
        <v>5915</v>
      </c>
      <c r="J43" s="651">
        <v>4</v>
      </c>
      <c r="K43" s="520">
        <v>5320</v>
      </c>
      <c r="L43" s="616">
        <v>10</v>
      </c>
      <c r="M43" s="519">
        <v>0</v>
      </c>
      <c r="N43" s="651">
        <v>10</v>
      </c>
      <c r="O43" s="520">
        <v>0</v>
      </c>
      <c r="P43" s="652">
        <v>10</v>
      </c>
      <c r="Q43" s="1006">
        <v>0</v>
      </c>
      <c r="R43" s="653">
        <v>10</v>
      </c>
      <c r="S43" s="1008">
        <v>0</v>
      </c>
      <c r="T43" s="525">
        <v>69</v>
      </c>
      <c r="U43" s="526">
        <v>11235</v>
      </c>
      <c r="V43" s="442">
        <v>32</v>
      </c>
    </row>
    <row r="44" spans="1:22" ht="15.75" x14ac:dyDescent="0.2">
      <c r="A44" s="443">
        <v>33</v>
      </c>
      <c r="B44" s="1184" t="s">
        <v>403</v>
      </c>
      <c r="C44" s="513" t="s">
        <v>1140</v>
      </c>
      <c r="D44" s="616">
        <v>8</v>
      </c>
      <c r="E44" s="515">
        <v>4029</v>
      </c>
      <c r="F44" s="651">
        <v>7</v>
      </c>
      <c r="G44" s="517">
        <v>4249</v>
      </c>
      <c r="H44" s="616">
        <v>10</v>
      </c>
      <c r="I44" s="515">
        <v>0</v>
      </c>
      <c r="J44" s="651">
        <v>9</v>
      </c>
      <c r="K44" s="520">
        <v>3505</v>
      </c>
      <c r="L44" s="616">
        <v>10</v>
      </c>
      <c r="M44" s="519">
        <v>0</v>
      </c>
      <c r="N44" s="651">
        <v>10</v>
      </c>
      <c r="O44" s="520">
        <v>0</v>
      </c>
      <c r="P44" s="652">
        <v>8</v>
      </c>
      <c r="Q44" s="1006">
        <v>398</v>
      </c>
      <c r="R44" s="653">
        <v>9</v>
      </c>
      <c r="S44" s="1008">
        <v>3</v>
      </c>
      <c r="T44" s="525">
        <v>71</v>
      </c>
      <c r="U44" s="526">
        <v>12184</v>
      </c>
      <c r="V44" s="445">
        <v>33</v>
      </c>
    </row>
    <row r="45" spans="1:22" ht="15.75" x14ac:dyDescent="0.2">
      <c r="A45" s="434">
        <v>34</v>
      </c>
      <c r="B45" s="1184" t="s">
        <v>306</v>
      </c>
      <c r="C45" s="513" t="s">
        <v>1140</v>
      </c>
      <c r="D45" s="616">
        <v>8</v>
      </c>
      <c r="E45" s="515">
        <v>1783</v>
      </c>
      <c r="F45" s="651">
        <v>10</v>
      </c>
      <c r="G45" s="517">
        <v>0</v>
      </c>
      <c r="H45" s="616">
        <v>8</v>
      </c>
      <c r="I45" s="515">
        <v>2310</v>
      </c>
      <c r="J45" s="651">
        <v>10</v>
      </c>
      <c r="K45" s="520">
        <v>0</v>
      </c>
      <c r="L45" s="616">
        <v>8</v>
      </c>
      <c r="M45" s="519">
        <v>1485</v>
      </c>
      <c r="N45" s="651">
        <v>9</v>
      </c>
      <c r="O45" s="520">
        <v>1245</v>
      </c>
      <c r="P45" s="652">
        <v>10</v>
      </c>
      <c r="Q45" s="1006">
        <v>0</v>
      </c>
      <c r="R45" s="653">
        <v>10</v>
      </c>
      <c r="S45" s="1008">
        <v>0</v>
      </c>
      <c r="T45" s="525">
        <v>73</v>
      </c>
      <c r="U45" s="526">
        <v>6823</v>
      </c>
      <c r="V45" s="442">
        <v>34</v>
      </c>
    </row>
    <row r="46" spans="1:22" ht="15.75" x14ac:dyDescent="0.2">
      <c r="A46" s="434">
        <v>35</v>
      </c>
      <c r="B46" s="1184" t="s">
        <v>264</v>
      </c>
      <c r="C46" s="513" t="s">
        <v>969</v>
      </c>
      <c r="D46" s="616">
        <v>10</v>
      </c>
      <c r="E46" s="515">
        <v>0</v>
      </c>
      <c r="F46" s="651">
        <v>10</v>
      </c>
      <c r="G46" s="517">
        <v>0</v>
      </c>
      <c r="H46" s="616">
        <v>10</v>
      </c>
      <c r="I46" s="515">
        <v>0</v>
      </c>
      <c r="J46" s="651">
        <v>10</v>
      </c>
      <c r="K46" s="520">
        <v>0</v>
      </c>
      <c r="L46" s="616">
        <v>10</v>
      </c>
      <c r="M46" s="519">
        <v>0</v>
      </c>
      <c r="N46" s="651">
        <v>5</v>
      </c>
      <c r="O46" s="520">
        <v>7183</v>
      </c>
      <c r="P46" s="652">
        <v>10</v>
      </c>
      <c r="Q46" s="1006">
        <v>0</v>
      </c>
      <c r="R46" s="653">
        <v>10</v>
      </c>
      <c r="S46" s="1008">
        <v>0</v>
      </c>
      <c r="T46" s="525">
        <v>75</v>
      </c>
      <c r="U46" s="526">
        <v>7183</v>
      </c>
      <c r="V46" s="442">
        <v>35</v>
      </c>
    </row>
    <row r="47" spans="1:22" ht="15.75" x14ac:dyDescent="0.2">
      <c r="A47" s="443">
        <v>36</v>
      </c>
      <c r="B47" s="1184" t="s">
        <v>1146</v>
      </c>
      <c r="C47" s="513" t="s">
        <v>237</v>
      </c>
      <c r="D47" s="616">
        <v>10</v>
      </c>
      <c r="E47" s="515">
        <v>0</v>
      </c>
      <c r="F47" s="651">
        <v>10</v>
      </c>
      <c r="G47" s="517">
        <v>0</v>
      </c>
      <c r="H47" s="616">
        <v>10</v>
      </c>
      <c r="I47" s="515">
        <v>0</v>
      </c>
      <c r="J47" s="651">
        <v>10</v>
      </c>
      <c r="K47" s="520">
        <v>0</v>
      </c>
      <c r="L47" s="616">
        <v>6</v>
      </c>
      <c r="M47" s="519">
        <v>3360</v>
      </c>
      <c r="N47" s="651">
        <v>10</v>
      </c>
      <c r="O47" s="520">
        <v>0</v>
      </c>
      <c r="P47" s="652">
        <v>9</v>
      </c>
      <c r="Q47" s="1006">
        <v>280</v>
      </c>
      <c r="R47" s="653">
        <v>10</v>
      </c>
      <c r="S47" s="1008">
        <v>0</v>
      </c>
      <c r="T47" s="525">
        <v>75</v>
      </c>
      <c r="U47" s="526">
        <v>3640</v>
      </c>
      <c r="V47" s="445">
        <v>36</v>
      </c>
    </row>
    <row r="48" spans="1:22" ht="15.75" x14ac:dyDescent="0.2">
      <c r="A48" s="434">
        <v>37</v>
      </c>
      <c r="B48" s="1184" t="s">
        <v>1147</v>
      </c>
      <c r="C48" s="513" t="s">
        <v>1136</v>
      </c>
      <c r="D48" s="616">
        <v>10</v>
      </c>
      <c r="E48" s="515">
        <v>0</v>
      </c>
      <c r="F48" s="651">
        <v>10</v>
      </c>
      <c r="G48" s="517">
        <v>0</v>
      </c>
      <c r="H48" s="616">
        <v>6</v>
      </c>
      <c r="I48" s="515">
        <v>3540</v>
      </c>
      <c r="J48" s="651">
        <v>10</v>
      </c>
      <c r="K48" s="520">
        <v>0</v>
      </c>
      <c r="L48" s="616">
        <v>10</v>
      </c>
      <c r="M48" s="519">
        <v>0</v>
      </c>
      <c r="N48" s="651">
        <v>10</v>
      </c>
      <c r="O48" s="520">
        <v>0</v>
      </c>
      <c r="P48" s="652">
        <v>10</v>
      </c>
      <c r="Q48" s="1006">
        <v>0</v>
      </c>
      <c r="R48" s="653">
        <v>10</v>
      </c>
      <c r="S48" s="1008">
        <v>0</v>
      </c>
      <c r="T48" s="525">
        <v>76</v>
      </c>
      <c r="U48" s="526">
        <v>3540</v>
      </c>
      <c r="V48" s="442">
        <v>37</v>
      </c>
    </row>
    <row r="49" spans="1:22" ht="16.5" thickBot="1" x14ac:dyDescent="0.25">
      <c r="A49" s="443">
        <v>38</v>
      </c>
      <c r="B49" s="1246" t="s">
        <v>1148</v>
      </c>
      <c r="C49" s="1100" t="s">
        <v>1140</v>
      </c>
      <c r="D49" s="1101">
        <v>10</v>
      </c>
      <c r="E49" s="1102">
        <v>0</v>
      </c>
      <c r="F49" s="1103">
        <v>10</v>
      </c>
      <c r="G49" s="1104">
        <v>0</v>
      </c>
      <c r="H49" s="1101">
        <v>10</v>
      </c>
      <c r="I49" s="1102">
        <v>0</v>
      </c>
      <c r="J49" s="1103">
        <v>10</v>
      </c>
      <c r="K49" s="1105">
        <v>0</v>
      </c>
      <c r="L49" s="1101">
        <v>10</v>
      </c>
      <c r="M49" s="1106">
        <v>0</v>
      </c>
      <c r="N49" s="1103">
        <v>10</v>
      </c>
      <c r="O49" s="1105">
        <v>0</v>
      </c>
      <c r="P49" s="1107">
        <v>9</v>
      </c>
      <c r="Q49" s="1108">
        <v>203</v>
      </c>
      <c r="R49" s="1109">
        <v>8.5</v>
      </c>
      <c r="S49" s="1110">
        <v>0</v>
      </c>
      <c r="T49" s="1243">
        <v>77.5</v>
      </c>
      <c r="U49" s="1244">
        <v>203</v>
      </c>
      <c r="V49" s="1245">
        <v>38</v>
      </c>
    </row>
  </sheetData>
  <sortState xmlns:xlrd2="http://schemas.microsoft.com/office/spreadsheetml/2017/richdata2" ref="B12:U39">
    <sortCondition ref="T12:T39"/>
    <sortCondition descending="1" ref="U12:U39"/>
  </sortState>
  <mergeCells count="20">
    <mergeCell ref="H8:I8"/>
    <mergeCell ref="D9:E9"/>
    <mergeCell ref="F9:G9"/>
    <mergeCell ref="H9:I9"/>
    <mergeCell ref="A8:A10"/>
    <mergeCell ref="B8:B10"/>
    <mergeCell ref="C8:C10"/>
    <mergeCell ref="D8:E8"/>
    <mergeCell ref="F8:G8"/>
    <mergeCell ref="T8:V9"/>
    <mergeCell ref="J9:K9"/>
    <mergeCell ref="L9:M9"/>
    <mergeCell ref="N9:O9"/>
    <mergeCell ref="P9:Q9"/>
    <mergeCell ref="R9:S9"/>
    <mergeCell ref="J8:K8"/>
    <mergeCell ref="L8:M8"/>
    <mergeCell ref="N8:O8"/>
    <mergeCell ref="P8:Q8"/>
    <mergeCell ref="R8:S8"/>
  </mergeCells>
  <pageMargins left="0.7" right="0.7" top="0.75" bottom="0.75" header="0.3" footer="0.3"/>
  <pageSetup paperSize="9" orientation="landscape" horizontalDpi="4294967293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E7CED-8BF0-4479-BFBD-C8E62EFF3C57}">
  <sheetPr>
    <tabColor theme="4"/>
  </sheetPr>
  <dimension ref="A1:W22"/>
  <sheetViews>
    <sheetView workbookViewId="0">
      <selection activeCell="T26" sqref="T26"/>
    </sheetView>
  </sheetViews>
  <sheetFormatPr defaultRowHeight="12.75" x14ac:dyDescent="0.2"/>
  <cols>
    <col min="1" max="1" width="4.7109375" customWidth="1"/>
    <col min="2" max="2" width="19.140625" customWidth="1"/>
    <col min="3" max="3" width="27.28515625" customWidth="1"/>
    <col min="4" max="4" width="4.7109375" customWidth="1"/>
    <col min="5" max="5" width="7.85546875" customWidth="1"/>
    <col min="6" max="6" width="4.7109375" customWidth="1"/>
    <col min="7" max="7" width="7.85546875" customWidth="1"/>
    <col min="8" max="8" width="4.7109375" customWidth="1"/>
    <col min="9" max="9" width="7.7109375" customWidth="1"/>
    <col min="10" max="10" width="4.7109375" customWidth="1"/>
    <col min="11" max="11" width="7.7109375" customWidth="1"/>
    <col min="12" max="12" width="4.7109375" customWidth="1"/>
    <col min="13" max="13" width="7.7109375" customWidth="1"/>
    <col min="14" max="14" width="4.7109375" customWidth="1"/>
    <col min="15" max="15" width="7.7109375" customWidth="1"/>
    <col min="16" max="16" width="4.7109375" customWidth="1"/>
    <col min="17" max="17" width="7.5703125" customWidth="1"/>
    <col min="18" max="18" width="4.85546875" customWidth="1"/>
    <col min="19" max="19" width="7.7109375" customWidth="1"/>
    <col min="20" max="20" width="7.42578125" customWidth="1"/>
    <col min="21" max="21" width="9.140625" customWidth="1"/>
    <col min="23" max="23" width="10.42578125" customWidth="1"/>
  </cols>
  <sheetData>
    <row r="1" spans="1:23" ht="20.25" x14ac:dyDescent="0.3">
      <c r="D1" s="104"/>
      <c r="E1" s="104" t="s">
        <v>48</v>
      </c>
      <c r="F1" s="104"/>
      <c r="G1" s="104"/>
      <c r="H1" s="104"/>
      <c r="I1" s="104"/>
    </row>
    <row r="2" spans="1:23" ht="20.25" x14ac:dyDescent="0.3">
      <c r="D2" s="104"/>
      <c r="E2" s="104" t="s">
        <v>540</v>
      </c>
      <c r="F2" s="104"/>
      <c r="G2" s="104"/>
      <c r="H2" s="104"/>
      <c r="I2" s="104"/>
    </row>
    <row r="3" spans="1:23" ht="20.25" x14ac:dyDescent="0.3">
      <c r="D3" s="104"/>
      <c r="E3" s="104" t="s">
        <v>47</v>
      </c>
      <c r="F3" s="104"/>
      <c r="G3" s="104"/>
      <c r="H3" s="104"/>
      <c r="I3" s="104"/>
    </row>
    <row r="5" spans="1:23" ht="13.5" thickBot="1" x14ac:dyDescent="0.25"/>
    <row r="6" spans="1:23" ht="21.75" customHeight="1" thickTop="1" x14ac:dyDescent="0.2">
      <c r="A6" s="1406" t="s">
        <v>4</v>
      </c>
      <c r="B6" s="1408" t="s">
        <v>20</v>
      </c>
      <c r="C6" s="1410" t="s">
        <v>5</v>
      </c>
      <c r="D6" s="1394" t="s">
        <v>6</v>
      </c>
      <c r="E6" s="1405"/>
      <c r="F6" s="1404" t="s">
        <v>7</v>
      </c>
      <c r="G6" s="1396"/>
      <c r="H6" s="1394" t="s">
        <v>8</v>
      </c>
      <c r="I6" s="1405"/>
      <c r="J6" s="1404" t="s">
        <v>9</v>
      </c>
      <c r="K6" s="1396"/>
      <c r="L6" s="1394" t="s">
        <v>10</v>
      </c>
      <c r="M6" s="1405"/>
      <c r="N6" s="1404" t="s">
        <v>11</v>
      </c>
      <c r="O6" s="1396"/>
      <c r="P6" s="1394" t="s">
        <v>12</v>
      </c>
      <c r="Q6" s="1405"/>
      <c r="R6" s="1404" t="s">
        <v>13</v>
      </c>
      <c r="S6" s="1396"/>
      <c r="T6" s="654" t="s">
        <v>43</v>
      </c>
      <c r="U6" s="1394" t="s">
        <v>14</v>
      </c>
      <c r="V6" s="1395"/>
      <c r="W6" s="1396"/>
    </row>
    <row r="7" spans="1:23" ht="33.75" customHeight="1" x14ac:dyDescent="0.2">
      <c r="A7" s="1407"/>
      <c r="B7" s="1409"/>
      <c r="C7" s="1411"/>
      <c r="D7" s="1400" t="s">
        <v>509</v>
      </c>
      <c r="E7" s="1401"/>
      <c r="F7" s="1400" t="s">
        <v>510</v>
      </c>
      <c r="G7" s="1401"/>
      <c r="H7" s="1400" t="s">
        <v>511</v>
      </c>
      <c r="I7" s="1401"/>
      <c r="J7" s="1400" t="s">
        <v>512</v>
      </c>
      <c r="K7" s="1401"/>
      <c r="L7" s="1402" t="s">
        <v>513</v>
      </c>
      <c r="M7" s="1403"/>
      <c r="N7" s="1402" t="s">
        <v>514</v>
      </c>
      <c r="O7" s="1403"/>
      <c r="P7" s="1402" t="s">
        <v>515</v>
      </c>
      <c r="Q7" s="1403"/>
      <c r="R7" s="1402" t="s">
        <v>516</v>
      </c>
      <c r="S7" s="1403"/>
      <c r="T7" s="133">
        <v>-0.5</v>
      </c>
      <c r="U7" s="1397"/>
      <c r="V7" s="1398"/>
      <c r="W7" s="1399"/>
    </row>
    <row r="8" spans="1:23" ht="12.75" customHeight="1" x14ac:dyDescent="0.2">
      <c r="A8" s="1407"/>
      <c r="B8" s="1409"/>
      <c r="C8" s="1411"/>
      <c r="D8" s="138"/>
      <c r="E8" s="139"/>
      <c r="F8" s="138"/>
      <c r="G8" s="140"/>
      <c r="H8" s="105"/>
      <c r="I8" s="139"/>
      <c r="J8" s="138"/>
      <c r="K8" s="140"/>
      <c r="L8" s="105"/>
      <c r="M8" s="139"/>
      <c r="N8" s="138"/>
      <c r="O8" s="141"/>
      <c r="P8" s="105"/>
      <c r="Q8" s="141"/>
      <c r="R8" s="105"/>
      <c r="S8" s="140"/>
      <c r="T8" s="106"/>
      <c r="U8" s="105"/>
      <c r="V8" s="107"/>
      <c r="W8" s="108"/>
    </row>
    <row r="9" spans="1:23" ht="17.25" customHeight="1" x14ac:dyDescent="0.2">
      <c r="A9" s="109"/>
      <c r="B9" s="110"/>
      <c r="C9" s="111"/>
      <c r="D9" s="145" t="s">
        <v>15</v>
      </c>
      <c r="E9" s="146" t="s">
        <v>16</v>
      </c>
      <c r="F9" s="145" t="s">
        <v>15</v>
      </c>
      <c r="G9" s="147" t="s">
        <v>16</v>
      </c>
      <c r="H9" s="148" t="s">
        <v>15</v>
      </c>
      <c r="I9" s="146" t="s">
        <v>16</v>
      </c>
      <c r="J9" s="145" t="s">
        <v>15</v>
      </c>
      <c r="K9" s="147" t="s">
        <v>16</v>
      </c>
      <c r="L9" s="148" t="s">
        <v>15</v>
      </c>
      <c r="M9" s="146" t="s">
        <v>16</v>
      </c>
      <c r="N9" s="145" t="s">
        <v>15</v>
      </c>
      <c r="O9" s="149" t="s">
        <v>16</v>
      </c>
      <c r="P9" s="148" t="s">
        <v>15</v>
      </c>
      <c r="Q9" s="146" t="s">
        <v>16</v>
      </c>
      <c r="R9" s="145" t="s">
        <v>15</v>
      </c>
      <c r="S9" s="147" t="s">
        <v>16</v>
      </c>
      <c r="T9" s="150"/>
      <c r="U9" s="148" t="s">
        <v>15</v>
      </c>
      <c r="V9" s="151" t="s">
        <v>17</v>
      </c>
      <c r="W9" s="112" t="s">
        <v>18</v>
      </c>
    </row>
    <row r="10" spans="1:23" ht="16.5" customHeight="1" thickBot="1" x14ac:dyDescent="0.25">
      <c r="A10" s="113"/>
      <c r="B10" s="152"/>
      <c r="C10" s="114"/>
      <c r="D10" s="153"/>
      <c r="E10" s="154"/>
      <c r="F10" s="153"/>
      <c r="G10" s="155"/>
      <c r="H10" s="153"/>
      <c r="I10" s="154"/>
      <c r="J10" s="153"/>
      <c r="K10" s="155"/>
      <c r="L10" s="153"/>
      <c r="M10" s="154"/>
      <c r="N10" s="153"/>
      <c r="O10" s="155"/>
      <c r="P10" s="153"/>
      <c r="Q10" s="154"/>
      <c r="R10" s="153"/>
      <c r="S10" s="155"/>
      <c r="T10" s="156"/>
      <c r="U10" s="157"/>
      <c r="V10" s="158"/>
      <c r="W10" s="115"/>
    </row>
    <row r="11" spans="1:23" ht="21" customHeight="1" thickTop="1" x14ac:dyDescent="0.25">
      <c r="A11" s="119">
        <v>1</v>
      </c>
      <c r="B11" s="311" t="s">
        <v>701</v>
      </c>
      <c r="C11" s="159" t="s">
        <v>80</v>
      </c>
      <c r="D11" s="77">
        <v>1</v>
      </c>
      <c r="E11" s="78">
        <v>7092</v>
      </c>
      <c r="F11" s="75">
        <v>1</v>
      </c>
      <c r="G11" s="160">
        <v>5823</v>
      </c>
      <c r="H11" s="77">
        <v>1</v>
      </c>
      <c r="I11" s="78">
        <v>4117</v>
      </c>
      <c r="J11" s="75">
        <v>1</v>
      </c>
      <c r="K11" s="76">
        <v>6461</v>
      </c>
      <c r="L11" s="77">
        <v>9</v>
      </c>
      <c r="M11" s="78">
        <v>2145</v>
      </c>
      <c r="N11" s="75">
        <v>4</v>
      </c>
      <c r="O11" s="76">
        <v>3295</v>
      </c>
      <c r="P11" s="77">
        <v>1</v>
      </c>
      <c r="Q11" s="78">
        <v>3350</v>
      </c>
      <c r="R11" s="75">
        <v>4</v>
      </c>
      <c r="S11" s="76">
        <v>1970</v>
      </c>
      <c r="T11" s="116">
        <v>4.5</v>
      </c>
      <c r="U11" s="144">
        <v>17.5</v>
      </c>
      <c r="V11" s="88">
        <v>34253</v>
      </c>
      <c r="W11" s="161">
        <v>1</v>
      </c>
    </row>
    <row r="12" spans="1:23" ht="21" customHeight="1" x14ac:dyDescent="0.25">
      <c r="A12" s="118">
        <v>2</v>
      </c>
      <c r="B12" s="306" t="s">
        <v>711</v>
      </c>
      <c r="C12" s="91" t="s">
        <v>80</v>
      </c>
      <c r="D12" s="81">
        <v>8</v>
      </c>
      <c r="E12" s="82">
        <v>3729</v>
      </c>
      <c r="F12" s="79">
        <v>7</v>
      </c>
      <c r="G12" s="80">
        <v>3669</v>
      </c>
      <c r="H12" s="81">
        <v>4</v>
      </c>
      <c r="I12" s="82">
        <v>2743</v>
      </c>
      <c r="J12" s="79">
        <v>6</v>
      </c>
      <c r="K12" s="80">
        <v>2411</v>
      </c>
      <c r="L12" s="81">
        <v>11</v>
      </c>
      <c r="M12" s="82">
        <v>1455</v>
      </c>
      <c r="N12" s="79">
        <v>1</v>
      </c>
      <c r="O12" s="80">
        <v>3745</v>
      </c>
      <c r="P12" s="81">
        <v>2</v>
      </c>
      <c r="Q12" s="82">
        <v>2465</v>
      </c>
      <c r="R12" s="79">
        <v>1</v>
      </c>
      <c r="S12" s="80">
        <v>2191</v>
      </c>
      <c r="T12" s="116">
        <v>5.5</v>
      </c>
      <c r="U12" s="144">
        <v>34.5</v>
      </c>
      <c r="V12" s="88">
        <v>22408</v>
      </c>
      <c r="W12" s="161">
        <v>2</v>
      </c>
    </row>
    <row r="13" spans="1:23" ht="21" customHeight="1" x14ac:dyDescent="0.25">
      <c r="A13" s="118">
        <v>3</v>
      </c>
      <c r="B13" s="306" t="s">
        <v>712</v>
      </c>
      <c r="C13" s="91" t="s">
        <v>80</v>
      </c>
      <c r="D13" s="81">
        <v>7</v>
      </c>
      <c r="E13" s="82">
        <v>3767</v>
      </c>
      <c r="F13" s="79">
        <v>10</v>
      </c>
      <c r="G13" s="80">
        <v>1664</v>
      </c>
      <c r="H13" s="81">
        <v>3</v>
      </c>
      <c r="I13" s="82">
        <v>3336</v>
      </c>
      <c r="J13" s="79">
        <v>2</v>
      </c>
      <c r="K13" s="80">
        <v>5713</v>
      </c>
      <c r="L13" s="81">
        <v>1</v>
      </c>
      <c r="M13" s="82">
        <v>5705</v>
      </c>
      <c r="N13" s="79">
        <v>6</v>
      </c>
      <c r="O13" s="80">
        <v>2795</v>
      </c>
      <c r="P13" s="81">
        <v>3</v>
      </c>
      <c r="Q13" s="82">
        <v>2229</v>
      </c>
      <c r="R13" s="79">
        <v>8</v>
      </c>
      <c r="S13" s="80">
        <v>1575</v>
      </c>
      <c r="T13" s="116">
        <v>5</v>
      </c>
      <c r="U13" s="144">
        <v>35</v>
      </c>
      <c r="V13" s="88">
        <v>26784</v>
      </c>
      <c r="W13" s="161">
        <v>3</v>
      </c>
    </row>
    <row r="14" spans="1:23" ht="21" customHeight="1" x14ac:dyDescent="0.25">
      <c r="A14" s="119">
        <v>4</v>
      </c>
      <c r="B14" s="306" t="s">
        <v>706</v>
      </c>
      <c r="C14" s="91" t="s">
        <v>707</v>
      </c>
      <c r="D14" s="81">
        <v>5</v>
      </c>
      <c r="E14" s="82">
        <v>4508</v>
      </c>
      <c r="F14" s="79">
        <v>4</v>
      </c>
      <c r="G14" s="80">
        <v>4580</v>
      </c>
      <c r="H14" s="81">
        <v>7</v>
      </c>
      <c r="I14" s="82">
        <v>1910</v>
      </c>
      <c r="J14" s="79">
        <v>7</v>
      </c>
      <c r="K14" s="80">
        <v>2242</v>
      </c>
      <c r="L14" s="81">
        <v>2</v>
      </c>
      <c r="M14" s="82">
        <v>5065</v>
      </c>
      <c r="N14" s="79">
        <v>2</v>
      </c>
      <c r="O14" s="80">
        <v>3585</v>
      </c>
      <c r="P14" s="81">
        <v>8</v>
      </c>
      <c r="Q14" s="82">
        <v>1442</v>
      </c>
      <c r="R14" s="79">
        <v>7</v>
      </c>
      <c r="S14" s="80">
        <v>1646</v>
      </c>
      <c r="T14" s="116">
        <v>4</v>
      </c>
      <c r="U14" s="144">
        <v>38</v>
      </c>
      <c r="V14" s="88">
        <v>24978</v>
      </c>
      <c r="W14" s="161">
        <v>4</v>
      </c>
    </row>
    <row r="15" spans="1:23" ht="21" customHeight="1" x14ac:dyDescent="0.25">
      <c r="A15" s="118">
        <v>5</v>
      </c>
      <c r="B15" s="306" t="s">
        <v>702</v>
      </c>
      <c r="C15" s="91" t="s">
        <v>703</v>
      </c>
      <c r="D15" s="81">
        <v>2</v>
      </c>
      <c r="E15" s="82">
        <v>6135</v>
      </c>
      <c r="F15" s="79">
        <v>2</v>
      </c>
      <c r="G15" s="80">
        <v>4760</v>
      </c>
      <c r="H15" s="81">
        <v>10</v>
      </c>
      <c r="I15" s="82">
        <v>1227</v>
      </c>
      <c r="J15" s="79">
        <v>9</v>
      </c>
      <c r="K15" s="80">
        <v>1531</v>
      </c>
      <c r="L15" s="81">
        <v>3</v>
      </c>
      <c r="M15" s="82">
        <v>4395</v>
      </c>
      <c r="N15" s="79">
        <v>9</v>
      </c>
      <c r="O15" s="80">
        <v>1915</v>
      </c>
      <c r="P15" s="81">
        <v>5</v>
      </c>
      <c r="Q15" s="82">
        <v>2038</v>
      </c>
      <c r="R15" s="79">
        <v>3</v>
      </c>
      <c r="S15" s="80">
        <v>2151</v>
      </c>
      <c r="T15" s="116">
        <v>5</v>
      </c>
      <c r="U15" s="144">
        <v>38</v>
      </c>
      <c r="V15" s="88">
        <v>24152</v>
      </c>
      <c r="W15" s="161">
        <v>5</v>
      </c>
    </row>
    <row r="16" spans="1:23" ht="21" customHeight="1" x14ac:dyDescent="0.25">
      <c r="A16" s="118">
        <v>6</v>
      </c>
      <c r="B16" s="306" t="s">
        <v>709</v>
      </c>
      <c r="C16" s="91" t="s">
        <v>569</v>
      </c>
      <c r="D16" s="81">
        <v>4</v>
      </c>
      <c r="E16" s="82">
        <v>4932</v>
      </c>
      <c r="F16" s="79">
        <v>9</v>
      </c>
      <c r="G16" s="80">
        <v>3255</v>
      </c>
      <c r="H16" s="81">
        <v>6</v>
      </c>
      <c r="I16" s="82">
        <v>2068</v>
      </c>
      <c r="J16" s="79">
        <v>8</v>
      </c>
      <c r="K16" s="80">
        <v>1853</v>
      </c>
      <c r="L16" s="81">
        <v>6</v>
      </c>
      <c r="M16" s="82">
        <v>3375</v>
      </c>
      <c r="N16" s="79">
        <v>3</v>
      </c>
      <c r="O16" s="80">
        <v>3385</v>
      </c>
      <c r="P16" s="81">
        <v>7</v>
      </c>
      <c r="Q16" s="82">
        <v>1504</v>
      </c>
      <c r="R16" s="79">
        <v>2</v>
      </c>
      <c r="S16" s="80">
        <v>2175</v>
      </c>
      <c r="T16" s="116">
        <v>4.5</v>
      </c>
      <c r="U16" s="144">
        <v>40.5</v>
      </c>
      <c r="V16" s="88">
        <v>22547</v>
      </c>
      <c r="W16" s="161">
        <v>6</v>
      </c>
    </row>
    <row r="17" spans="1:23" ht="21" customHeight="1" x14ac:dyDescent="0.25">
      <c r="A17" s="119">
        <v>7</v>
      </c>
      <c r="B17" s="306" t="s">
        <v>708</v>
      </c>
      <c r="C17" s="91" t="s">
        <v>707</v>
      </c>
      <c r="D17" s="81">
        <v>6</v>
      </c>
      <c r="E17" s="82">
        <v>4130</v>
      </c>
      <c r="F17" s="79">
        <v>5</v>
      </c>
      <c r="G17" s="80">
        <v>4176</v>
      </c>
      <c r="H17" s="81">
        <v>2</v>
      </c>
      <c r="I17" s="82">
        <v>3689</v>
      </c>
      <c r="J17" s="79">
        <v>3</v>
      </c>
      <c r="K17" s="80">
        <v>5125</v>
      </c>
      <c r="L17" s="81">
        <v>7</v>
      </c>
      <c r="M17" s="82">
        <v>3125</v>
      </c>
      <c r="N17" s="79">
        <v>8</v>
      </c>
      <c r="O17" s="80">
        <v>2245</v>
      </c>
      <c r="P17" s="81">
        <v>10</v>
      </c>
      <c r="Q17" s="82">
        <v>1223</v>
      </c>
      <c r="R17" s="79">
        <v>6</v>
      </c>
      <c r="S17" s="80">
        <v>1767</v>
      </c>
      <c r="T17" s="116">
        <v>5</v>
      </c>
      <c r="U17" s="144">
        <v>42</v>
      </c>
      <c r="V17" s="88">
        <v>25480</v>
      </c>
      <c r="W17" s="161">
        <v>7</v>
      </c>
    </row>
    <row r="18" spans="1:23" ht="21" customHeight="1" x14ac:dyDescent="0.25">
      <c r="A18" s="118">
        <v>8</v>
      </c>
      <c r="B18" s="306" t="s">
        <v>704</v>
      </c>
      <c r="C18" s="91" t="s">
        <v>705</v>
      </c>
      <c r="D18" s="81">
        <v>3</v>
      </c>
      <c r="E18" s="82">
        <v>5923</v>
      </c>
      <c r="F18" s="79">
        <v>3</v>
      </c>
      <c r="G18" s="80">
        <v>4613</v>
      </c>
      <c r="H18" s="81">
        <v>5</v>
      </c>
      <c r="I18" s="82">
        <v>2530</v>
      </c>
      <c r="J18" s="79">
        <v>5</v>
      </c>
      <c r="K18" s="80">
        <v>2572</v>
      </c>
      <c r="L18" s="81">
        <v>8</v>
      </c>
      <c r="M18" s="82">
        <v>2335</v>
      </c>
      <c r="N18" s="79">
        <v>7</v>
      </c>
      <c r="O18" s="80">
        <v>2285</v>
      </c>
      <c r="P18" s="81">
        <v>9</v>
      </c>
      <c r="Q18" s="82">
        <v>1325</v>
      </c>
      <c r="R18" s="79">
        <v>11</v>
      </c>
      <c r="S18" s="80">
        <v>663</v>
      </c>
      <c r="T18" s="116">
        <v>5.5</v>
      </c>
      <c r="U18" s="144">
        <v>45.5</v>
      </c>
      <c r="V18" s="88">
        <v>22246</v>
      </c>
      <c r="W18" s="161">
        <v>8</v>
      </c>
    </row>
    <row r="19" spans="1:23" ht="21" customHeight="1" x14ac:dyDescent="0.25">
      <c r="A19" s="118">
        <v>9</v>
      </c>
      <c r="B19" s="306" t="s">
        <v>714</v>
      </c>
      <c r="C19" s="91" t="s">
        <v>715</v>
      </c>
      <c r="D19" s="81">
        <v>10</v>
      </c>
      <c r="E19" s="82">
        <v>3413</v>
      </c>
      <c r="F19" s="79">
        <v>12</v>
      </c>
      <c r="G19" s="80">
        <v>1002</v>
      </c>
      <c r="H19" s="81">
        <v>8</v>
      </c>
      <c r="I19" s="82">
        <v>1627</v>
      </c>
      <c r="J19" s="79">
        <v>4</v>
      </c>
      <c r="K19" s="80">
        <v>2803</v>
      </c>
      <c r="L19" s="81">
        <v>4</v>
      </c>
      <c r="M19" s="82">
        <v>4175</v>
      </c>
      <c r="N19" s="79">
        <v>5</v>
      </c>
      <c r="O19" s="80">
        <v>3235</v>
      </c>
      <c r="P19" s="81">
        <v>4</v>
      </c>
      <c r="Q19" s="82">
        <v>2080</v>
      </c>
      <c r="R19" s="79">
        <v>5</v>
      </c>
      <c r="S19" s="80">
        <v>1834</v>
      </c>
      <c r="T19" s="116">
        <v>6</v>
      </c>
      <c r="U19" s="144">
        <v>46</v>
      </c>
      <c r="V19" s="88">
        <v>20169</v>
      </c>
      <c r="W19" s="161">
        <v>9</v>
      </c>
    </row>
    <row r="20" spans="1:23" ht="21" customHeight="1" x14ac:dyDescent="0.25">
      <c r="A20" s="119">
        <v>10</v>
      </c>
      <c r="B20" s="308" t="s">
        <v>713</v>
      </c>
      <c r="C20" s="91" t="s">
        <v>80</v>
      </c>
      <c r="D20" s="81">
        <v>11</v>
      </c>
      <c r="E20" s="82">
        <v>2776</v>
      </c>
      <c r="F20" s="79">
        <v>8</v>
      </c>
      <c r="G20" s="80">
        <v>3624</v>
      </c>
      <c r="H20" s="81">
        <v>9</v>
      </c>
      <c r="I20" s="82">
        <v>1353</v>
      </c>
      <c r="J20" s="79">
        <v>10</v>
      </c>
      <c r="K20" s="80">
        <v>1461</v>
      </c>
      <c r="L20" s="81">
        <v>5</v>
      </c>
      <c r="M20" s="82">
        <v>3775</v>
      </c>
      <c r="N20" s="79">
        <v>10</v>
      </c>
      <c r="O20" s="80">
        <v>1665</v>
      </c>
      <c r="P20" s="81">
        <v>6</v>
      </c>
      <c r="Q20" s="82">
        <v>2035</v>
      </c>
      <c r="R20" s="79">
        <v>9</v>
      </c>
      <c r="S20" s="80">
        <v>1565</v>
      </c>
      <c r="T20" s="116">
        <v>5.5</v>
      </c>
      <c r="U20" s="144">
        <v>62.5</v>
      </c>
      <c r="V20" s="88">
        <v>18254</v>
      </c>
      <c r="W20" s="161">
        <v>10</v>
      </c>
    </row>
    <row r="21" spans="1:23" ht="21" customHeight="1" x14ac:dyDescent="0.25">
      <c r="A21" s="118">
        <v>11</v>
      </c>
      <c r="B21" s="306" t="s">
        <v>710</v>
      </c>
      <c r="C21" s="91" t="s">
        <v>80</v>
      </c>
      <c r="D21" s="81">
        <v>9</v>
      </c>
      <c r="E21" s="82">
        <v>3511</v>
      </c>
      <c r="F21" s="79">
        <v>6</v>
      </c>
      <c r="G21" s="80">
        <v>3856</v>
      </c>
      <c r="H21" s="81">
        <v>11</v>
      </c>
      <c r="I21" s="82">
        <v>551</v>
      </c>
      <c r="J21" s="79">
        <v>11</v>
      </c>
      <c r="K21" s="80">
        <v>1012</v>
      </c>
      <c r="L21" s="81">
        <v>10</v>
      </c>
      <c r="M21" s="82">
        <v>1595</v>
      </c>
      <c r="N21" s="79">
        <v>12</v>
      </c>
      <c r="O21" s="80">
        <v>1055</v>
      </c>
      <c r="P21" s="81">
        <v>11</v>
      </c>
      <c r="Q21" s="82">
        <v>984</v>
      </c>
      <c r="R21" s="79">
        <v>10</v>
      </c>
      <c r="S21" s="80">
        <v>992</v>
      </c>
      <c r="T21" s="116">
        <v>6</v>
      </c>
      <c r="U21" s="144">
        <v>74</v>
      </c>
      <c r="V21" s="88">
        <v>13556</v>
      </c>
      <c r="W21" s="161">
        <v>11</v>
      </c>
    </row>
    <row r="22" spans="1:23" ht="21" customHeight="1" thickBot="1" x14ac:dyDescent="0.25">
      <c r="A22" s="216">
        <v>12</v>
      </c>
      <c r="B22" s="312" t="s">
        <v>716</v>
      </c>
      <c r="C22" s="310" t="s">
        <v>717</v>
      </c>
      <c r="D22" s="85">
        <v>12</v>
      </c>
      <c r="E22" s="86">
        <v>1326</v>
      </c>
      <c r="F22" s="83">
        <v>11</v>
      </c>
      <c r="G22" s="84">
        <v>1624</v>
      </c>
      <c r="H22" s="85">
        <v>12</v>
      </c>
      <c r="I22" s="86">
        <v>371</v>
      </c>
      <c r="J22" s="83">
        <v>12</v>
      </c>
      <c r="K22" s="84">
        <v>349</v>
      </c>
      <c r="L22" s="85">
        <v>12</v>
      </c>
      <c r="M22" s="86">
        <v>815</v>
      </c>
      <c r="N22" s="83">
        <v>11</v>
      </c>
      <c r="O22" s="84">
        <v>1545</v>
      </c>
      <c r="P22" s="85">
        <v>12</v>
      </c>
      <c r="Q22" s="86">
        <v>469</v>
      </c>
      <c r="R22" s="83">
        <v>12</v>
      </c>
      <c r="S22" s="84">
        <v>565</v>
      </c>
      <c r="T22" s="217">
        <v>6</v>
      </c>
      <c r="U22" s="298">
        <v>88</v>
      </c>
      <c r="V22" s="303">
        <v>7064</v>
      </c>
      <c r="W22" s="304">
        <v>12</v>
      </c>
    </row>
  </sheetData>
  <mergeCells count="20">
    <mergeCell ref="D6:E6"/>
    <mergeCell ref="F6:G6"/>
    <mergeCell ref="H6:I6"/>
    <mergeCell ref="A6:A8"/>
    <mergeCell ref="B6:B8"/>
    <mergeCell ref="C6:C8"/>
    <mergeCell ref="D7:E7"/>
    <mergeCell ref="F7:G7"/>
    <mergeCell ref="H7:I7"/>
    <mergeCell ref="U6:W7"/>
    <mergeCell ref="J7:K7"/>
    <mergeCell ref="L7:M7"/>
    <mergeCell ref="N7:O7"/>
    <mergeCell ref="P7:Q7"/>
    <mergeCell ref="R7:S7"/>
    <mergeCell ref="J6:K6"/>
    <mergeCell ref="L6:M6"/>
    <mergeCell ref="N6:O6"/>
    <mergeCell ref="P6:Q6"/>
    <mergeCell ref="R6:S6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1" xr:uid="{36D8CB94-A756-427B-9C58-FBC72076F4B8}"/>
    <dataValidation type="textLength" errorStyle="warning" allowBlank="1" showInputMessage="1" showErrorMessage="1" errorTitle="PAZI !" error="Provjeri što unosiš, ODUSTANI !" sqref="B12:B21" xr:uid="{F0357E3F-4014-4DBD-9619-41E8BEE56DA8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1:U22" xr:uid="{E0570E1E-86AD-456A-BC63-EF8459BCEAC6}">
      <formula1>IF(ISNUMBER(D11)=TRUE,SUM(D11,F11,H11,J11,L11,N11,P11,R11),"")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C32C7-914E-427F-984D-E732D3A8D1F1}">
  <sheetPr>
    <tabColor rgb="FF00B0F0"/>
  </sheetPr>
  <dimension ref="A1:W37"/>
  <sheetViews>
    <sheetView workbookViewId="0">
      <selection activeCell="Z7" sqref="Z7"/>
    </sheetView>
  </sheetViews>
  <sheetFormatPr defaultRowHeight="12.75" x14ac:dyDescent="0.2"/>
  <cols>
    <col min="1" max="1" width="4.5703125" customWidth="1"/>
    <col min="2" max="2" width="22.42578125" customWidth="1"/>
    <col min="3" max="3" width="24.42578125" customWidth="1"/>
    <col min="4" max="4" width="4.7109375" customWidth="1"/>
    <col min="6" max="6" width="4.85546875" customWidth="1"/>
    <col min="8" max="8" width="4.5703125" customWidth="1"/>
    <col min="9" max="9" width="8.42578125" customWidth="1"/>
    <col min="10" max="10" width="4.85546875" customWidth="1"/>
    <col min="11" max="11" width="8.7109375" customWidth="1"/>
    <col min="12" max="12" width="4.7109375" customWidth="1"/>
    <col min="14" max="14" width="4.85546875" customWidth="1"/>
    <col min="16" max="16" width="4.7109375" customWidth="1"/>
    <col min="18" max="18" width="4.5703125" customWidth="1"/>
    <col min="20" max="20" width="6.7109375" customWidth="1"/>
    <col min="21" max="21" width="6.28515625" customWidth="1"/>
  </cols>
  <sheetData>
    <row r="1" spans="1:23" ht="27.75" customHeight="1" x14ac:dyDescent="0.3">
      <c r="C1" s="104"/>
      <c r="D1" s="104" t="s">
        <v>48</v>
      </c>
      <c r="E1" s="104"/>
      <c r="F1" s="104"/>
      <c r="G1" s="104"/>
      <c r="H1" s="104"/>
    </row>
    <row r="2" spans="1:23" ht="26.25" customHeight="1" x14ac:dyDescent="0.3">
      <c r="C2" s="104"/>
      <c r="D2" s="104" t="s">
        <v>541</v>
      </c>
      <c r="E2" s="104"/>
      <c r="F2" s="104"/>
      <c r="G2" s="104"/>
      <c r="H2" s="104"/>
    </row>
    <row r="3" spans="1:23" ht="27.75" customHeight="1" x14ac:dyDescent="0.3">
      <c r="C3" s="104"/>
      <c r="D3" s="104" t="s">
        <v>47</v>
      </c>
      <c r="E3" s="104"/>
      <c r="F3" s="104"/>
      <c r="G3" s="104"/>
      <c r="H3" s="104"/>
    </row>
    <row r="5" spans="1:23" ht="13.5" thickBot="1" x14ac:dyDescent="0.25"/>
    <row r="6" spans="1:23" ht="22.5" customHeight="1" thickTop="1" x14ac:dyDescent="0.2">
      <c r="A6" s="1406" t="s">
        <v>4</v>
      </c>
      <c r="B6" s="1408" t="s">
        <v>20</v>
      </c>
      <c r="C6" s="1410" t="s">
        <v>5</v>
      </c>
      <c r="D6" s="1412" t="s">
        <v>6</v>
      </c>
      <c r="E6" s="1419"/>
      <c r="F6" s="1418" t="s">
        <v>7</v>
      </c>
      <c r="G6" s="1414"/>
      <c r="H6" s="1412" t="s">
        <v>8</v>
      </c>
      <c r="I6" s="1419"/>
      <c r="J6" s="1418" t="s">
        <v>9</v>
      </c>
      <c r="K6" s="1414"/>
      <c r="L6" s="1412" t="s">
        <v>10</v>
      </c>
      <c r="M6" s="1419"/>
      <c r="N6" s="1418" t="s">
        <v>11</v>
      </c>
      <c r="O6" s="1414"/>
      <c r="P6" s="1412" t="s">
        <v>12</v>
      </c>
      <c r="Q6" s="1419"/>
      <c r="R6" s="1418" t="s">
        <v>13</v>
      </c>
      <c r="S6" s="1414"/>
      <c r="T6" s="218" t="s">
        <v>43</v>
      </c>
      <c r="U6" s="1412" t="s">
        <v>14</v>
      </c>
      <c r="V6" s="1413"/>
      <c r="W6" s="1414"/>
    </row>
    <row r="7" spans="1:23" ht="33.75" customHeight="1" x14ac:dyDescent="0.2">
      <c r="A7" s="1407"/>
      <c r="B7" s="1409"/>
      <c r="C7" s="1411"/>
      <c r="D7" s="1400" t="s">
        <v>509</v>
      </c>
      <c r="E7" s="1401"/>
      <c r="F7" s="1400" t="s">
        <v>510</v>
      </c>
      <c r="G7" s="1401"/>
      <c r="H7" s="1400" t="s">
        <v>511</v>
      </c>
      <c r="I7" s="1401"/>
      <c r="J7" s="1400" t="s">
        <v>512</v>
      </c>
      <c r="K7" s="1401"/>
      <c r="L7" s="1402" t="s">
        <v>513</v>
      </c>
      <c r="M7" s="1403"/>
      <c r="N7" s="1402" t="s">
        <v>514</v>
      </c>
      <c r="O7" s="1403"/>
      <c r="P7" s="1402" t="s">
        <v>515</v>
      </c>
      <c r="Q7" s="1403"/>
      <c r="R7" s="1402" t="s">
        <v>516</v>
      </c>
      <c r="S7" s="1403"/>
      <c r="T7" s="219">
        <v>-0.5</v>
      </c>
      <c r="U7" s="1415"/>
      <c r="V7" s="1416"/>
      <c r="W7" s="1417"/>
    </row>
    <row r="8" spans="1:23" ht="12.75" customHeight="1" x14ac:dyDescent="0.2">
      <c r="A8" s="1407"/>
      <c r="B8" s="1409"/>
      <c r="C8" s="1411"/>
      <c r="D8" s="138"/>
      <c r="E8" s="139"/>
      <c r="F8" s="138"/>
      <c r="G8" s="140"/>
      <c r="H8" s="105"/>
      <c r="I8" s="139"/>
      <c r="J8" s="138"/>
      <c r="K8" s="140"/>
      <c r="L8" s="105"/>
      <c r="M8" s="139"/>
      <c r="N8" s="138"/>
      <c r="O8" s="141"/>
      <c r="P8" s="105"/>
      <c r="Q8" s="141"/>
      <c r="R8" s="105"/>
      <c r="S8" s="140"/>
      <c r="T8" s="106"/>
      <c r="U8" s="105"/>
      <c r="V8" s="107"/>
      <c r="W8" s="108"/>
    </row>
    <row r="9" spans="1:23" ht="15" customHeight="1" x14ac:dyDescent="0.2">
      <c r="A9" s="109"/>
      <c r="B9" s="110"/>
      <c r="C9" s="111"/>
      <c r="D9" s="220" t="s">
        <v>15</v>
      </c>
      <c r="E9" s="221" t="s">
        <v>16</v>
      </c>
      <c r="F9" s="220" t="s">
        <v>15</v>
      </c>
      <c r="G9" s="222" t="s">
        <v>16</v>
      </c>
      <c r="H9" s="223" t="s">
        <v>15</v>
      </c>
      <c r="I9" s="221" t="s">
        <v>16</v>
      </c>
      <c r="J9" s="220" t="s">
        <v>15</v>
      </c>
      <c r="K9" s="222" t="s">
        <v>16</v>
      </c>
      <c r="L9" s="223" t="s">
        <v>15</v>
      </c>
      <c r="M9" s="221" t="s">
        <v>16</v>
      </c>
      <c r="N9" s="220" t="s">
        <v>15</v>
      </c>
      <c r="O9" s="224" t="s">
        <v>16</v>
      </c>
      <c r="P9" s="223" t="s">
        <v>15</v>
      </c>
      <c r="Q9" s="221" t="s">
        <v>16</v>
      </c>
      <c r="R9" s="220" t="s">
        <v>15</v>
      </c>
      <c r="S9" s="222" t="s">
        <v>16</v>
      </c>
      <c r="T9" s="225"/>
      <c r="U9" s="223" t="s">
        <v>15</v>
      </c>
      <c r="V9" s="226" t="s">
        <v>17</v>
      </c>
      <c r="W9" s="162" t="s">
        <v>18</v>
      </c>
    </row>
    <row r="10" spans="1:23" ht="9" customHeight="1" thickBot="1" x14ac:dyDescent="0.25">
      <c r="A10" s="113"/>
      <c r="B10" s="110"/>
      <c r="C10" s="114"/>
      <c r="D10" s="153"/>
      <c r="E10" s="154"/>
      <c r="F10" s="153"/>
      <c r="G10" s="155"/>
      <c r="H10" s="153"/>
      <c r="I10" s="154"/>
      <c r="J10" s="153"/>
      <c r="K10" s="155"/>
      <c r="L10" s="153"/>
      <c r="M10" s="154"/>
      <c r="N10" s="153"/>
      <c r="O10" s="155"/>
      <c r="P10" s="153"/>
      <c r="Q10" s="154"/>
      <c r="R10" s="153"/>
      <c r="S10" s="155"/>
      <c r="T10" s="156"/>
      <c r="U10" s="157"/>
      <c r="V10" s="158"/>
      <c r="W10" s="115"/>
    </row>
    <row r="11" spans="1:23" ht="21.75" customHeight="1" thickTop="1" x14ac:dyDescent="0.25">
      <c r="A11" s="1113">
        <v>1</v>
      </c>
      <c r="B11" s="1116" t="s">
        <v>1084</v>
      </c>
      <c r="C11" s="1111" t="s">
        <v>80</v>
      </c>
      <c r="D11" s="77">
        <v>2</v>
      </c>
      <c r="E11" s="78">
        <v>7320</v>
      </c>
      <c r="F11" s="75">
        <v>1</v>
      </c>
      <c r="G11" s="160">
        <v>9966</v>
      </c>
      <c r="H11" s="77">
        <v>1</v>
      </c>
      <c r="I11" s="78">
        <v>4124</v>
      </c>
      <c r="J11" s="75">
        <v>2</v>
      </c>
      <c r="K11" s="76">
        <v>3152</v>
      </c>
      <c r="L11" s="77">
        <v>2</v>
      </c>
      <c r="M11" s="78">
        <v>5185</v>
      </c>
      <c r="N11" s="75">
        <v>2</v>
      </c>
      <c r="O11" s="76">
        <v>6185</v>
      </c>
      <c r="P11" s="77">
        <v>1</v>
      </c>
      <c r="Q11" s="78">
        <v>13930</v>
      </c>
      <c r="R11" s="75">
        <v>1</v>
      </c>
      <c r="S11" s="76">
        <v>21900</v>
      </c>
      <c r="T11" s="116">
        <v>1</v>
      </c>
      <c r="U11" s="144">
        <v>11</v>
      </c>
      <c r="V11" s="88">
        <v>71762</v>
      </c>
      <c r="W11" s="161">
        <v>1</v>
      </c>
    </row>
    <row r="12" spans="1:23" ht="21.75" customHeight="1" x14ac:dyDescent="0.25">
      <c r="A12" s="1114">
        <v>2</v>
      </c>
      <c r="B12" s="1117" t="s">
        <v>718</v>
      </c>
      <c r="C12" s="1111" t="s">
        <v>719</v>
      </c>
      <c r="D12" s="81">
        <v>1</v>
      </c>
      <c r="E12" s="82">
        <v>8489</v>
      </c>
      <c r="F12" s="79">
        <v>1</v>
      </c>
      <c r="G12" s="80">
        <v>8250</v>
      </c>
      <c r="H12" s="81">
        <v>2</v>
      </c>
      <c r="I12" s="82">
        <v>4021</v>
      </c>
      <c r="J12" s="79">
        <v>3</v>
      </c>
      <c r="K12" s="80">
        <v>2695</v>
      </c>
      <c r="L12" s="81">
        <v>3</v>
      </c>
      <c r="M12" s="82">
        <v>4225</v>
      </c>
      <c r="N12" s="79">
        <v>4</v>
      </c>
      <c r="O12" s="80">
        <v>4350</v>
      </c>
      <c r="P12" s="81">
        <v>3</v>
      </c>
      <c r="Q12" s="82">
        <v>6745</v>
      </c>
      <c r="R12" s="79">
        <v>3</v>
      </c>
      <c r="S12" s="80">
        <v>9500</v>
      </c>
      <c r="T12" s="116">
        <v>2</v>
      </c>
      <c r="U12" s="144">
        <v>18</v>
      </c>
      <c r="V12" s="88">
        <v>48275</v>
      </c>
      <c r="W12" s="161">
        <v>2</v>
      </c>
    </row>
    <row r="13" spans="1:23" ht="21.75" customHeight="1" x14ac:dyDescent="0.25">
      <c r="A13" s="1114">
        <v>3</v>
      </c>
      <c r="B13" s="1117" t="s">
        <v>720</v>
      </c>
      <c r="C13" s="1111" t="s">
        <v>721</v>
      </c>
      <c r="D13" s="81">
        <v>2</v>
      </c>
      <c r="E13" s="82">
        <v>6703</v>
      </c>
      <c r="F13" s="79">
        <v>1</v>
      </c>
      <c r="G13" s="80">
        <v>8270</v>
      </c>
      <c r="H13" s="81">
        <v>5</v>
      </c>
      <c r="I13" s="82">
        <v>2466</v>
      </c>
      <c r="J13" s="79">
        <v>1</v>
      </c>
      <c r="K13" s="80">
        <v>2217</v>
      </c>
      <c r="L13" s="81">
        <v>1</v>
      </c>
      <c r="M13" s="82">
        <v>6035</v>
      </c>
      <c r="N13" s="79">
        <v>2</v>
      </c>
      <c r="O13" s="80">
        <v>4800</v>
      </c>
      <c r="P13" s="81">
        <v>4</v>
      </c>
      <c r="Q13" s="82">
        <v>7120</v>
      </c>
      <c r="R13" s="79">
        <v>7</v>
      </c>
      <c r="S13" s="80">
        <v>7680</v>
      </c>
      <c r="T13" s="116">
        <v>3.5</v>
      </c>
      <c r="U13" s="144">
        <v>19.5</v>
      </c>
      <c r="V13" s="88">
        <v>45291</v>
      </c>
      <c r="W13" s="161">
        <v>3</v>
      </c>
    </row>
    <row r="14" spans="1:23" ht="21.75" customHeight="1" x14ac:dyDescent="0.25">
      <c r="A14" s="1113">
        <v>4</v>
      </c>
      <c r="B14" s="1117" t="s">
        <v>732</v>
      </c>
      <c r="C14" s="1111" t="s">
        <v>80</v>
      </c>
      <c r="D14" s="81">
        <v>3</v>
      </c>
      <c r="E14" s="82">
        <v>7115</v>
      </c>
      <c r="F14" s="79">
        <v>6</v>
      </c>
      <c r="G14" s="80">
        <v>4463</v>
      </c>
      <c r="H14" s="81">
        <v>2</v>
      </c>
      <c r="I14" s="82">
        <v>2687</v>
      </c>
      <c r="J14" s="79">
        <v>2</v>
      </c>
      <c r="K14" s="80">
        <v>3229</v>
      </c>
      <c r="L14" s="81">
        <v>4</v>
      </c>
      <c r="M14" s="82">
        <v>3805</v>
      </c>
      <c r="N14" s="79">
        <v>3</v>
      </c>
      <c r="O14" s="80">
        <v>4585</v>
      </c>
      <c r="P14" s="81">
        <v>1</v>
      </c>
      <c r="Q14" s="82">
        <v>11800</v>
      </c>
      <c r="R14" s="79">
        <v>2</v>
      </c>
      <c r="S14" s="80">
        <v>14550</v>
      </c>
      <c r="T14" s="116">
        <v>3</v>
      </c>
      <c r="U14" s="144">
        <v>20</v>
      </c>
      <c r="V14" s="88">
        <v>52234</v>
      </c>
      <c r="W14" s="161">
        <v>4</v>
      </c>
    </row>
    <row r="15" spans="1:23" ht="21.75" customHeight="1" x14ac:dyDescent="0.25">
      <c r="A15" s="1114">
        <v>5</v>
      </c>
      <c r="B15" s="1117" t="s">
        <v>725</v>
      </c>
      <c r="C15" s="1111" t="s">
        <v>80</v>
      </c>
      <c r="D15" s="81">
        <v>1</v>
      </c>
      <c r="E15" s="82">
        <v>7531</v>
      </c>
      <c r="F15" s="79">
        <v>7</v>
      </c>
      <c r="G15" s="80">
        <v>3527</v>
      </c>
      <c r="H15" s="81">
        <v>3</v>
      </c>
      <c r="I15" s="82">
        <v>2557</v>
      </c>
      <c r="J15" s="79">
        <v>1</v>
      </c>
      <c r="K15" s="80">
        <v>4482</v>
      </c>
      <c r="L15" s="81">
        <v>4</v>
      </c>
      <c r="M15" s="82">
        <v>3110</v>
      </c>
      <c r="N15" s="79">
        <v>1</v>
      </c>
      <c r="O15" s="80">
        <v>9480</v>
      </c>
      <c r="P15" s="81">
        <v>2</v>
      </c>
      <c r="Q15" s="82">
        <v>12830</v>
      </c>
      <c r="R15" s="79">
        <v>7</v>
      </c>
      <c r="S15" s="80">
        <v>3070</v>
      </c>
      <c r="T15" s="116">
        <v>3.5</v>
      </c>
      <c r="U15" s="144">
        <v>22.5</v>
      </c>
      <c r="V15" s="88">
        <v>46587</v>
      </c>
      <c r="W15" s="161">
        <v>5</v>
      </c>
    </row>
    <row r="16" spans="1:23" ht="21.75" customHeight="1" x14ac:dyDescent="0.25">
      <c r="A16" s="1114">
        <v>6</v>
      </c>
      <c r="B16" s="1117" t="s">
        <v>743</v>
      </c>
      <c r="C16" s="1111" t="s">
        <v>744</v>
      </c>
      <c r="D16" s="81">
        <v>6</v>
      </c>
      <c r="E16" s="82">
        <v>5469</v>
      </c>
      <c r="F16" s="79">
        <v>7</v>
      </c>
      <c r="G16" s="80">
        <v>3498</v>
      </c>
      <c r="H16" s="81">
        <v>1</v>
      </c>
      <c r="I16" s="82">
        <v>4092</v>
      </c>
      <c r="J16" s="79">
        <v>1</v>
      </c>
      <c r="K16" s="80">
        <v>4564</v>
      </c>
      <c r="L16" s="81">
        <v>1</v>
      </c>
      <c r="M16" s="82">
        <v>5540</v>
      </c>
      <c r="N16" s="79">
        <v>1</v>
      </c>
      <c r="O16" s="80">
        <v>5370</v>
      </c>
      <c r="P16" s="81">
        <v>6</v>
      </c>
      <c r="Q16" s="82">
        <v>5225</v>
      </c>
      <c r="R16" s="79">
        <v>4</v>
      </c>
      <c r="S16" s="80">
        <v>6445</v>
      </c>
      <c r="T16" s="116">
        <v>3.5</v>
      </c>
      <c r="U16" s="144">
        <v>23.5</v>
      </c>
      <c r="V16" s="88">
        <v>40203</v>
      </c>
      <c r="W16" s="161">
        <v>6</v>
      </c>
    </row>
    <row r="17" spans="1:23" ht="21.75" customHeight="1" x14ac:dyDescent="0.25">
      <c r="A17" s="1113">
        <v>7</v>
      </c>
      <c r="B17" s="1117" t="s">
        <v>722</v>
      </c>
      <c r="C17" s="1111" t="s">
        <v>236</v>
      </c>
      <c r="D17" s="81">
        <v>1</v>
      </c>
      <c r="E17" s="82">
        <v>8219</v>
      </c>
      <c r="F17" s="79">
        <v>5</v>
      </c>
      <c r="G17" s="80">
        <v>4810</v>
      </c>
      <c r="H17" s="81">
        <v>8</v>
      </c>
      <c r="I17" s="82">
        <v>872</v>
      </c>
      <c r="J17" s="79">
        <v>7</v>
      </c>
      <c r="K17" s="80">
        <v>1020</v>
      </c>
      <c r="L17" s="81">
        <v>2</v>
      </c>
      <c r="M17" s="82">
        <v>4245</v>
      </c>
      <c r="N17" s="79">
        <v>2</v>
      </c>
      <c r="O17" s="80">
        <v>3960</v>
      </c>
      <c r="P17" s="81">
        <v>1</v>
      </c>
      <c r="Q17" s="82">
        <v>11180</v>
      </c>
      <c r="R17" s="79">
        <v>2</v>
      </c>
      <c r="S17" s="80">
        <v>19725</v>
      </c>
      <c r="T17" s="116">
        <v>4</v>
      </c>
      <c r="U17" s="144">
        <v>24</v>
      </c>
      <c r="V17" s="88">
        <v>54031</v>
      </c>
      <c r="W17" s="161">
        <v>7</v>
      </c>
    </row>
    <row r="18" spans="1:23" ht="21.75" customHeight="1" x14ac:dyDescent="0.25">
      <c r="A18" s="1114">
        <v>8</v>
      </c>
      <c r="B18" s="1117" t="s">
        <v>735</v>
      </c>
      <c r="C18" s="1111" t="s">
        <v>35</v>
      </c>
      <c r="D18" s="81">
        <v>8</v>
      </c>
      <c r="E18" s="82">
        <v>3662</v>
      </c>
      <c r="F18" s="79">
        <v>4</v>
      </c>
      <c r="G18" s="80">
        <v>5084</v>
      </c>
      <c r="H18" s="81">
        <v>1</v>
      </c>
      <c r="I18" s="82">
        <v>3569</v>
      </c>
      <c r="J18" s="79">
        <v>5</v>
      </c>
      <c r="K18" s="80">
        <v>2088</v>
      </c>
      <c r="L18" s="81">
        <v>1</v>
      </c>
      <c r="M18" s="82">
        <v>5020</v>
      </c>
      <c r="N18" s="79">
        <v>1</v>
      </c>
      <c r="O18" s="80">
        <v>5260</v>
      </c>
      <c r="P18" s="81">
        <v>5</v>
      </c>
      <c r="Q18" s="82">
        <v>6320</v>
      </c>
      <c r="R18" s="79">
        <v>3</v>
      </c>
      <c r="S18" s="80">
        <v>9275</v>
      </c>
      <c r="T18" s="116">
        <v>4</v>
      </c>
      <c r="U18" s="144">
        <v>24</v>
      </c>
      <c r="V18" s="88">
        <v>40278</v>
      </c>
      <c r="W18" s="161">
        <v>9</v>
      </c>
    </row>
    <row r="19" spans="1:23" ht="21.75" customHeight="1" x14ac:dyDescent="0.25">
      <c r="A19" s="1114">
        <v>9</v>
      </c>
      <c r="B19" s="1117" t="s">
        <v>726</v>
      </c>
      <c r="C19" s="1111" t="s">
        <v>569</v>
      </c>
      <c r="D19" s="81">
        <v>4</v>
      </c>
      <c r="E19" s="82">
        <v>6555</v>
      </c>
      <c r="F19" s="79">
        <v>3</v>
      </c>
      <c r="G19" s="80">
        <v>5977</v>
      </c>
      <c r="H19" s="81">
        <v>4</v>
      </c>
      <c r="I19" s="82">
        <v>3061</v>
      </c>
      <c r="J19" s="79">
        <v>4</v>
      </c>
      <c r="K19" s="80">
        <v>2175</v>
      </c>
      <c r="L19" s="81">
        <v>3</v>
      </c>
      <c r="M19" s="82">
        <v>4190</v>
      </c>
      <c r="N19" s="79">
        <v>5</v>
      </c>
      <c r="O19" s="80">
        <v>4280</v>
      </c>
      <c r="P19" s="81">
        <v>7</v>
      </c>
      <c r="Q19" s="82">
        <v>4695</v>
      </c>
      <c r="R19" s="79">
        <v>1</v>
      </c>
      <c r="S19" s="80">
        <v>37455</v>
      </c>
      <c r="T19" s="116">
        <v>3.5</v>
      </c>
      <c r="U19" s="144">
        <v>27.5</v>
      </c>
      <c r="V19" s="88">
        <v>68388</v>
      </c>
      <c r="W19" s="161">
        <v>10</v>
      </c>
    </row>
    <row r="20" spans="1:23" ht="21.75" customHeight="1" x14ac:dyDescent="0.25">
      <c r="A20" s="1113">
        <v>10</v>
      </c>
      <c r="B20" s="1117" t="s">
        <v>723</v>
      </c>
      <c r="C20" s="1111" t="s">
        <v>724</v>
      </c>
      <c r="D20" s="81">
        <v>3</v>
      </c>
      <c r="E20" s="82">
        <v>5829</v>
      </c>
      <c r="F20" s="79">
        <v>2</v>
      </c>
      <c r="G20" s="80">
        <v>6031</v>
      </c>
      <c r="H20" s="81">
        <v>2</v>
      </c>
      <c r="I20" s="82">
        <v>3128</v>
      </c>
      <c r="J20" s="79">
        <v>9</v>
      </c>
      <c r="K20" s="80">
        <v>871</v>
      </c>
      <c r="L20" s="81">
        <v>4</v>
      </c>
      <c r="M20" s="82">
        <v>3505</v>
      </c>
      <c r="N20" s="79">
        <v>3</v>
      </c>
      <c r="O20" s="80">
        <v>3630</v>
      </c>
      <c r="P20" s="81">
        <v>6</v>
      </c>
      <c r="Q20" s="82">
        <v>5085</v>
      </c>
      <c r="R20" s="79">
        <v>5</v>
      </c>
      <c r="S20" s="80">
        <v>5135</v>
      </c>
      <c r="T20" s="116">
        <v>4.5</v>
      </c>
      <c r="U20" s="144">
        <v>29.5</v>
      </c>
      <c r="V20" s="88">
        <v>33214</v>
      </c>
      <c r="W20" s="161">
        <v>11</v>
      </c>
    </row>
    <row r="21" spans="1:23" ht="21.75" customHeight="1" x14ac:dyDescent="0.25">
      <c r="A21" s="1114">
        <v>11</v>
      </c>
      <c r="B21" s="1117" t="s">
        <v>730</v>
      </c>
      <c r="C21" s="1111" t="s">
        <v>569</v>
      </c>
      <c r="D21" s="81">
        <v>3</v>
      </c>
      <c r="E21" s="82">
        <v>6289</v>
      </c>
      <c r="F21" s="79">
        <v>5</v>
      </c>
      <c r="G21" s="80">
        <v>4848</v>
      </c>
      <c r="H21" s="81">
        <v>7</v>
      </c>
      <c r="I21" s="82">
        <v>2257</v>
      </c>
      <c r="J21" s="79">
        <v>2</v>
      </c>
      <c r="K21" s="80">
        <v>1930</v>
      </c>
      <c r="L21" s="81">
        <v>3</v>
      </c>
      <c r="M21" s="82">
        <v>3730</v>
      </c>
      <c r="N21" s="79">
        <v>6</v>
      </c>
      <c r="O21" s="80">
        <v>3890</v>
      </c>
      <c r="P21" s="81">
        <v>2</v>
      </c>
      <c r="Q21" s="82">
        <v>9230</v>
      </c>
      <c r="R21" s="79">
        <v>6</v>
      </c>
      <c r="S21" s="80">
        <v>8020</v>
      </c>
      <c r="T21" s="116">
        <v>3.5</v>
      </c>
      <c r="U21" s="144">
        <v>30.5</v>
      </c>
      <c r="V21" s="88">
        <v>40194</v>
      </c>
      <c r="W21" s="161">
        <v>12</v>
      </c>
    </row>
    <row r="22" spans="1:23" ht="21.75" customHeight="1" x14ac:dyDescent="0.25">
      <c r="A22" s="1114">
        <v>12</v>
      </c>
      <c r="B22" s="1117" t="s">
        <v>727</v>
      </c>
      <c r="C22" s="1111" t="s">
        <v>724</v>
      </c>
      <c r="D22" s="81">
        <v>6</v>
      </c>
      <c r="E22" s="82">
        <v>5185</v>
      </c>
      <c r="F22" s="79">
        <v>2</v>
      </c>
      <c r="G22" s="80">
        <v>6518</v>
      </c>
      <c r="H22" s="81">
        <v>5</v>
      </c>
      <c r="I22" s="82">
        <v>2668</v>
      </c>
      <c r="J22" s="79">
        <v>5</v>
      </c>
      <c r="K22" s="80">
        <v>1180</v>
      </c>
      <c r="L22" s="81">
        <v>2</v>
      </c>
      <c r="M22" s="82">
        <v>4150</v>
      </c>
      <c r="N22" s="79">
        <v>9</v>
      </c>
      <c r="O22" s="80">
        <v>1390</v>
      </c>
      <c r="P22" s="81">
        <v>4</v>
      </c>
      <c r="Q22" s="82">
        <v>6070</v>
      </c>
      <c r="R22" s="79">
        <v>4</v>
      </c>
      <c r="S22" s="80">
        <v>6475</v>
      </c>
      <c r="T22" s="116">
        <v>4.5</v>
      </c>
      <c r="U22" s="144">
        <v>32.5</v>
      </c>
      <c r="V22" s="88">
        <v>33636</v>
      </c>
      <c r="W22" s="161">
        <v>13</v>
      </c>
    </row>
    <row r="23" spans="1:23" ht="21.75" customHeight="1" x14ac:dyDescent="0.25">
      <c r="A23" s="1113">
        <v>13</v>
      </c>
      <c r="B23" s="1117" t="s">
        <v>728</v>
      </c>
      <c r="C23" s="1111" t="s">
        <v>721</v>
      </c>
      <c r="D23" s="81">
        <v>4</v>
      </c>
      <c r="E23" s="82">
        <v>6149</v>
      </c>
      <c r="F23" s="79">
        <v>3</v>
      </c>
      <c r="G23" s="80">
        <v>5358</v>
      </c>
      <c r="H23" s="81">
        <v>3</v>
      </c>
      <c r="I23" s="82">
        <v>3558</v>
      </c>
      <c r="J23" s="79">
        <v>3</v>
      </c>
      <c r="K23" s="80">
        <v>2245</v>
      </c>
      <c r="L23" s="81">
        <v>6</v>
      </c>
      <c r="M23" s="82">
        <v>3290</v>
      </c>
      <c r="N23" s="79">
        <v>5</v>
      </c>
      <c r="O23" s="80">
        <v>3180</v>
      </c>
      <c r="P23" s="81">
        <v>5</v>
      </c>
      <c r="Q23" s="82">
        <v>5930</v>
      </c>
      <c r="R23" s="79">
        <v>7</v>
      </c>
      <c r="S23" s="80">
        <v>3380</v>
      </c>
      <c r="T23" s="116">
        <v>3.5</v>
      </c>
      <c r="U23" s="144">
        <v>32.5</v>
      </c>
      <c r="V23" s="88">
        <v>33090</v>
      </c>
      <c r="W23" s="161">
        <v>14</v>
      </c>
    </row>
    <row r="24" spans="1:23" ht="21.75" customHeight="1" x14ac:dyDescent="0.25">
      <c r="A24" s="1114">
        <v>14</v>
      </c>
      <c r="B24" s="1117" t="s">
        <v>742</v>
      </c>
      <c r="C24" s="1111" t="s">
        <v>209</v>
      </c>
      <c r="D24" s="81">
        <v>7</v>
      </c>
      <c r="E24" s="82">
        <v>4443</v>
      </c>
      <c r="F24" s="79">
        <v>6</v>
      </c>
      <c r="G24" s="80">
        <v>4553</v>
      </c>
      <c r="H24" s="81">
        <v>4</v>
      </c>
      <c r="I24" s="82">
        <v>2513</v>
      </c>
      <c r="J24" s="79">
        <v>6</v>
      </c>
      <c r="K24" s="80">
        <v>1816</v>
      </c>
      <c r="L24" s="81">
        <v>7</v>
      </c>
      <c r="M24" s="82">
        <v>2730</v>
      </c>
      <c r="N24" s="79">
        <v>7</v>
      </c>
      <c r="O24" s="80">
        <v>2975</v>
      </c>
      <c r="P24" s="81">
        <v>3</v>
      </c>
      <c r="Q24" s="82">
        <v>7610</v>
      </c>
      <c r="R24" s="79">
        <v>2</v>
      </c>
      <c r="S24" s="80">
        <v>10730</v>
      </c>
      <c r="T24" s="116">
        <v>3.5</v>
      </c>
      <c r="U24" s="144">
        <v>38.5</v>
      </c>
      <c r="V24" s="88">
        <v>37370</v>
      </c>
      <c r="W24" s="161">
        <v>15</v>
      </c>
    </row>
    <row r="25" spans="1:23" ht="21.75" customHeight="1" x14ac:dyDescent="0.25">
      <c r="A25" s="1114">
        <v>15</v>
      </c>
      <c r="B25" s="1117" t="s">
        <v>729</v>
      </c>
      <c r="C25" s="1111" t="s">
        <v>569</v>
      </c>
      <c r="D25" s="81">
        <v>6</v>
      </c>
      <c r="E25" s="82">
        <v>4561</v>
      </c>
      <c r="F25" s="79">
        <v>2</v>
      </c>
      <c r="G25" s="80">
        <v>6731</v>
      </c>
      <c r="H25" s="81">
        <v>8</v>
      </c>
      <c r="I25" s="82">
        <v>1362</v>
      </c>
      <c r="J25" s="79">
        <v>7</v>
      </c>
      <c r="K25" s="80">
        <v>1324</v>
      </c>
      <c r="L25" s="81">
        <v>9</v>
      </c>
      <c r="M25" s="82">
        <v>1795</v>
      </c>
      <c r="N25" s="79">
        <v>6</v>
      </c>
      <c r="O25" s="80">
        <v>3155</v>
      </c>
      <c r="P25" s="81">
        <v>2</v>
      </c>
      <c r="Q25" s="82">
        <v>6895</v>
      </c>
      <c r="R25" s="79">
        <v>3</v>
      </c>
      <c r="S25" s="80">
        <v>8340</v>
      </c>
      <c r="T25" s="116">
        <v>4.5</v>
      </c>
      <c r="U25" s="144">
        <v>38.5</v>
      </c>
      <c r="V25" s="88">
        <v>34163</v>
      </c>
      <c r="W25" s="161">
        <v>8</v>
      </c>
    </row>
    <row r="26" spans="1:23" ht="21.75" customHeight="1" x14ac:dyDescent="0.25">
      <c r="A26" s="1113">
        <v>16</v>
      </c>
      <c r="B26" s="1117" t="s">
        <v>741</v>
      </c>
      <c r="C26" s="1111" t="s">
        <v>724</v>
      </c>
      <c r="D26" s="81">
        <v>4</v>
      </c>
      <c r="E26" s="82">
        <v>5590</v>
      </c>
      <c r="F26" s="79">
        <v>10</v>
      </c>
      <c r="G26" s="80">
        <v>0</v>
      </c>
      <c r="H26" s="81">
        <v>4</v>
      </c>
      <c r="I26" s="82">
        <v>2468</v>
      </c>
      <c r="J26" s="79">
        <v>4</v>
      </c>
      <c r="K26" s="80">
        <v>1742</v>
      </c>
      <c r="L26" s="81">
        <v>5</v>
      </c>
      <c r="M26" s="82">
        <v>3395</v>
      </c>
      <c r="N26" s="79">
        <v>7</v>
      </c>
      <c r="O26" s="80">
        <v>2775</v>
      </c>
      <c r="P26" s="81">
        <v>5</v>
      </c>
      <c r="Q26" s="82">
        <v>6505</v>
      </c>
      <c r="R26" s="79">
        <v>8</v>
      </c>
      <c r="S26" s="80">
        <v>6000</v>
      </c>
      <c r="T26" s="116">
        <v>5</v>
      </c>
      <c r="U26" s="144">
        <v>42</v>
      </c>
      <c r="V26" s="88">
        <v>28475</v>
      </c>
      <c r="W26" s="161">
        <v>9</v>
      </c>
    </row>
    <row r="27" spans="1:23" ht="21.75" customHeight="1" x14ac:dyDescent="0.25">
      <c r="A27" s="1114">
        <v>17</v>
      </c>
      <c r="B27" s="1117" t="s">
        <v>747</v>
      </c>
      <c r="C27" s="1111" t="s">
        <v>740</v>
      </c>
      <c r="D27" s="81">
        <v>7</v>
      </c>
      <c r="E27" s="82">
        <v>3653</v>
      </c>
      <c r="F27" s="79">
        <v>9</v>
      </c>
      <c r="G27" s="80">
        <v>2904</v>
      </c>
      <c r="H27" s="81">
        <v>3</v>
      </c>
      <c r="I27" s="82">
        <v>3089</v>
      </c>
      <c r="J27" s="79">
        <v>9</v>
      </c>
      <c r="K27" s="80">
        <v>586</v>
      </c>
      <c r="L27" s="81">
        <v>5</v>
      </c>
      <c r="M27" s="82">
        <v>3435</v>
      </c>
      <c r="N27" s="79">
        <v>8</v>
      </c>
      <c r="O27" s="80">
        <v>2750</v>
      </c>
      <c r="P27" s="81">
        <v>4</v>
      </c>
      <c r="Q27" s="82">
        <v>6500</v>
      </c>
      <c r="R27" s="79">
        <v>4</v>
      </c>
      <c r="S27" s="80">
        <v>8810</v>
      </c>
      <c r="T27" s="116">
        <v>4.5</v>
      </c>
      <c r="U27" s="144">
        <v>44.5</v>
      </c>
      <c r="V27" s="88">
        <v>31727</v>
      </c>
      <c r="W27" s="161">
        <v>10</v>
      </c>
    </row>
    <row r="28" spans="1:23" ht="21.75" customHeight="1" x14ac:dyDescent="0.25">
      <c r="A28" s="1114">
        <v>18</v>
      </c>
      <c r="B28" s="1117" t="s">
        <v>734</v>
      </c>
      <c r="C28" s="1111" t="s">
        <v>142</v>
      </c>
      <c r="D28" s="81">
        <v>5</v>
      </c>
      <c r="E28" s="82">
        <v>5944</v>
      </c>
      <c r="F28" s="79">
        <v>5</v>
      </c>
      <c r="G28" s="80">
        <v>4852</v>
      </c>
      <c r="H28" s="81">
        <v>9</v>
      </c>
      <c r="I28" s="82">
        <v>852</v>
      </c>
      <c r="J28" s="79">
        <v>6</v>
      </c>
      <c r="K28" s="80">
        <v>1146</v>
      </c>
      <c r="L28" s="81">
        <v>8</v>
      </c>
      <c r="M28" s="82">
        <v>1865</v>
      </c>
      <c r="N28" s="79">
        <v>4</v>
      </c>
      <c r="O28" s="80">
        <v>3280</v>
      </c>
      <c r="P28" s="81">
        <v>7</v>
      </c>
      <c r="Q28" s="82">
        <v>4875</v>
      </c>
      <c r="R28" s="79">
        <v>6</v>
      </c>
      <c r="S28" s="80">
        <v>5575</v>
      </c>
      <c r="T28" s="116">
        <v>4.5</v>
      </c>
      <c r="U28" s="144">
        <v>45.5</v>
      </c>
      <c r="V28" s="88">
        <v>28389</v>
      </c>
      <c r="W28" s="161">
        <v>11</v>
      </c>
    </row>
    <row r="29" spans="1:23" ht="21.75" customHeight="1" x14ac:dyDescent="0.25">
      <c r="A29" s="1113">
        <v>19</v>
      </c>
      <c r="B29" s="1117" t="s">
        <v>733</v>
      </c>
      <c r="C29" s="1111" t="s">
        <v>569</v>
      </c>
      <c r="D29" s="81">
        <v>2</v>
      </c>
      <c r="E29" s="82">
        <v>7930</v>
      </c>
      <c r="F29" s="79">
        <v>8</v>
      </c>
      <c r="G29" s="80">
        <v>3470</v>
      </c>
      <c r="H29" s="81">
        <v>10</v>
      </c>
      <c r="I29" s="82">
        <v>0</v>
      </c>
      <c r="J29" s="79">
        <v>8</v>
      </c>
      <c r="K29" s="80">
        <v>886</v>
      </c>
      <c r="L29" s="81">
        <v>6</v>
      </c>
      <c r="M29" s="82">
        <v>2830</v>
      </c>
      <c r="N29" s="79">
        <v>9</v>
      </c>
      <c r="O29" s="80">
        <v>2550</v>
      </c>
      <c r="P29" s="81">
        <v>3</v>
      </c>
      <c r="Q29" s="82">
        <v>8600</v>
      </c>
      <c r="R29" s="79">
        <v>5</v>
      </c>
      <c r="S29" s="80">
        <v>8620</v>
      </c>
      <c r="T29" s="116">
        <v>5</v>
      </c>
      <c r="U29" s="144">
        <v>46</v>
      </c>
      <c r="V29" s="88">
        <v>34886</v>
      </c>
      <c r="W29" s="161">
        <v>12</v>
      </c>
    </row>
    <row r="30" spans="1:23" ht="21" customHeight="1" x14ac:dyDescent="0.25">
      <c r="A30" s="1113">
        <v>20</v>
      </c>
      <c r="B30" s="1117" t="s">
        <v>731</v>
      </c>
      <c r="C30" s="1111" t="s">
        <v>236</v>
      </c>
      <c r="D30" s="81">
        <v>5</v>
      </c>
      <c r="E30" s="82">
        <v>5487</v>
      </c>
      <c r="F30" s="79">
        <v>3</v>
      </c>
      <c r="G30" s="80">
        <v>4721</v>
      </c>
      <c r="H30" s="81">
        <v>5</v>
      </c>
      <c r="I30" s="82">
        <v>1798</v>
      </c>
      <c r="J30" s="79">
        <v>6</v>
      </c>
      <c r="K30" s="80">
        <v>1788</v>
      </c>
      <c r="L30" s="81">
        <v>8</v>
      </c>
      <c r="M30" s="82">
        <v>2100</v>
      </c>
      <c r="N30" s="79">
        <v>8</v>
      </c>
      <c r="O30" s="80">
        <v>2250</v>
      </c>
      <c r="P30" s="81">
        <v>7</v>
      </c>
      <c r="Q30" s="82">
        <v>4815</v>
      </c>
      <c r="R30" s="79">
        <v>8</v>
      </c>
      <c r="S30" s="80">
        <v>2905</v>
      </c>
      <c r="T30" s="116">
        <v>4</v>
      </c>
      <c r="U30" s="144">
        <v>46</v>
      </c>
      <c r="V30" s="88">
        <v>25864</v>
      </c>
      <c r="W30" s="161">
        <v>13</v>
      </c>
    </row>
    <row r="31" spans="1:23" ht="21.75" customHeight="1" x14ac:dyDescent="0.25">
      <c r="A31" s="1114">
        <v>21</v>
      </c>
      <c r="B31" s="1117" t="s">
        <v>746</v>
      </c>
      <c r="C31" s="1111" t="s">
        <v>209</v>
      </c>
      <c r="D31" s="81">
        <v>9</v>
      </c>
      <c r="E31" s="82">
        <v>2810</v>
      </c>
      <c r="F31" s="79">
        <v>7</v>
      </c>
      <c r="G31" s="80">
        <v>4046</v>
      </c>
      <c r="H31" s="81">
        <v>6</v>
      </c>
      <c r="I31" s="82">
        <v>2463</v>
      </c>
      <c r="J31" s="79">
        <v>4</v>
      </c>
      <c r="K31" s="80">
        <v>2450</v>
      </c>
      <c r="L31" s="81">
        <v>7</v>
      </c>
      <c r="M31" s="82">
        <v>2205</v>
      </c>
      <c r="N31" s="79">
        <v>3</v>
      </c>
      <c r="O31" s="80">
        <v>3830</v>
      </c>
      <c r="P31" s="81">
        <v>9</v>
      </c>
      <c r="Q31" s="82">
        <v>2790</v>
      </c>
      <c r="R31" s="79">
        <v>8</v>
      </c>
      <c r="S31" s="80">
        <v>1310</v>
      </c>
      <c r="T31" s="116">
        <v>4.5</v>
      </c>
      <c r="U31" s="144">
        <v>48.5</v>
      </c>
      <c r="V31" s="88">
        <v>21904</v>
      </c>
      <c r="W31" s="161">
        <v>14</v>
      </c>
    </row>
    <row r="32" spans="1:23" ht="21" customHeight="1" x14ac:dyDescent="0.25">
      <c r="A32" s="1114">
        <v>22</v>
      </c>
      <c r="B32" s="1117" t="s">
        <v>739</v>
      </c>
      <c r="C32" s="1111" t="s">
        <v>740</v>
      </c>
      <c r="D32" s="81">
        <v>5</v>
      </c>
      <c r="E32" s="82">
        <v>5690</v>
      </c>
      <c r="F32" s="79">
        <v>8</v>
      </c>
      <c r="G32" s="80">
        <v>2977</v>
      </c>
      <c r="H32" s="81">
        <v>6</v>
      </c>
      <c r="I32" s="82">
        <v>1832</v>
      </c>
      <c r="J32" s="79">
        <v>8</v>
      </c>
      <c r="K32" s="80">
        <v>741</v>
      </c>
      <c r="L32" s="81">
        <v>8</v>
      </c>
      <c r="M32" s="82">
        <v>2365</v>
      </c>
      <c r="N32" s="79">
        <v>4</v>
      </c>
      <c r="O32" s="80">
        <v>3760</v>
      </c>
      <c r="P32" s="81">
        <v>8</v>
      </c>
      <c r="Q32" s="82">
        <v>2705</v>
      </c>
      <c r="R32" s="79">
        <v>6</v>
      </c>
      <c r="S32" s="80">
        <v>5000</v>
      </c>
      <c r="T32" s="116">
        <v>4</v>
      </c>
      <c r="U32" s="144">
        <v>49</v>
      </c>
      <c r="V32" s="88">
        <v>25070</v>
      </c>
      <c r="W32" s="161">
        <v>15</v>
      </c>
    </row>
    <row r="33" spans="1:23" ht="21" customHeight="1" x14ac:dyDescent="0.25">
      <c r="A33" s="1113">
        <v>23</v>
      </c>
      <c r="B33" s="1117" t="s">
        <v>748</v>
      </c>
      <c r="C33" s="1111" t="s">
        <v>717</v>
      </c>
      <c r="D33" s="81">
        <v>7</v>
      </c>
      <c r="E33" s="82">
        <v>3824</v>
      </c>
      <c r="F33" s="79">
        <v>9</v>
      </c>
      <c r="G33" s="80">
        <v>2579</v>
      </c>
      <c r="H33" s="81">
        <v>6</v>
      </c>
      <c r="I33" s="82">
        <v>1585</v>
      </c>
      <c r="J33" s="79">
        <v>9</v>
      </c>
      <c r="K33" s="80">
        <v>807</v>
      </c>
      <c r="L33" s="81">
        <v>9</v>
      </c>
      <c r="M33" s="82">
        <v>2065</v>
      </c>
      <c r="N33" s="79">
        <v>5</v>
      </c>
      <c r="O33" s="80">
        <v>2855</v>
      </c>
      <c r="P33" s="81">
        <v>8</v>
      </c>
      <c r="Q33" s="82">
        <v>3220</v>
      </c>
      <c r="R33" s="79">
        <v>1</v>
      </c>
      <c r="S33" s="80">
        <v>16100</v>
      </c>
      <c r="T33" s="116">
        <v>4.5</v>
      </c>
      <c r="U33" s="144">
        <v>49.5</v>
      </c>
      <c r="V33" s="88">
        <v>33035</v>
      </c>
      <c r="W33" s="161">
        <v>16</v>
      </c>
    </row>
    <row r="34" spans="1:23" ht="21.75" customHeight="1" x14ac:dyDescent="0.2">
      <c r="A34" s="1113">
        <v>24</v>
      </c>
      <c r="B34" s="1118" t="s">
        <v>738</v>
      </c>
      <c r="C34" s="1111" t="s">
        <v>444</v>
      </c>
      <c r="D34" s="81">
        <v>9</v>
      </c>
      <c r="E34" s="82">
        <v>3146</v>
      </c>
      <c r="F34" s="79">
        <v>4</v>
      </c>
      <c r="G34" s="80">
        <v>4942</v>
      </c>
      <c r="H34" s="81">
        <v>9</v>
      </c>
      <c r="I34" s="82">
        <v>678</v>
      </c>
      <c r="J34" s="79">
        <v>8</v>
      </c>
      <c r="K34" s="80">
        <v>967</v>
      </c>
      <c r="L34" s="81">
        <v>5</v>
      </c>
      <c r="M34" s="82">
        <v>2880</v>
      </c>
      <c r="N34" s="79">
        <v>6</v>
      </c>
      <c r="O34" s="80">
        <v>2850</v>
      </c>
      <c r="P34" s="81">
        <v>6</v>
      </c>
      <c r="Q34" s="82">
        <v>5525</v>
      </c>
      <c r="R34" s="79">
        <v>9</v>
      </c>
      <c r="S34" s="80">
        <v>5550</v>
      </c>
      <c r="T34" s="116">
        <v>4.5</v>
      </c>
      <c r="U34" s="144">
        <v>51.5</v>
      </c>
      <c r="V34" s="88">
        <v>26538</v>
      </c>
      <c r="W34" s="161">
        <v>17</v>
      </c>
    </row>
    <row r="35" spans="1:23" ht="21" customHeight="1" x14ac:dyDescent="0.25">
      <c r="A35" s="1114">
        <v>25</v>
      </c>
      <c r="B35" s="1119" t="s">
        <v>745</v>
      </c>
      <c r="C35" s="1111" t="s">
        <v>717</v>
      </c>
      <c r="D35" s="81">
        <v>8</v>
      </c>
      <c r="E35" s="82">
        <v>3437</v>
      </c>
      <c r="F35" s="79">
        <v>6</v>
      </c>
      <c r="G35" s="80">
        <v>3672</v>
      </c>
      <c r="H35" s="81">
        <v>8</v>
      </c>
      <c r="I35" s="82">
        <v>558</v>
      </c>
      <c r="J35" s="79">
        <v>3</v>
      </c>
      <c r="K35" s="80">
        <v>1818</v>
      </c>
      <c r="L35" s="81">
        <v>9</v>
      </c>
      <c r="M35" s="82">
        <v>1285</v>
      </c>
      <c r="N35" s="79">
        <v>9</v>
      </c>
      <c r="O35" s="80">
        <v>1035</v>
      </c>
      <c r="P35" s="81">
        <v>8</v>
      </c>
      <c r="Q35" s="82">
        <v>3215</v>
      </c>
      <c r="R35" s="79">
        <v>5</v>
      </c>
      <c r="S35" s="80">
        <v>6120</v>
      </c>
      <c r="T35" s="116">
        <v>4.5</v>
      </c>
      <c r="U35" s="144">
        <v>51.5</v>
      </c>
      <c r="V35" s="88">
        <v>21140</v>
      </c>
      <c r="W35" s="161">
        <v>18</v>
      </c>
    </row>
    <row r="36" spans="1:23" ht="21" customHeight="1" x14ac:dyDescent="0.25">
      <c r="A36" s="1114">
        <v>26</v>
      </c>
      <c r="B36" s="1117" t="s">
        <v>736</v>
      </c>
      <c r="C36" s="1111" t="s">
        <v>737</v>
      </c>
      <c r="D36" s="81">
        <v>8</v>
      </c>
      <c r="E36" s="82">
        <v>3951</v>
      </c>
      <c r="F36" s="79">
        <v>4</v>
      </c>
      <c r="G36" s="80">
        <v>4703</v>
      </c>
      <c r="H36" s="81">
        <v>7</v>
      </c>
      <c r="I36" s="82">
        <v>1786</v>
      </c>
      <c r="J36" s="79">
        <v>5</v>
      </c>
      <c r="K36" s="80">
        <v>2048</v>
      </c>
      <c r="L36" s="81">
        <v>6</v>
      </c>
      <c r="M36" s="82">
        <v>2215</v>
      </c>
      <c r="N36" s="79">
        <v>8</v>
      </c>
      <c r="O36" s="80">
        <v>1975</v>
      </c>
      <c r="P36" s="81">
        <v>10</v>
      </c>
      <c r="Q36" s="82">
        <v>0</v>
      </c>
      <c r="R36" s="79">
        <v>10</v>
      </c>
      <c r="S36" s="80">
        <v>0</v>
      </c>
      <c r="T36" s="116">
        <v>5</v>
      </c>
      <c r="U36" s="144">
        <v>53</v>
      </c>
      <c r="V36" s="88">
        <v>16678</v>
      </c>
      <c r="W36" s="161">
        <v>13</v>
      </c>
    </row>
    <row r="37" spans="1:23" ht="21" customHeight="1" thickBot="1" x14ac:dyDescent="0.3">
      <c r="A37" s="1115">
        <v>27</v>
      </c>
      <c r="B37" s="1120" t="s">
        <v>749</v>
      </c>
      <c r="C37" s="1112" t="s">
        <v>750</v>
      </c>
      <c r="D37" s="85">
        <v>9</v>
      </c>
      <c r="E37" s="86">
        <v>3546</v>
      </c>
      <c r="F37" s="83">
        <v>8</v>
      </c>
      <c r="G37" s="84">
        <v>2958</v>
      </c>
      <c r="H37" s="85">
        <v>7</v>
      </c>
      <c r="I37" s="86">
        <v>1069</v>
      </c>
      <c r="J37" s="83">
        <v>7</v>
      </c>
      <c r="K37" s="84">
        <v>1502</v>
      </c>
      <c r="L37" s="85">
        <v>7</v>
      </c>
      <c r="M37" s="86">
        <v>3155</v>
      </c>
      <c r="N37" s="83">
        <v>7</v>
      </c>
      <c r="O37" s="84">
        <v>2665</v>
      </c>
      <c r="P37" s="85">
        <v>10</v>
      </c>
      <c r="Q37" s="86">
        <v>0</v>
      </c>
      <c r="R37" s="83">
        <v>10</v>
      </c>
      <c r="S37" s="84">
        <v>0</v>
      </c>
      <c r="T37" s="217">
        <v>5</v>
      </c>
      <c r="U37" s="298">
        <v>60</v>
      </c>
      <c r="V37" s="303">
        <v>14895</v>
      </c>
      <c r="W37" s="304">
        <v>14</v>
      </c>
    </row>
  </sheetData>
  <mergeCells count="20">
    <mergeCell ref="D6:E6"/>
    <mergeCell ref="F6:G6"/>
    <mergeCell ref="H6:I6"/>
    <mergeCell ref="A6:A8"/>
    <mergeCell ref="B6:B8"/>
    <mergeCell ref="C6:C8"/>
    <mergeCell ref="D7:E7"/>
    <mergeCell ref="F7:G7"/>
    <mergeCell ref="H7:I7"/>
    <mergeCell ref="U6:W7"/>
    <mergeCell ref="J7:K7"/>
    <mergeCell ref="L7:M7"/>
    <mergeCell ref="N7:O7"/>
    <mergeCell ref="P7:Q7"/>
    <mergeCell ref="R7:S7"/>
    <mergeCell ref="J6:K6"/>
    <mergeCell ref="L6:M6"/>
    <mergeCell ref="N6:O6"/>
    <mergeCell ref="P6:Q6"/>
    <mergeCell ref="R6:S6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1" xr:uid="{012C7399-5A07-4351-8635-1F18494976C1}"/>
    <dataValidation type="textLength" errorStyle="warning" allowBlank="1" showInputMessage="1" showErrorMessage="1" errorTitle="PAZI !" error="Provjeri što unosiš, ODUSTANI !" sqref="B12:B37" xr:uid="{509D4942-9FEF-4225-B84F-B27258B54F0F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1:U37" xr:uid="{4456843D-37C5-48F7-964E-142384E7A5D7}">
      <formula1>IF(ISNUMBER(D11)=TRUE,SUM(D11,F11,H11,J11,L11,N11,P11,R11),"")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F939-5094-4E7F-959E-D5E0035C6088}">
  <sheetPr>
    <tabColor theme="4" tint="0.59999389629810485"/>
  </sheetPr>
  <dimension ref="A1:W22"/>
  <sheetViews>
    <sheetView workbookViewId="0">
      <selection activeCell="AA2" sqref="AA2"/>
    </sheetView>
  </sheetViews>
  <sheetFormatPr defaultRowHeight="12.75" x14ac:dyDescent="0.2"/>
  <cols>
    <col min="1" max="1" width="4.7109375" customWidth="1"/>
    <col min="2" max="2" width="22.85546875" customWidth="1"/>
    <col min="3" max="3" width="23.28515625" customWidth="1"/>
    <col min="4" max="4" width="4.85546875" customWidth="1"/>
    <col min="5" max="5" width="7.85546875" customWidth="1"/>
    <col min="6" max="6" width="4.85546875" customWidth="1"/>
    <col min="7" max="7" width="7.5703125" customWidth="1"/>
    <col min="8" max="8" width="4.7109375" customWidth="1"/>
    <col min="9" max="9" width="7.5703125" customWidth="1"/>
    <col min="10" max="10" width="4.5703125" customWidth="1"/>
    <col min="11" max="11" width="7.85546875" customWidth="1"/>
    <col min="12" max="12" width="4.7109375" customWidth="1"/>
    <col min="13" max="13" width="7.5703125" customWidth="1"/>
    <col min="14" max="14" width="4.7109375" customWidth="1"/>
    <col min="15" max="15" width="7.85546875" customWidth="1"/>
    <col min="16" max="16" width="4.85546875" customWidth="1"/>
    <col min="17" max="17" width="7.85546875" customWidth="1"/>
    <col min="18" max="18" width="4.7109375" customWidth="1"/>
    <col min="19" max="19" width="7.5703125" customWidth="1"/>
    <col min="20" max="20" width="7.7109375" customWidth="1"/>
    <col min="21" max="21" width="6.5703125" customWidth="1"/>
    <col min="22" max="22" width="9.42578125" customWidth="1"/>
  </cols>
  <sheetData>
    <row r="1" spans="1:23" ht="28.5" customHeight="1" x14ac:dyDescent="0.3">
      <c r="C1" s="104"/>
      <c r="D1" s="104" t="s">
        <v>48</v>
      </c>
      <c r="E1" s="104"/>
      <c r="F1" s="104"/>
      <c r="G1" s="104"/>
      <c r="H1" s="104"/>
    </row>
    <row r="2" spans="1:23" ht="27" customHeight="1" x14ac:dyDescent="0.3">
      <c r="C2" s="104"/>
      <c r="D2" s="104" t="s">
        <v>542</v>
      </c>
      <c r="E2" s="104"/>
      <c r="F2" s="104"/>
      <c r="G2" s="104"/>
      <c r="H2" s="104"/>
    </row>
    <row r="3" spans="1:23" ht="26.25" customHeight="1" x14ac:dyDescent="0.3">
      <c r="C3" s="104"/>
      <c r="D3" s="104" t="s">
        <v>47</v>
      </c>
      <c r="E3" s="104"/>
      <c r="F3" s="104"/>
      <c r="G3" s="104"/>
      <c r="H3" s="104"/>
    </row>
    <row r="4" spans="1:23" ht="13.5" thickBot="1" x14ac:dyDescent="0.25"/>
    <row r="5" spans="1:23" ht="27.75" customHeight="1" thickTop="1" x14ac:dyDescent="0.2">
      <c r="A5" s="1406" t="s">
        <v>4</v>
      </c>
      <c r="B5" s="1408" t="s">
        <v>20</v>
      </c>
      <c r="C5" s="1410" t="s">
        <v>5</v>
      </c>
      <c r="D5" s="1394" t="s">
        <v>6</v>
      </c>
      <c r="E5" s="1405"/>
      <c r="F5" s="1404" t="s">
        <v>7</v>
      </c>
      <c r="G5" s="1396"/>
      <c r="H5" s="1394" t="s">
        <v>8</v>
      </c>
      <c r="I5" s="1405"/>
      <c r="J5" s="1404" t="s">
        <v>9</v>
      </c>
      <c r="K5" s="1396"/>
      <c r="L5" s="1394" t="s">
        <v>10</v>
      </c>
      <c r="M5" s="1405"/>
      <c r="N5" s="1404" t="s">
        <v>11</v>
      </c>
      <c r="O5" s="1396"/>
      <c r="P5" s="1394" t="s">
        <v>12</v>
      </c>
      <c r="Q5" s="1405"/>
      <c r="R5" s="1404" t="s">
        <v>13</v>
      </c>
      <c r="S5" s="1396"/>
      <c r="T5" s="134" t="s">
        <v>43</v>
      </c>
      <c r="U5" s="1394" t="s">
        <v>14</v>
      </c>
      <c r="V5" s="1395"/>
      <c r="W5" s="1396"/>
    </row>
    <row r="6" spans="1:23" ht="31.5" customHeight="1" x14ac:dyDescent="0.2">
      <c r="A6" s="1407"/>
      <c r="B6" s="1409"/>
      <c r="C6" s="1411"/>
      <c r="D6" s="1400" t="s">
        <v>509</v>
      </c>
      <c r="E6" s="1401"/>
      <c r="F6" s="1400" t="s">
        <v>510</v>
      </c>
      <c r="G6" s="1401"/>
      <c r="H6" s="1400" t="s">
        <v>511</v>
      </c>
      <c r="I6" s="1401"/>
      <c r="J6" s="1420" t="s">
        <v>512</v>
      </c>
      <c r="K6" s="1421"/>
      <c r="L6" s="1402" t="s">
        <v>513</v>
      </c>
      <c r="M6" s="1403"/>
      <c r="N6" s="1402" t="s">
        <v>514</v>
      </c>
      <c r="O6" s="1403"/>
      <c r="P6" s="1402" t="s">
        <v>515</v>
      </c>
      <c r="Q6" s="1403"/>
      <c r="R6" s="1402" t="s">
        <v>516</v>
      </c>
      <c r="S6" s="1403"/>
      <c r="T6" s="143">
        <v>-0.5</v>
      </c>
      <c r="U6" s="1397"/>
      <c r="V6" s="1398"/>
      <c r="W6" s="1399"/>
    </row>
    <row r="7" spans="1:23" ht="12.75" customHeight="1" x14ac:dyDescent="0.2">
      <c r="A7" s="1407"/>
      <c r="B7" s="1409"/>
      <c r="C7" s="1411"/>
      <c r="D7" s="227"/>
      <c r="E7" s="228"/>
      <c r="F7" s="227"/>
      <c r="G7" s="229"/>
      <c r="H7" s="230"/>
      <c r="I7" s="228"/>
      <c r="J7" s="227"/>
      <c r="K7" s="229"/>
      <c r="L7" s="230"/>
      <c r="M7" s="228"/>
      <c r="N7" s="227"/>
      <c r="O7" s="231"/>
      <c r="P7" s="230"/>
      <c r="Q7" s="231"/>
      <c r="R7" s="230"/>
      <c r="S7" s="229"/>
      <c r="T7" s="232"/>
      <c r="U7" s="230"/>
      <c r="V7" s="233"/>
      <c r="W7" s="108"/>
    </row>
    <row r="8" spans="1:23" ht="15.75" x14ac:dyDescent="0.2">
      <c r="A8" s="109"/>
      <c r="B8" s="110"/>
      <c r="C8" s="111"/>
      <c r="D8" s="127" t="s">
        <v>15</v>
      </c>
      <c r="E8" s="128" t="s">
        <v>16</v>
      </c>
      <c r="F8" s="127" t="s">
        <v>15</v>
      </c>
      <c r="G8" s="129" t="s">
        <v>16</v>
      </c>
      <c r="H8" s="130" t="s">
        <v>15</v>
      </c>
      <c r="I8" s="128" t="s">
        <v>16</v>
      </c>
      <c r="J8" s="127" t="s">
        <v>15</v>
      </c>
      <c r="K8" s="129" t="s">
        <v>16</v>
      </c>
      <c r="L8" s="130" t="s">
        <v>15</v>
      </c>
      <c r="M8" s="128" t="s">
        <v>16</v>
      </c>
      <c r="N8" s="127" t="s">
        <v>15</v>
      </c>
      <c r="O8" s="131" t="s">
        <v>16</v>
      </c>
      <c r="P8" s="130" t="s">
        <v>15</v>
      </c>
      <c r="Q8" s="128" t="s">
        <v>16</v>
      </c>
      <c r="R8" s="127" t="s">
        <v>15</v>
      </c>
      <c r="S8" s="129" t="s">
        <v>16</v>
      </c>
      <c r="T8" s="234"/>
      <c r="U8" s="130" t="s">
        <v>15</v>
      </c>
      <c r="V8" s="135" t="s">
        <v>17</v>
      </c>
      <c r="W8" s="162" t="s">
        <v>18</v>
      </c>
    </row>
    <row r="9" spans="1:23" ht="4.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6"/>
      <c r="U9" s="157"/>
      <c r="V9" s="158"/>
      <c r="W9" s="115"/>
    </row>
    <row r="10" spans="1:23" ht="21" customHeight="1" thickTop="1" x14ac:dyDescent="0.2">
      <c r="A10" s="119">
        <v>1</v>
      </c>
      <c r="B10" s="305" t="s">
        <v>751</v>
      </c>
      <c r="C10" s="159" t="s">
        <v>24</v>
      </c>
      <c r="D10" s="77">
        <v>1</v>
      </c>
      <c r="E10" s="78">
        <v>9113</v>
      </c>
      <c r="F10" s="75">
        <v>1</v>
      </c>
      <c r="G10" s="160">
        <v>5923</v>
      </c>
      <c r="H10" s="77">
        <v>1</v>
      </c>
      <c r="I10" s="78">
        <v>5155</v>
      </c>
      <c r="J10" s="75">
        <v>1</v>
      </c>
      <c r="K10" s="76">
        <v>4489</v>
      </c>
      <c r="L10" s="77">
        <v>2</v>
      </c>
      <c r="M10" s="78">
        <v>4735</v>
      </c>
      <c r="N10" s="75">
        <v>1</v>
      </c>
      <c r="O10" s="76">
        <v>6265</v>
      </c>
      <c r="P10" s="77">
        <v>4</v>
      </c>
      <c r="Q10" s="78">
        <v>2960</v>
      </c>
      <c r="R10" s="75">
        <v>6</v>
      </c>
      <c r="S10" s="76">
        <v>2336</v>
      </c>
      <c r="T10" s="116">
        <v>3</v>
      </c>
      <c r="U10" s="144">
        <v>14</v>
      </c>
      <c r="V10" s="88">
        <v>40976</v>
      </c>
      <c r="W10" s="161">
        <v>1</v>
      </c>
    </row>
    <row r="11" spans="1:23" ht="21" customHeight="1" x14ac:dyDescent="0.25">
      <c r="A11" s="118">
        <v>2</v>
      </c>
      <c r="B11" s="306" t="s">
        <v>755</v>
      </c>
      <c r="C11" s="159" t="s">
        <v>75</v>
      </c>
      <c r="D11" s="81">
        <v>3</v>
      </c>
      <c r="E11" s="82">
        <v>9555</v>
      </c>
      <c r="F11" s="79">
        <v>5</v>
      </c>
      <c r="G11" s="80">
        <v>5992</v>
      </c>
      <c r="H11" s="81">
        <v>4</v>
      </c>
      <c r="I11" s="82">
        <v>4489</v>
      </c>
      <c r="J11" s="79">
        <v>1</v>
      </c>
      <c r="K11" s="80">
        <v>3717</v>
      </c>
      <c r="L11" s="81">
        <v>1</v>
      </c>
      <c r="M11" s="82">
        <v>6675</v>
      </c>
      <c r="N11" s="79">
        <v>2</v>
      </c>
      <c r="O11" s="80">
        <v>6180</v>
      </c>
      <c r="P11" s="81">
        <v>1</v>
      </c>
      <c r="Q11" s="82">
        <v>3398</v>
      </c>
      <c r="R11" s="79">
        <v>1</v>
      </c>
      <c r="S11" s="80">
        <v>4046</v>
      </c>
      <c r="T11" s="116">
        <v>2.5</v>
      </c>
      <c r="U11" s="144">
        <v>15.5</v>
      </c>
      <c r="V11" s="88">
        <v>44052</v>
      </c>
      <c r="W11" s="161">
        <v>2</v>
      </c>
    </row>
    <row r="12" spans="1:23" ht="21" customHeight="1" x14ac:dyDescent="0.25">
      <c r="A12" s="118">
        <v>3</v>
      </c>
      <c r="B12" s="306" t="s">
        <v>752</v>
      </c>
      <c r="C12" s="159" t="s">
        <v>75</v>
      </c>
      <c r="D12" s="81">
        <v>1</v>
      </c>
      <c r="E12" s="82">
        <v>11710</v>
      </c>
      <c r="F12" s="79">
        <v>2</v>
      </c>
      <c r="G12" s="80">
        <v>5726</v>
      </c>
      <c r="H12" s="81">
        <v>2</v>
      </c>
      <c r="I12" s="82">
        <v>4211</v>
      </c>
      <c r="J12" s="79">
        <v>3</v>
      </c>
      <c r="K12" s="80">
        <v>3335</v>
      </c>
      <c r="L12" s="81">
        <v>3</v>
      </c>
      <c r="M12" s="82">
        <v>4830</v>
      </c>
      <c r="N12" s="79">
        <v>4</v>
      </c>
      <c r="O12" s="80">
        <v>4405</v>
      </c>
      <c r="P12" s="81">
        <v>2</v>
      </c>
      <c r="Q12" s="82">
        <v>2693</v>
      </c>
      <c r="R12" s="79">
        <v>4</v>
      </c>
      <c r="S12" s="80">
        <v>2469</v>
      </c>
      <c r="T12" s="116">
        <v>2</v>
      </c>
      <c r="U12" s="144">
        <v>19</v>
      </c>
      <c r="V12" s="88">
        <v>39379</v>
      </c>
      <c r="W12" s="161">
        <v>3</v>
      </c>
    </row>
    <row r="13" spans="1:23" ht="21" customHeight="1" x14ac:dyDescent="0.2">
      <c r="A13" s="119">
        <v>4</v>
      </c>
      <c r="B13" s="307" t="s">
        <v>754</v>
      </c>
      <c r="C13" s="91" t="s">
        <v>569</v>
      </c>
      <c r="D13" s="81">
        <v>3</v>
      </c>
      <c r="E13" s="82">
        <v>7566</v>
      </c>
      <c r="F13" s="79">
        <v>2</v>
      </c>
      <c r="G13" s="80">
        <v>6856</v>
      </c>
      <c r="H13" s="81">
        <v>2</v>
      </c>
      <c r="I13" s="82">
        <v>4701</v>
      </c>
      <c r="J13" s="79">
        <v>6</v>
      </c>
      <c r="K13" s="80">
        <v>1308</v>
      </c>
      <c r="L13" s="81">
        <v>3</v>
      </c>
      <c r="M13" s="82">
        <v>4595</v>
      </c>
      <c r="N13" s="79">
        <v>3</v>
      </c>
      <c r="O13" s="80">
        <v>4430</v>
      </c>
      <c r="P13" s="81">
        <v>1</v>
      </c>
      <c r="Q13" s="82">
        <v>6687</v>
      </c>
      <c r="R13" s="79">
        <v>4</v>
      </c>
      <c r="S13" s="80">
        <v>3244</v>
      </c>
      <c r="T13" s="116">
        <v>3</v>
      </c>
      <c r="U13" s="144">
        <v>21</v>
      </c>
      <c r="V13" s="88">
        <v>39387</v>
      </c>
      <c r="W13" s="161">
        <v>4</v>
      </c>
    </row>
    <row r="14" spans="1:23" ht="21" customHeight="1" x14ac:dyDescent="0.2">
      <c r="A14" s="118">
        <v>5</v>
      </c>
      <c r="B14" s="307" t="s">
        <v>753</v>
      </c>
      <c r="C14" s="91" t="s">
        <v>24</v>
      </c>
      <c r="D14" s="81">
        <v>2</v>
      </c>
      <c r="E14" s="82">
        <v>8241</v>
      </c>
      <c r="F14" s="79">
        <v>3</v>
      </c>
      <c r="G14" s="80">
        <v>6646</v>
      </c>
      <c r="H14" s="81">
        <v>3</v>
      </c>
      <c r="I14" s="82">
        <v>3670</v>
      </c>
      <c r="J14" s="79">
        <v>4</v>
      </c>
      <c r="K14" s="80">
        <v>2572</v>
      </c>
      <c r="L14" s="81">
        <v>5</v>
      </c>
      <c r="M14" s="82">
        <v>4305</v>
      </c>
      <c r="N14" s="79">
        <v>1</v>
      </c>
      <c r="O14" s="80">
        <v>7050</v>
      </c>
      <c r="P14" s="81">
        <v>5</v>
      </c>
      <c r="Q14" s="82">
        <v>2844</v>
      </c>
      <c r="R14" s="79">
        <v>2</v>
      </c>
      <c r="S14" s="80">
        <v>3453</v>
      </c>
      <c r="T14" s="116">
        <v>2.5</v>
      </c>
      <c r="U14" s="144">
        <v>22.5</v>
      </c>
      <c r="V14" s="88">
        <v>38781</v>
      </c>
      <c r="W14" s="161">
        <v>5</v>
      </c>
    </row>
    <row r="15" spans="1:23" ht="21" customHeight="1" x14ac:dyDescent="0.25">
      <c r="A15" s="118">
        <v>6</v>
      </c>
      <c r="B15" s="306" t="s">
        <v>762</v>
      </c>
      <c r="C15" s="91" t="s">
        <v>241</v>
      </c>
      <c r="D15" s="81">
        <v>6</v>
      </c>
      <c r="E15" s="82">
        <v>2571</v>
      </c>
      <c r="F15" s="79">
        <v>6</v>
      </c>
      <c r="G15" s="80">
        <v>5952</v>
      </c>
      <c r="H15" s="81">
        <v>1</v>
      </c>
      <c r="I15" s="82">
        <v>4388</v>
      </c>
      <c r="J15" s="79">
        <v>5</v>
      </c>
      <c r="K15" s="80">
        <v>2754</v>
      </c>
      <c r="L15" s="81">
        <v>2</v>
      </c>
      <c r="M15" s="82">
        <v>5720</v>
      </c>
      <c r="N15" s="79">
        <v>2</v>
      </c>
      <c r="O15" s="80">
        <v>6590</v>
      </c>
      <c r="P15" s="81">
        <v>6</v>
      </c>
      <c r="Q15" s="82">
        <v>2271</v>
      </c>
      <c r="R15" s="79">
        <v>2</v>
      </c>
      <c r="S15" s="80">
        <v>3113</v>
      </c>
      <c r="T15" s="116">
        <v>3</v>
      </c>
      <c r="U15" s="144">
        <v>27</v>
      </c>
      <c r="V15" s="88">
        <v>33359</v>
      </c>
      <c r="W15" s="161">
        <v>6</v>
      </c>
    </row>
    <row r="16" spans="1:23" ht="21" customHeight="1" x14ac:dyDescent="0.25">
      <c r="A16" s="119">
        <v>7</v>
      </c>
      <c r="B16" s="306" t="s">
        <v>77</v>
      </c>
      <c r="C16" s="91" t="s">
        <v>569</v>
      </c>
      <c r="D16" s="81">
        <v>5</v>
      </c>
      <c r="E16" s="82">
        <v>7195</v>
      </c>
      <c r="F16" s="79">
        <v>1</v>
      </c>
      <c r="G16" s="80">
        <v>6940</v>
      </c>
      <c r="H16" s="81">
        <v>6</v>
      </c>
      <c r="I16" s="82">
        <v>4069</v>
      </c>
      <c r="J16" s="79">
        <v>2</v>
      </c>
      <c r="K16" s="80">
        <v>2772</v>
      </c>
      <c r="L16" s="81">
        <v>4</v>
      </c>
      <c r="M16" s="82">
        <v>4550</v>
      </c>
      <c r="N16" s="79">
        <v>4</v>
      </c>
      <c r="O16" s="80">
        <v>5480</v>
      </c>
      <c r="P16" s="81">
        <v>6</v>
      </c>
      <c r="Q16" s="82">
        <v>2424</v>
      </c>
      <c r="R16" s="79">
        <v>3</v>
      </c>
      <c r="S16" s="80">
        <v>3357</v>
      </c>
      <c r="T16" s="116">
        <v>3</v>
      </c>
      <c r="U16" s="144">
        <v>28</v>
      </c>
      <c r="V16" s="88">
        <v>36787</v>
      </c>
      <c r="W16" s="161">
        <v>7</v>
      </c>
    </row>
    <row r="17" spans="1:23" ht="21" customHeight="1" x14ac:dyDescent="0.25">
      <c r="A17" s="118">
        <v>8</v>
      </c>
      <c r="B17" s="306" t="s">
        <v>760</v>
      </c>
      <c r="C17" s="159" t="s">
        <v>569</v>
      </c>
      <c r="D17" s="81">
        <v>4</v>
      </c>
      <c r="E17" s="82">
        <v>7501</v>
      </c>
      <c r="F17" s="79">
        <v>5</v>
      </c>
      <c r="G17" s="80">
        <v>3067</v>
      </c>
      <c r="H17" s="81">
        <v>6</v>
      </c>
      <c r="I17" s="82">
        <v>1032</v>
      </c>
      <c r="J17" s="79">
        <v>2</v>
      </c>
      <c r="K17" s="80">
        <v>3463</v>
      </c>
      <c r="L17" s="81">
        <v>5</v>
      </c>
      <c r="M17" s="82">
        <v>3830</v>
      </c>
      <c r="N17" s="79">
        <v>5</v>
      </c>
      <c r="O17" s="80">
        <v>4395</v>
      </c>
      <c r="P17" s="81">
        <v>3</v>
      </c>
      <c r="Q17" s="82">
        <v>4080</v>
      </c>
      <c r="R17" s="79">
        <v>1</v>
      </c>
      <c r="S17" s="80">
        <v>5395</v>
      </c>
      <c r="T17" s="116">
        <v>3</v>
      </c>
      <c r="U17" s="144">
        <v>28</v>
      </c>
      <c r="V17" s="88">
        <v>32763</v>
      </c>
      <c r="W17" s="161">
        <v>8</v>
      </c>
    </row>
    <row r="18" spans="1:23" ht="21" customHeight="1" x14ac:dyDescent="0.25">
      <c r="A18" s="118">
        <v>9</v>
      </c>
      <c r="B18" s="308" t="s">
        <v>758</v>
      </c>
      <c r="C18" s="91" t="s">
        <v>759</v>
      </c>
      <c r="D18" s="81">
        <v>4</v>
      </c>
      <c r="E18" s="82">
        <v>6750</v>
      </c>
      <c r="F18" s="79">
        <v>4</v>
      </c>
      <c r="G18" s="80">
        <v>6356</v>
      </c>
      <c r="H18" s="81">
        <v>5</v>
      </c>
      <c r="I18" s="82">
        <v>4305</v>
      </c>
      <c r="J18" s="79">
        <v>6</v>
      </c>
      <c r="K18" s="80">
        <v>1440</v>
      </c>
      <c r="L18" s="81">
        <v>1</v>
      </c>
      <c r="M18" s="82">
        <v>5250</v>
      </c>
      <c r="N18" s="79">
        <v>3</v>
      </c>
      <c r="O18" s="80">
        <v>5860</v>
      </c>
      <c r="P18" s="81">
        <v>7</v>
      </c>
      <c r="Q18" s="82">
        <v>1945</v>
      </c>
      <c r="R18" s="79">
        <v>3</v>
      </c>
      <c r="S18" s="80">
        <v>2904</v>
      </c>
      <c r="T18" s="116">
        <v>3.5</v>
      </c>
      <c r="U18" s="144">
        <v>29.5</v>
      </c>
      <c r="V18" s="88">
        <v>34810</v>
      </c>
      <c r="W18" s="161">
        <v>9</v>
      </c>
    </row>
    <row r="19" spans="1:23" ht="21" customHeight="1" x14ac:dyDescent="0.25">
      <c r="A19" s="119">
        <v>10</v>
      </c>
      <c r="B19" s="309" t="s">
        <v>757</v>
      </c>
      <c r="C19" s="91" t="s">
        <v>142</v>
      </c>
      <c r="D19" s="81">
        <v>5</v>
      </c>
      <c r="E19" s="82">
        <v>4477</v>
      </c>
      <c r="F19" s="79">
        <v>3</v>
      </c>
      <c r="G19" s="80">
        <v>5670</v>
      </c>
      <c r="H19" s="81">
        <v>4</v>
      </c>
      <c r="I19" s="82">
        <v>3180</v>
      </c>
      <c r="J19" s="79">
        <v>3</v>
      </c>
      <c r="K19" s="80">
        <v>2707</v>
      </c>
      <c r="L19" s="81">
        <v>4</v>
      </c>
      <c r="M19" s="82">
        <v>4305</v>
      </c>
      <c r="N19" s="79">
        <v>5</v>
      </c>
      <c r="O19" s="80">
        <v>3380</v>
      </c>
      <c r="P19" s="81">
        <v>3</v>
      </c>
      <c r="Q19" s="82">
        <v>2478</v>
      </c>
      <c r="R19" s="79">
        <v>5</v>
      </c>
      <c r="S19" s="80">
        <v>2398</v>
      </c>
      <c r="T19" s="116">
        <v>2.5</v>
      </c>
      <c r="U19" s="144">
        <v>29.5</v>
      </c>
      <c r="V19" s="88">
        <v>28595</v>
      </c>
      <c r="W19" s="161">
        <v>10</v>
      </c>
    </row>
    <row r="20" spans="1:23" ht="21" customHeight="1" x14ac:dyDescent="0.25">
      <c r="A20" s="118">
        <v>11</v>
      </c>
      <c r="B20" s="306" t="s">
        <v>756</v>
      </c>
      <c r="C20" s="91" t="s">
        <v>142</v>
      </c>
      <c r="D20" s="81">
        <v>2</v>
      </c>
      <c r="E20" s="82">
        <v>11120</v>
      </c>
      <c r="F20" s="79">
        <v>7</v>
      </c>
      <c r="G20" s="80">
        <v>3501</v>
      </c>
      <c r="H20" s="81">
        <v>5</v>
      </c>
      <c r="I20" s="82">
        <v>2668</v>
      </c>
      <c r="J20" s="79">
        <v>4</v>
      </c>
      <c r="K20" s="80">
        <v>2807</v>
      </c>
      <c r="L20" s="81">
        <v>6</v>
      </c>
      <c r="M20" s="82">
        <v>3750</v>
      </c>
      <c r="N20" s="79">
        <v>6</v>
      </c>
      <c r="O20" s="80">
        <v>2855</v>
      </c>
      <c r="P20" s="81">
        <v>4</v>
      </c>
      <c r="Q20" s="82">
        <v>2476</v>
      </c>
      <c r="R20" s="79">
        <v>7</v>
      </c>
      <c r="S20" s="80">
        <v>2299</v>
      </c>
      <c r="T20" s="116">
        <v>3.5</v>
      </c>
      <c r="U20" s="144">
        <v>37.5</v>
      </c>
      <c r="V20" s="88">
        <v>31476</v>
      </c>
      <c r="W20" s="161">
        <v>11</v>
      </c>
    </row>
    <row r="21" spans="1:23" ht="21" customHeight="1" x14ac:dyDescent="0.25">
      <c r="A21" s="118">
        <v>12</v>
      </c>
      <c r="B21" s="306" t="s">
        <v>761</v>
      </c>
      <c r="C21" s="91" t="s">
        <v>81</v>
      </c>
      <c r="D21" s="81">
        <v>7</v>
      </c>
      <c r="E21" s="82">
        <v>3593</v>
      </c>
      <c r="F21" s="79">
        <v>4</v>
      </c>
      <c r="G21" s="80">
        <v>4205</v>
      </c>
      <c r="H21" s="81">
        <v>3</v>
      </c>
      <c r="I21" s="82">
        <v>4562</v>
      </c>
      <c r="J21" s="79">
        <v>5</v>
      </c>
      <c r="K21" s="80">
        <v>2095</v>
      </c>
      <c r="L21" s="81">
        <v>7</v>
      </c>
      <c r="M21" s="82">
        <v>2010</v>
      </c>
      <c r="N21" s="79">
        <v>6</v>
      </c>
      <c r="O21" s="80">
        <v>3255</v>
      </c>
      <c r="P21" s="81">
        <v>5</v>
      </c>
      <c r="Q21" s="82">
        <v>2313</v>
      </c>
      <c r="R21" s="79">
        <v>5</v>
      </c>
      <c r="S21" s="80">
        <v>3005</v>
      </c>
      <c r="T21" s="116">
        <v>3.5</v>
      </c>
      <c r="U21" s="144">
        <v>38.5</v>
      </c>
      <c r="V21" s="88">
        <v>25038</v>
      </c>
      <c r="W21" s="161">
        <v>12</v>
      </c>
    </row>
    <row r="22" spans="1:23" ht="21" customHeight="1" thickBot="1" x14ac:dyDescent="0.3">
      <c r="A22" s="216">
        <v>13</v>
      </c>
      <c r="B22" s="1121" t="s">
        <v>763</v>
      </c>
      <c r="C22" s="310" t="s">
        <v>75</v>
      </c>
      <c r="D22" s="85">
        <v>6</v>
      </c>
      <c r="E22" s="86">
        <v>4544</v>
      </c>
      <c r="F22" s="83">
        <v>6</v>
      </c>
      <c r="G22" s="84">
        <v>2947</v>
      </c>
      <c r="H22" s="85">
        <v>8</v>
      </c>
      <c r="I22" s="86">
        <v>0</v>
      </c>
      <c r="J22" s="83">
        <v>8</v>
      </c>
      <c r="K22" s="84">
        <v>0</v>
      </c>
      <c r="L22" s="85">
        <v>6</v>
      </c>
      <c r="M22" s="86">
        <v>3135</v>
      </c>
      <c r="N22" s="83">
        <v>7</v>
      </c>
      <c r="O22" s="84">
        <v>2730</v>
      </c>
      <c r="P22" s="85">
        <v>2</v>
      </c>
      <c r="Q22" s="86">
        <v>5114</v>
      </c>
      <c r="R22" s="83">
        <v>6</v>
      </c>
      <c r="S22" s="84">
        <v>2705</v>
      </c>
      <c r="T22" s="217">
        <v>4</v>
      </c>
      <c r="U22" s="298">
        <v>45</v>
      </c>
      <c r="V22" s="303">
        <v>21175</v>
      </c>
      <c r="W22" s="304">
        <v>13</v>
      </c>
    </row>
  </sheetData>
  <mergeCells count="20">
    <mergeCell ref="H5:I5"/>
    <mergeCell ref="D6:E6"/>
    <mergeCell ref="F6:G6"/>
    <mergeCell ref="H6:I6"/>
    <mergeCell ref="A5:A7"/>
    <mergeCell ref="B5:B7"/>
    <mergeCell ref="C5:C7"/>
    <mergeCell ref="D5:E5"/>
    <mergeCell ref="F5:G5"/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</mergeCells>
  <dataValidations count="3">
    <dataValidation allowBlank="1" showInputMessage="1" showErrorMessage="1" promptTitle="SAVJET !" prompt="_x000a_Preporuča se da se prezimena i imena natjecatelja (do 150), kao i naziv ekipe, ne pišu cijela velikim slovima i da se ne koriste navodnici jer se time nepotrebno zauzima mjesto u tabelama.Upišite npr:_x000a_Červeni Dražen  ,  Ilova Garešnica" sqref="B10" xr:uid="{FB3B0F1B-78D1-494B-8444-4158C88D2B98}"/>
    <dataValidation type="textLength" errorStyle="warning" allowBlank="1" showInputMessage="1" showErrorMessage="1" errorTitle="PAZI !" error="Provjeri što unosiš, ODUSTANI !" sqref="B11:B22" xr:uid="{023DD732-68FE-417E-913C-2BEBDDA9C588}">
      <formula1>3</formula1>
      <formula2>50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U10:U22" xr:uid="{8C155A09-C7D2-4E58-A97F-FE66E375272B}">
      <formula1>IF(ISNUMBER(D10)=TRUE,SUM(D10,F10,H10,J10,L10,N10,P10,R10),"")</formula1>
    </dataValidation>
  </dataValidation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7D41D-33B2-43B9-82FA-595C3CAF80C5}">
  <dimension ref="A1:U18"/>
  <sheetViews>
    <sheetView workbookViewId="0">
      <selection activeCell="Y11" sqref="Y11"/>
    </sheetView>
  </sheetViews>
  <sheetFormatPr defaultRowHeight="12.75" x14ac:dyDescent="0.2"/>
  <cols>
    <col min="1" max="1" width="3.85546875" customWidth="1"/>
    <col min="2" max="2" width="21.42578125" customWidth="1"/>
    <col min="3" max="3" width="4.42578125" customWidth="1"/>
    <col min="4" max="4" width="6.7109375" customWidth="1"/>
    <col min="5" max="5" width="4.42578125" customWidth="1"/>
    <col min="6" max="6" width="6.7109375" customWidth="1"/>
    <col min="7" max="7" width="4.5703125" customWidth="1"/>
    <col min="8" max="8" width="6.7109375" customWidth="1"/>
    <col min="9" max="9" width="4.42578125" customWidth="1"/>
    <col min="10" max="10" width="6.7109375" customWidth="1"/>
    <col min="11" max="11" width="4.42578125" customWidth="1"/>
    <col min="12" max="12" width="6.5703125" customWidth="1"/>
    <col min="13" max="13" width="4.42578125" customWidth="1"/>
    <col min="14" max="14" width="6.85546875" customWidth="1"/>
    <col min="15" max="15" width="4.42578125" customWidth="1"/>
    <col min="16" max="16" width="6.5703125" customWidth="1"/>
    <col min="17" max="17" width="4.42578125" customWidth="1"/>
    <col min="18" max="18" width="6.7109375" customWidth="1"/>
    <col min="19" max="19" width="5" customWidth="1"/>
    <col min="20" max="20" width="8.5703125" customWidth="1"/>
    <col min="21" max="21" width="6" customWidth="1"/>
  </cols>
  <sheetData>
    <row r="1" spans="1:21" x14ac:dyDescent="0.2">
      <c r="N1" s="169"/>
    </row>
    <row r="2" spans="1:21" ht="23.25" x14ac:dyDescent="0.35">
      <c r="B2" t="s">
        <v>66</v>
      </c>
      <c r="C2" s="168"/>
      <c r="D2" s="169"/>
      <c r="E2" s="168"/>
      <c r="F2" s="174" t="s">
        <v>65</v>
      </c>
      <c r="G2" s="172"/>
      <c r="H2" s="174"/>
      <c r="I2" s="172"/>
      <c r="J2" s="170"/>
      <c r="K2" s="172"/>
      <c r="L2" s="173"/>
      <c r="M2" s="168"/>
      <c r="N2" s="169"/>
    </row>
    <row r="3" spans="1:21" ht="23.25" x14ac:dyDescent="0.35">
      <c r="B3" t="s">
        <v>68</v>
      </c>
      <c r="C3" s="172"/>
      <c r="D3" s="173"/>
      <c r="E3" s="172"/>
      <c r="F3" s="177" t="s">
        <v>543</v>
      </c>
      <c r="G3" s="175"/>
      <c r="H3" s="173"/>
      <c r="I3" s="172"/>
      <c r="J3" s="170"/>
      <c r="K3" s="172"/>
      <c r="L3" s="173"/>
      <c r="M3" s="168"/>
      <c r="N3" s="169"/>
    </row>
    <row r="4" spans="1:21" ht="23.25" x14ac:dyDescent="0.35">
      <c r="C4" s="172" t="s">
        <v>67</v>
      </c>
      <c r="D4" s="173"/>
      <c r="E4" s="172"/>
      <c r="F4" s="173"/>
      <c r="G4" s="176" t="s">
        <v>70</v>
      </c>
      <c r="H4" s="173"/>
      <c r="I4" s="172"/>
      <c r="J4" s="170"/>
      <c r="K4" s="172"/>
      <c r="L4" s="173"/>
      <c r="M4" s="168"/>
    </row>
    <row r="5" spans="1:21" ht="13.5" thickBot="1" x14ac:dyDescent="0.25"/>
    <row r="6" spans="1:21" ht="21.75" customHeight="1" thickTop="1" x14ac:dyDescent="0.2">
      <c r="A6" s="1434" t="s">
        <v>4</v>
      </c>
      <c r="B6" s="1437" t="s">
        <v>5</v>
      </c>
      <c r="C6" s="1431" t="s">
        <v>6</v>
      </c>
      <c r="D6" s="1424"/>
      <c r="E6" s="1422" t="s">
        <v>7</v>
      </c>
      <c r="F6" s="1430"/>
      <c r="G6" s="1431" t="s">
        <v>8</v>
      </c>
      <c r="H6" s="1424"/>
      <c r="I6" s="1422" t="s">
        <v>9</v>
      </c>
      <c r="J6" s="1430"/>
      <c r="K6" s="1431" t="s">
        <v>10</v>
      </c>
      <c r="L6" s="1424"/>
      <c r="M6" s="1422" t="s">
        <v>11</v>
      </c>
      <c r="N6" s="1430"/>
      <c r="O6" s="1431" t="s">
        <v>12</v>
      </c>
      <c r="P6" s="1424"/>
      <c r="Q6" s="1432" t="s">
        <v>13</v>
      </c>
      <c r="R6" s="1433"/>
      <c r="S6" s="1422" t="s">
        <v>14</v>
      </c>
      <c r="T6" s="1423"/>
      <c r="U6" s="1424"/>
    </row>
    <row r="7" spans="1:21" ht="30.75" customHeight="1" x14ac:dyDescent="0.2">
      <c r="A7" s="1435"/>
      <c r="B7" s="1438"/>
      <c r="C7" s="1428" t="s">
        <v>501</v>
      </c>
      <c r="D7" s="1429"/>
      <c r="E7" s="1428" t="s">
        <v>502</v>
      </c>
      <c r="F7" s="1429"/>
      <c r="G7" s="1428" t="s">
        <v>503</v>
      </c>
      <c r="H7" s="1429"/>
      <c r="I7" s="1428" t="s">
        <v>504</v>
      </c>
      <c r="J7" s="1429"/>
      <c r="K7" s="1428" t="s">
        <v>505</v>
      </c>
      <c r="L7" s="1429"/>
      <c r="M7" s="1428" t="s">
        <v>506</v>
      </c>
      <c r="N7" s="1429"/>
      <c r="O7" s="1428" t="s">
        <v>507</v>
      </c>
      <c r="P7" s="1429"/>
      <c r="Q7" s="1428" t="s">
        <v>508</v>
      </c>
      <c r="R7" s="1429"/>
      <c r="S7" s="1425"/>
      <c r="T7" s="1426"/>
      <c r="U7" s="1427"/>
    </row>
    <row r="8" spans="1:21" ht="3" customHeight="1" x14ac:dyDescent="0.2">
      <c r="A8" s="1436"/>
      <c r="B8" s="1439"/>
      <c r="C8" s="655"/>
      <c r="D8" s="656"/>
      <c r="E8" s="657"/>
      <c r="F8" s="658"/>
      <c r="G8" s="659"/>
      <c r="H8" s="660"/>
      <c r="I8" s="657"/>
      <c r="J8" s="658"/>
      <c r="K8" s="659"/>
      <c r="L8" s="660"/>
      <c r="M8" s="657"/>
      <c r="N8" s="658"/>
      <c r="O8" s="659"/>
      <c r="P8" s="660"/>
      <c r="Q8" s="657"/>
      <c r="R8" s="660"/>
      <c r="S8" s="659"/>
      <c r="T8" s="661"/>
      <c r="U8" s="662"/>
    </row>
    <row r="9" spans="1:21" ht="15.75" x14ac:dyDescent="0.2">
      <c r="A9" s="663"/>
      <c r="B9" s="664"/>
      <c r="C9" s="655" t="s">
        <v>15</v>
      </c>
      <c r="D9" s="656" t="s">
        <v>16</v>
      </c>
      <c r="E9" s="665" t="s">
        <v>15</v>
      </c>
      <c r="F9" s="666" t="s">
        <v>16</v>
      </c>
      <c r="G9" s="655" t="s">
        <v>15</v>
      </c>
      <c r="H9" s="656" t="s">
        <v>16</v>
      </c>
      <c r="I9" s="665" t="s">
        <v>15</v>
      </c>
      <c r="J9" s="666" t="s">
        <v>16</v>
      </c>
      <c r="K9" s="655" t="s">
        <v>15</v>
      </c>
      <c r="L9" s="656" t="s">
        <v>16</v>
      </c>
      <c r="M9" s="665" t="s">
        <v>15</v>
      </c>
      <c r="N9" s="666" t="s">
        <v>16</v>
      </c>
      <c r="O9" s="655" t="s">
        <v>15</v>
      </c>
      <c r="P9" s="656" t="s">
        <v>16</v>
      </c>
      <c r="Q9" s="665" t="s">
        <v>15</v>
      </c>
      <c r="R9" s="656" t="s">
        <v>16</v>
      </c>
      <c r="S9" s="655" t="s">
        <v>15</v>
      </c>
      <c r="T9" s="667" t="s">
        <v>17</v>
      </c>
      <c r="U9" s="1059" t="s">
        <v>18</v>
      </c>
    </row>
    <row r="10" spans="1:21" ht="3" customHeight="1" thickBot="1" x14ac:dyDescent="0.25">
      <c r="A10" s="668"/>
      <c r="B10" s="669"/>
      <c r="C10" s="670"/>
      <c r="D10" s="671"/>
      <c r="E10" s="670"/>
      <c r="F10" s="672"/>
      <c r="G10" s="670"/>
      <c r="H10" s="671"/>
      <c r="I10" s="670"/>
      <c r="J10" s="672"/>
      <c r="K10" s="670"/>
      <c r="L10" s="671"/>
      <c r="M10" s="670"/>
      <c r="N10" s="672"/>
      <c r="O10" s="670"/>
      <c r="P10" s="671"/>
      <c r="Q10" s="670"/>
      <c r="R10" s="671"/>
      <c r="S10" s="670"/>
      <c r="T10" s="673"/>
      <c r="U10" s="674"/>
    </row>
    <row r="11" spans="1:21" ht="30.75" customHeight="1" thickTop="1" x14ac:dyDescent="0.2">
      <c r="A11" s="675">
        <v>1</v>
      </c>
      <c r="B11" s="676" t="s">
        <v>230</v>
      </c>
      <c r="C11" s="677">
        <v>1</v>
      </c>
      <c r="D11" s="678">
        <v>22487</v>
      </c>
      <c r="E11" s="679">
        <v>4</v>
      </c>
      <c r="F11" s="680">
        <v>14299</v>
      </c>
      <c r="G11" s="677">
        <v>2</v>
      </c>
      <c r="H11" s="678">
        <v>28820</v>
      </c>
      <c r="I11" s="679">
        <v>3</v>
      </c>
      <c r="J11" s="680">
        <v>48964</v>
      </c>
      <c r="K11" s="677">
        <v>5</v>
      </c>
      <c r="L11" s="678">
        <v>4351</v>
      </c>
      <c r="M11" s="679">
        <v>1</v>
      </c>
      <c r="N11" s="680">
        <v>8338</v>
      </c>
      <c r="O11" s="677">
        <v>1</v>
      </c>
      <c r="P11" s="678">
        <v>23773</v>
      </c>
      <c r="Q11" s="679">
        <v>1</v>
      </c>
      <c r="R11" s="680">
        <v>13714</v>
      </c>
      <c r="S11" s="681">
        <v>18</v>
      </c>
      <c r="T11" s="682">
        <v>164746</v>
      </c>
      <c r="U11" s="683">
        <v>1</v>
      </c>
    </row>
    <row r="12" spans="1:21" ht="30.75" customHeight="1" x14ac:dyDescent="0.2">
      <c r="A12" s="684">
        <v>2</v>
      </c>
      <c r="B12" s="685" t="s">
        <v>87</v>
      </c>
      <c r="C12" s="686">
        <v>4</v>
      </c>
      <c r="D12" s="687">
        <v>19444</v>
      </c>
      <c r="E12" s="688">
        <v>3</v>
      </c>
      <c r="F12" s="689">
        <v>18985</v>
      </c>
      <c r="G12" s="686">
        <v>3</v>
      </c>
      <c r="H12" s="687">
        <v>36678</v>
      </c>
      <c r="I12" s="688">
        <v>4</v>
      </c>
      <c r="J12" s="689">
        <v>45936</v>
      </c>
      <c r="K12" s="686">
        <v>2</v>
      </c>
      <c r="L12" s="687">
        <v>9609</v>
      </c>
      <c r="M12" s="688">
        <v>6</v>
      </c>
      <c r="N12" s="689">
        <v>5724</v>
      </c>
      <c r="O12" s="686">
        <v>2</v>
      </c>
      <c r="P12" s="687">
        <v>17879</v>
      </c>
      <c r="Q12" s="688">
        <v>3</v>
      </c>
      <c r="R12" s="689">
        <v>9856</v>
      </c>
      <c r="S12" s="681">
        <v>27</v>
      </c>
      <c r="T12" s="682">
        <v>164111</v>
      </c>
      <c r="U12" s="683">
        <v>2</v>
      </c>
    </row>
    <row r="13" spans="1:21" ht="32.25" customHeight="1" x14ac:dyDescent="0.2">
      <c r="A13" s="684">
        <v>3</v>
      </c>
      <c r="B13" s="685" t="s">
        <v>611</v>
      </c>
      <c r="C13" s="686">
        <v>2</v>
      </c>
      <c r="D13" s="687">
        <v>20090</v>
      </c>
      <c r="E13" s="688">
        <v>1</v>
      </c>
      <c r="F13" s="689">
        <v>19888</v>
      </c>
      <c r="G13" s="686">
        <v>7</v>
      </c>
      <c r="H13" s="687">
        <v>13057</v>
      </c>
      <c r="I13" s="688">
        <v>2</v>
      </c>
      <c r="J13" s="689">
        <v>39519</v>
      </c>
      <c r="K13" s="686">
        <v>4</v>
      </c>
      <c r="L13" s="687">
        <v>5050</v>
      </c>
      <c r="M13" s="688">
        <v>2</v>
      </c>
      <c r="N13" s="689">
        <v>8005</v>
      </c>
      <c r="O13" s="686">
        <v>5</v>
      </c>
      <c r="P13" s="687">
        <v>13242</v>
      </c>
      <c r="Q13" s="688">
        <v>4</v>
      </c>
      <c r="R13" s="689">
        <v>17555</v>
      </c>
      <c r="S13" s="681">
        <v>27</v>
      </c>
      <c r="T13" s="682">
        <v>136406</v>
      </c>
      <c r="U13" s="683">
        <v>3</v>
      </c>
    </row>
    <row r="14" spans="1:21" ht="31.5" customHeight="1" x14ac:dyDescent="0.2">
      <c r="A14" s="684">
        <v>4</v>
      </c>
      <c r="B14" s="685" t="s">
        <v>241</v>
      </c>
      <c r="C14" s="686">
        <v>6</v>
      </c>
      <c r="D14" s="687">
        <v>17923</v>
      </c>
      <c r="E14" s="688">
        <v>2</v>
      </c>
      <c r="F14" s="689">
        <v>19154</v>
      </c>
      <c r="G14" s="686">
        <v>5</v>
      </c>
      <c r="H14" s="687">
        <v>16397</v>
      </c>
      <c r="I14" s="688">
        <v>5</v>
      </c>
      <c r="J14" s="689">
        <v>30800</v>
      </c>
      <c r="K14" s="686">
        <v>1</v>
      </c>
      <c r="L14" s="687">
        <v>9957</v>
      </c>
      <c r="M14" s="688">
        <v>3</v>
      </c>
      <c r="N14" s="689">
        <v>7742</v>
      </c>
      <c r="O14" s="686">
        <v>3</v>
      </c>
      <c r="P14" s="687">
        <v>22518</v>
      </c>
      <c r="Q14" s="688">
        <v>5</v>
      </c>
      <c r="R14" s="689">
        <v>8711</v>
      </c>
      <c r="S14" s="681">
        <v>30</v>
      </c>
      <c r="T14" s="682">
        <v>133202</v>
      </c>
      <c r="U14" s="683">
        <v>4</v>
      </c>
    </row>
    <row r="15" spans="1:21" ht="32.25" customHeight="1" x14ac:dyDescent="0.2">
      <c r="A15" s="684">
        <v>5</v>
      </c>
      <c r="B15" s="685" t="s">
        <v>610</v>
      </c>
      <c r="C15" s="686">
        <v>3</v>
      </c>
      <c r="D15" s="687">
        <v>19210</v>
      </c>
      <c r="E15" s="688">
        <v>5</v>
      </c>
      <c r="F15" s="689">
        <v>14299</v>
      </c>
      <c r="G15" s="686">
        <v>6</v>
      </c>
      <c r="H15" s="687">
        <v>15831</v>
      </c>
      <c r="I15" s="688">
        <v>6</v>
      </c>
      <c r="J15" s="689">
        <v>34172</v>
      </c>
      <c r="K15" s="686">
        <v>3</v>
      </c>
      <c r="L15" s="687">
        <v>9176</v>
      </c>
      <c r="M15" s="688">
        <v>4</v>
      </c>
      <c r="N15" s="689">
        <v>8482</v>
      </c>
      <c r="O15" s="686">
        <v>7</v>
      </c>
      <c r="P15" s="687">
        <v>7558</v>
      </c>
      <c r="Q15" s="688">
        <v>2</v>
      </c>
      <c r="R15" s="689">
        <v>12040</v>
      </c>
      <c r="S15" s="681">
        <v>36</v>
      </c>
      <c r="T15" s="682">
        <v>120768</v>
      </c>
      <c r="U15" s="683">
        <v>5</v>
      </c>
    </row>
    <row r="16" spans="1:21" ht="32.25" customHeight="1" x14ac:dyDescent="0.2">
      <c r="A16" s="684">
        <v>6</v>
      </c>
      <c r="B16" s="685" t="s">
        <v>878</v>
      </c>
      <c r="C16" s="686">
        <v>5</v>
      </c>
      <c r="D16" s="687">
        <v>16559</v>
      </c>
      <c r="E16" s="688">
        <v>7</v>
      </c>
      <c r="F16" s="689">
        <v>11604</v>
      </c>
      <c r="G16" s="686">
        <v>1</v>
      </c>
      <c r="H16" s="687">
        <v>40252</v>
      </c>
      <c r="I16" s="688">
        <v>1</v>
      </c>
      <c r="J16" s="689">
        <v>41536</v>
      </c>
      <c r="K16" s="686">
        <v>8</v>
      </c>
      <c r="L16" s="687">
        <v>3335</v>
      </c>
      <c r="M16" s="688">
        <v>7</v>
      </c>
      <c r="N16" s="689">
        <v>5745</v>
      </c>
      <c r="O16" s="686">
        <v>6</v>
      </c>
      <c r="P16" s="687">
        <v>12716</v>
      </c>
      <c r="Q16" s="688">
        <v>6</v>
      </c>
      <c r="R16" s="689">
        <v>7361</v>
      </c>
      <c r="S16" s="681">
        <v>41</v>
      </c>
      <c r="T16" s="682">
        <v>139108</v>
      </c>
      <c r="U16" s="683">
        <v>6</v>
      </c>
    </row>
    <row r="17" spans="1:21" ht="31.5" customHeight="1" x14ac:dyDescent="0.2">
      <c r="A17" s="684">
        <v>7</v>
      </c>
      <c r="B17" s="685" t="s">
        <v>237</v>
      </c>
      <c r="C17" s="686">
        <v>7</v>
      </c>
      <c r="D17" s="687">
        <v>12836</v>
      </c>
      <c r="E17" s="688">
        <v>8</v>
      </c>
      <c r="F17" s="689">
        <v>7613</v>
      </c>
      <c r="G17" s="686">
        <v>4</v>
      </c>
      <c r="H17" s="687">
        <v>20544</v>
      </c>
      <c r="I17" s="688">
        <v>7</v>
      </c>
      <c r="J17" s="689">
        <v>13886</v>
      </c>
      <c r="K17" s="686">
        <v>6</v>
      </c>
      <c r="L17" s="687">
        <v>4158</v>
      </c>
      <c r="M17" s="688">
        <v>8</v>
      </c>
      <c r="N17" s="689">
        <v>3753</v>
      </c>
      <c r="O17" s="686">
        <v>4</v>
      </c>
      <c r="P17" s="687">
        <v>20578</v>
      </c>
      <c r="Q17" s="688">
        <v>7</v>
      </c>
      <c r="R17" s="689">
        <v>7385</v>
      </c>
      <c r="S17" s="681">
        <v>51</v>
      </c>
      <c r="T17" s="682">
        <v>90753</v>
      </c>
      <c r="U17" s="683">
        <v>7</v>
      </c>
    </row>
    <row r="18" spans="1:21" ht="31.5" customHeight="1" thickBot="1" x14ac:dyDescent="0.25">
      <c r="A18" s="690">
        <v>8</v>
      </c>
      <c r="B18" s="691" t="s">
        <v>227</v>
      </c>
      <c r="C18" s="692">
        <v>8</v>
      </c>
      <c r="D18" s="693">
        <v>13343</v>
      </c>
      <c r="E18" s="694">
        <v>6</v>
      </c>
      <c r="F18" s="695">
        <v>13384</v>
      </c>
      <c r="G18" s="692">
        <v>8</v>
      </c>
      <c r="H18" s="693">
        <v>10459</v>
      </c>
      <c r="I18" s="694">
        <v>8</v>
      </c>
      <c r="J18" s="695">
        <v>1083</v>
      </c>
      <c r="K18" s="692">
        <v>7</v>
      </c>
      <c r="L18" s="693">
        <v>3174</v>
      </c>
      <c r="M18" s="694">
        <v>5</v>
      </c>
      <c r="N18" s="695">
        <v>5824</v>
      </c>
      <c r="O18" s="692">
        <v>8</v>
      </c>
      <c r="P18" s="693">
        <v>4440</v>
      </c>
      <c r="Q18" s="694">
        <v>8</v>
      </c>
      <c r="R18" s="695">
        <v>4092</v>
      </c>
      <c r="S18" s="837">
        <v>58</v>
      </c>
      <c r="T18" s="838">
        <v>55799</v>
      </c>
      <c r="U18" s="696">
        <v>8</v>
      </c>
    </row>
  </sheetData>
  <sortState xmlns:xlrd2="http://schemas.microsoft.com/office/spreadsheetml/2017/richdata2" ref="B11:T18">
    <sortCondition ref="S11:S18"/>
    <sortCondition descending="1" ref="T11:T18"/>
  </sortState>
  <mergeCells count="19">
    <mergeCell ref="A6:A8"/>
    <mergeCell ref="B6:B8"/>
    <mergeCell ref="C6:D6"/>
    <mergeCell ref="E6:F6"/>
    <mergeCell ref="G6:H6"/>
    <mergeCell ref="S6:U7"/>
    <mergeCell ref="C7:D7"/>
    <mergeCell ref="E7:F7"/>
    <mergeCell ref="G7:H7"/>
    <mergeCell ref="I7:J7"/>
    <mergeCell ref="K7:L7"/>
    <mergeCell ref="I6:J6"/>
    <mergeCell ref="M7:N7"/>
    <mergeCell ref="O7:P7"/>
    <mergeCell ref="Q7:R7"/>
    <mergeCell ref="K6:L6"/>
    <mergeCell ref="M6:N6"/>
    <mergeCell ref="O6:P6"/>
    <mergeCell ref="Q6:R6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433D-A645-4CE6-A839-E5E6B3A4E736}">
  <dimension ref="A1:V41"/>
  <sheetViews>
    <sheetView workbookViewId="0">
      <selection activeCell="AA15" sqref="AA15"/>
    </sheetView>
  </sheetViews>
  <sheetFormatPr defaultRowHeight="12.75" x14ac:dyDescent="0.2"/>
  <cols>
    <col min="1" max="1" width="3.42578125" customWidth="1"/>
    <col min="2" max="2" width="14.5703125" customWidth="1"/>
    <col min="3" max="3" width="14.42578125" customWidth="1"/>
    <col min="4" max="4" width="4.28515625" customWidth="1"/>
    <col min="5" max="5" width="6.28515625" customWidth="1"/>
    <col min="6" max="6" width="4.140625" customWidth="1"/>
    <col min="7" max="7" width="6.5703125" customWidth="1"/>
    <col min="8" max="8" width="4.140625" customWidth="1"/>
    <col min="9" max="9" width="6.28515625" customWidth="1"/>
    <col min="10" max="10" width="4.28515625" customWidth="1"/>
    <col min="11" max="11" width="6.42578125" customWidth="1"/>
    <col min="12" max="12" width="3.85546875" customWidth="1"/>
    <col min="13" max="13" width="6.5703125" customWidth="1"/>
    <col min="14" max="14" width="4" customWidth="1"/>
    <col min="15" max="15" width="6.42578125" customWidth="1"/>
    <col min="16" max="16" width="4.28515625" customWidth="1"/>
    <col min="17" max="17" width="6.42578125" customWidth="1"/>
    <col min="18" max="18" width="4.140625" customWidth="1"/>
    <col min="19" max="19" width="6.42578125" customWidth="1"/>
    <col min="20" max="20" width="4.28515625" customWidth="1"/>
    <col min="21" max="21" width="6.7109375" customWidth="1"/>
    <col min="22" max="22" width="5.42578125" customWidth="1"/>
  </cols>
  <sheetData>
    <row r="1" spans="1:22" x14ac:dyDescent="0.2">
      <c r="O1" s="169"/>
    </row>
    <row r="2" spans="1:22" ht="21.75" customHeight="1" x14ac:dyDescent="0.35">
      <c r="A2" s="167"/>
      <c r="B2" s="1446"/>
      <c r="C2" s="1446"/>
      <c r="D2" s="168"/>
      <c r="E2" s="169"/>
      <c r="F2" s="168"/>
      <c r="G2" s="174" t="s">
        <v>64</v>
      </c>
      <c r="H2" s="172"/>
      <c r="I2" s="174"/>
      <c r="J2" s="172"/>
      <c r="K2" s="170"/>
      <c r="L2" s="172"/>
      <c r="M2" s="173"/>
      <c r="N2" s="168"/>
      <c r="O2" s="169"/>
    </row>
    <row r="3" spans="1:22" ht="21" customHeight="1" x14ac:dyDescent="0.35">
      <c r="A3" s="167"/>
      <c r="B3" s="1447"/>
      <c r="C3" s="1447"/>
      <c r="D3" s="172"/>
      <c r="E3" s="173"/>
      <c r="F3" s="172"/>
      <c r="G3" s="177" t="s">
        <v>544</v>
      </c>
      <c r="H3" s="175"/>
      <c r="I3" s="173"/>
      <c r="J3" s="172"/>
      <c r="K3" s="170"/>
      <c r="L3" s="172"/>
      <c r="M3" s="173"/>
      <c r="N3" s="168"/>
      <c r="O3" s="169"/>
    </row>
    <row r="4" spans="1:22" ht="21.75" customHeight="1" x14ac:dyDescent="0.35">
      <c r="A4" s="167"/>
      <c r="B4" s="171"/>
      <c r="C4" s="168" t="s">
        <v>71</v>
      </c>
      <c r="D4" s="172"/>
      <c r="E4" s="173"/>
      <c r="F4" s="172"/>
      <c r="G4" s="173"/>
      <c r="H4" s="176" t="s">
        <v>45</v>
      </c>
      <c r="I4" s="173"/>
      <c r="J4" s="172"/>
      <c r="K4" s="170"/>
      <c r="L4" s="172"/>
      <c r="M4" s="173"/>
      <c r="N4" s="168"/>
    </row>
    <row r="5" spans="1:22" x14ac:dyDescent="0.2">
      <c r="C5" t="s">
        <v>72</v>
      </c>
    </row>
    <row r="6" spans="1:22" ht="13.5" thickBot="1" x14ac:dyDescent="0.25"/>
    <row r="7" spans="1:22" ht="18.75" thickTop="1" x14ac:dyDescent="0.2">
      <c r="A7" s="1448" t="s">
        <v>4</v>
      </c>
      <c r="B7" s="1450" t="s">
        <v>20</v>
      </c>
      <c r="C7" s="1452" t="s">
        <v>5</v>
      </c>
      <c r="D7" s="1442" t="s">
        <v>6</v>
      </c>
      <c r="E7" s="1443"/>
      <c r="F7" s="1440" t="s">
        <v>7</v>
      </c>
      <c r="G7" s="1441"/>
      <c r="H7" s="1442" t="s">
        <v>8</v>
      </c>
      <c r="I7" s="1443"/>
      <c r="J7" s="1440" t="s">
        <v>9</v>
      </c>
      <c r="K7" s="1441"/>
      <c r="L7" s="1442" t="s">
        <v>10</v>
      </c>
      <c r="M7" s="1443"/>
      <c r="N7" s="1440" t="s">
        <v>11</v>
      </c>
      <c r="O7" s="1441"/>
      <c r="P7" s="1442" t="s">
        <v>12</v>
      </c>
      <c r="Q7" s="1443"/>
      <c r="R7" s="1440" t="s">
        <v>13</v>
      </c>
      <c r="S7" s="1441"/>
      <c r="T7" s="1422" t="s">
        <v>14</v>
      </c>
      <c r="U7" s="1423"/>
      <c r="V7" s="1424"/>
    </row>
    <row r="8" spans="1:22" ht="32.25" customHeight="1" x14ac:dyDescent="0.2">
      <c r="A8" s="1449"/>
      <c r="B8" s="1451"/>
      <c r="C8" s="1453"/>
      <c r="D8" s="1428" t="s">
        <v>501</v>
      </c>
      <c r="E8" s="1429"/>
      <c r="F8" s="1444" t="s">
        <v>502</v>
      </c>
      <c r="G8" s="1445"/>
      <c r="H8" s="1428" t="s">
        <v>503</v>
      </c>
      <c r="I8" s="1429"/>
      <c r="J8" s="1444" t="s">
        <v>504</v>
      </c>
      <c r="K8" s="1445"/>
      <c r="L8" s="1428" t="s">
        <v>505</v>
      </c>
      <c r="M8" s="1429"/>
      <c r="N8" s="1444" t="s">
        <v>506</v>
      </c>
      <c r="O8" s="1445"/>
      <c r="P8" s="1428" t="s">
        <v>507</v>
      </c>
      <c r="Q8" s="1429"/>
      <c r="R8" s="1444" t="s">
        <v>508</v>
      </c>
      <c r="S8" s="1429"/>
      <c r="T8" s="1425"/>
      <c r="U8" s="1426"/>
      <c r="V8" s="1427"/>
    </row>
    <row r="9" spans="1:22" ht="0.75" customHeight="1" x14ac:dyDescent="0.2">
      <c r="A9" s="1449"/>
      <c r="B9" s="1451"/>
      <c r="C9" s="1453"/>
      <c r="D9" s="697"/>
      <c r="E9" s="698"/>
      <c r="F9" s="697"/>
      <c r="G9" s="699"/>
      <c r="H9" s="700"/>
      <c r="I9" s="698"/>
      <c r="J9" s="697"/>
      <c r="K9" s="699"/>
      <c r="L9" s="700"/>
      <c r="M9" s="698"/>
      <c r="N9" s="697"/>
      <c r="O9" s="701"/>
      <c r="P9" s="700"/>
      <c r="Q9" s="698"/>
      <c r="R9" s="697"/>
      <c r="S9" s="699"/>
      <c r="T9" s="700"/>
      <c r="U9" s="702"/>
      <c r="V9" s="703"/>
    </row>
    <row r="10" spans="1:22" ht="20.25" customHeight="1" x14ac:dyDescent="0.2">
      <c r="A10" s="663"/>
      <c r="B10" s="704"/>
      <c r="C10" s="705"/>
      <c r="D10" s="706" t="s">
        <v>15</v>
      </c>
      <c r="E10" s="707" t="s">
        <v>16</v>
      </c>
      <c r="F10" s="706" t="s">
        <v>15</v>
      </c>
      <c r="G10" s="708" t="s">
        <v>16</v>
      </c>
      <c r="H10" s="709" t="s">
        <v>15</v>
      </c>
      <c r="I10" s="707" t="s">
        <v>16</v>
      </c>
      <c r="J10" s="706" t="s">
        <v>15</v>
      </c>
      <c r="K10" s="708" t="s">
        <v>16</v>
      </c>
      <c r="L10" s="709" t="s">
        <v>15</v>
      </c>
      <c r="M10" s="707" t="s">
        <v>16</v>
      </c>
      <c r="N10" s="706" t="s">
        <v>15</v>
      </c>
      <c r="O10" s="710" t="s">
        <v>16</v>
      </c>
      <c r="P10" s="709" t="s">
        <v>15</v>
      </c>
      <c r="Q10" s="707" t="s">
        <v>16</v>
      </c>
      <c r="R10" s="706" t="s">
        <v>15</v>
      </c>
      <c r="S10" s="708" t="s">
        <v>16</v>
      </c>
      <c r="T10" s="709" t="s">
        <v>15</v>
      </c>
      <c r="U10" s="711" t="s">
        <v>17</v>
      </c>
      <c r="V10" s="1298" t="s">
        <v>18</v>
      </c>
    </row>
    <row r="11" spans="1:22" ht="1.5" customHeight="1" thickBot="1" x14ac:dyDescent="0.25">
      <c r="A11" s="668"/>
      <c r="B11" s="712"/>
      <c r="C11" s="713"/>
      <c r="D11" s="670"/>
      <c r="E11" s="714"/>
      <c r="F11" s="670"/>
      <c r="G11" s="715"/>
      <c r="H11" s="670"/>
      <c r="I11" s="714"/>
      <c r="J11" s="670"/>
      <c r="K11" s="715"/>
      <c r="L11" s="670"/>
      <c r="M11" s="714"/>
      <c r="N11" s="670"/>
      <c r="O11" s="715"/>
      <c r="P11" s="670"/>
      <c r="Q11" s="714"/>
      <c r="R11" s="670"/>
      <c r="S11" s="715"/>
      <c r="T11" s="670"/>
      <c r="U11" s="716"/>
      <c r="V11" s="674"/>
    </row>
    <row r="12" spans="1:22" ht="16.5" thickTop="1" x14ac:dyDescent="0.2">
      <c r="A12" s="675">
        <v>1</v>
      </c>
      <c r="B12" s="1192" t="s">
        <v>889</v>
      </c>
      <c r="C12" s="1194" t="s">
        <v>87</v>
      </c>
      <c r="D12" s="679">
        <v>1</v>
      </c>
      <c r="E12" s="680">
        <v>7636</v>
      </c>
      <c r="F12" s="677">
        <v>3</v>
      </c>
      <c r="G12" s="717">
        <v>5016</v>
      </c>
      <c r="H12" s="679">
        <v>1</v>
      </c>
      <c r="I12" s="680">
        <v>25976</v>
      </c>
      <c r="J12" s="677">
        <v>1</v>
      </c>
      <c r="K12" s="678">
        <v>26060</v>
      </c>
      <c r="L12" s="679">
        <v>1</v>
      </c>
      <c r="M12" s="680">
        <v>3944</v>
      </c>
      <c r="N12" s="677">
        <v>5</v>
      </c>
      <c r="O12" s="678">
        <v>2272</v>
      </c>
      <c r="P12" s="679">
        <v>6</v>
      </c>
      <c r="Q12" s="680">
        <v>3152</v>
      </c>
      <c r="R12" s="677">
        <v>4</v>
      </c>
      <c r="S12" s="678">
        <v>4362</v>
      </c>
      <c r="T12" s="718">
        <v>22</v>
      </c>
      <c r="U12" s="682">
        <v>78418</v>
      </c>
      <c r="V12" s="719">
        <v>1</v>
      </c>
    </row>
    <row r="13" spans="1:22" ht="15.75" x14ac:dyDescent="0.2">
      <c r="A13" s="675">
        <v>2</v>
      </c>
      <c r="B13" s="1193" t="s">
        <v>890</v>
      </c>
      <c r="C13" s="1194" t="s">
        <v>241</v>
      </c>
      <c r="D13" s="688">
        <v>5</v>
      </c>
      <c r="E13" s="689">
        <v>5358</v>
      </c>
      <c r="F13" s="686">
        <v>1</v>
      </c>
      <c r="G13" s="687">
        <v>9326</v>
      </c>
      <c r="H13" s="688">
        <v>8</v>
      </c>
      <c r="I13" s="689">
        <v>2339</v>
      </c>
      <c r="J13" s="686">
        <v>3</v>
      </c>
      <c r="K13" s="687">
        <v>14435</v>
      </c>
      <c r="L13" s="688">
        <v>2</v>
      </c>
      <c r="M13" s="689">
        <v>4249</v>
      </c>
      <c r="N13" s="686">
        <v>2</v>
      </c>
      <c r="O13" s="687">
        <v>2350</v>
      </c>
      <c r="P13" s="688">
        <v>1</v>
      </c>
      <c r="Q13" s="689">
        <v>17310</v>
      </c>
      <c r="R13" s="686">
        <v>1</v>
      </c>
      <c r="S13" s="687">
        <v>4884</v>
      </c>
      <c r="T13" s="718">
        <v>23</v>
      </c>
      <c r="U13" s="682">
        <v>60251</v>
      </c>
      <c r="V13" s="719">
        <v>2</v>
      </c>
    </row>
    <row r="14" spans="1:22" ht="15.75" x14ac:dyDescent="0.2">
      <c r="A14" s="675">
        <v>3</v>
      </c>
      <c r="B14" s="1193" t="s">
        <v>885</v>
      </c>
      <c r="C14" s="1194" t="s">
        <v>886</v>
      </c>
      <c r="D14" s="688">
        <v>1</v>
      </c>
      <c r="E14" s="689">
        <v>10173</v>
      </c>
      <c r="F14" s="686">
        <v>2</v>
      </c>
      <c r="G14" s="687">
        <v>6732</v>
      </c>
      <c r="H14" s="688">
        <v>4</v>
      </c>
      <c r="I14" s="689">
        <v>10661</v>
      </c>
      <c r="J14" s="686">
        <v>2</v>
      </c>
      <c r="K14" s="687">
        <v>18513</v>
      </c>
      <c r="L14" s="688">
        <v>2</v>
      </c>
      <c r="M14" s="689">
        <v>1889</v>
      </c>
      <c r="N14" s="686">
        <v>3</v>
      </c>
      <c r="O14" s="687">
        <v>3261</v>
      </c>
      <c r="P14" s="688">
        <v>2</v>
      </c>
      <c r="Q14" s="689">
        <v>6424</v>
      </c>
      <c r="R14" s="686">
        <v>7</v>
      </c>
      <c r="S14" s="687">
        <v>915</v>
      </c>
      <c r="T14" s="718">
        <v>23</v>
      </c>
      <c r="U14" s="682">
        <v>58568</v>
      </c>
      <c r="V14" s="719">
        <v>3</v>
      </c>
    </row>
    <row r="15" spans="1:22" ht="15.75" x14ac:dyDescent="0.2">
      <c r="A15" s="675">
        <v>4</v>
      </c>
      <c r="B15" s="1193" t="s">
        <v>888</v>
      </c>
      <c r="C15" s="1194" t="s">
        <v>230</v>
      </c>
      <c r="D15" s="688">
        <v>2</v>
      </c>
      <c r="E15" s="689">
        <v>9536</v>
      </c>
      <c r="F15" s="686">
        <v>2</v>
      </c>
      <c r="G15" s="687">
        <v>5421</v>
      </c>
      <c r="H15" s="688">
        <v>3</v>
      </c>
      <c r="I15" s="689">
        <v>15475</v>
      </c>
      <c r="J15" s="686">
        <v>3</v>
      </c>
      <c r="K15" s="687">
        <v>11636</v>
      </c>
      <c r="L15" s="688">
        <v>5</v>
      </c>
      <c r="M15" s="689">
        <v>1117</v>
      </c>
      <c r="N15" s="686">
        <v>1</v>
      </c>
      <c r="O15" s="687">
        <v>3065</v>
      </c>
      <c r="P15" s="688">
        <v>5</v>
      </c>
      <c r="Q15" s="689">
        <v>2807</v>
      </c>
      <c r="R15" s="686">
        <v>2</v>
      </c>
      <c r="S15" s="687">
        <v>5173</v>
      </c>
      <c r="T15" s="718">
        <v>23</v>
      </c>
      <c r="U15" s="682">
        <v>54230</v>
      </c>
      <c r="V15" s="719">
        <v>4</v>
      </c>
    </row>
    <row r="16" spans="1:22" ht="15.75" x14ac:dyDescent="0.2">
      <c r="A16" s="675">
        <v>5</v>
      </c>
      <c r="B16" s="1193" t="s">
        <v>894</v>
      </c>
      <c r="C16" s="1194" t="s">
        <v>230</v>
      </c>
      <c r="D16" s="688">
        <v>2</v>
      </c>
      <c r="E16" s="689">
        <v>7485</v>
      </c>
      <c r="F16" s="686">
        <v>5</v>
      </c>
      <c r="G16" s="687">
        <v>6384</v>
      </c>
      <c r="H16" s="688">
        <v>2</v>
      </c>
      <c r="I16" s="689">
        <v>4231</v>
      </c>
      <c r="J16" s="686">
        <v>1</v>
      </c>
      <c r="K16" s="687">
        <v>35754</v>
      </c>
      <c r="L16" s="688">
        <v>5</v>
      </c>
      <c r="M16" s="689">
        <v>2233</v>
      </c>
      <c r="N16" s="686">
        <v>3</v>
      </c>
      <c r="O16" s="687">
        <v>2397</v>
      </c>
      <c r="P16" s="688">
        <v>3</v>
      </c>
      <c r="Q16" s="689">
        <v>9965</v>
      </c>
      <c r="R16" s="686">
        <v>3</v>
      </c>
      <c r="S16" s="687">
        <v>3440</v>
      </c>
      <c r="T16" s="718">
        <v>24</v>
      </c>
      <c r="U16" s="682">
        <v>71889</v>
      </c>
      <c r="V16" s="719">
        <v>5</v>
      </c>
    </row>
    <row r="17" spans="1:22" ht="15.75" x14ac:dyDescent="0.2">
      <c r="A17" s="675">
        <v>6</v>
      </c>
      <c r="B17" s="1193" t="s">
        <v>891</v>
      </c>
      <c r="C17" s="1194" t="s">
        <v>87</v>
      </c>
      <c r="D17" s="688">
        <v>5</v>
      </c>
      <c r="E17" s="689">
        <v>6839</v>
      </c>
      <c r="F17" s="686">
        <v>1</v>
      </c>
      <c r="G17" s="687">
        <v>7657</v>
      </c>
      <c r="H17" s="688">
        <v>6</v>
      </c>
      <c r="I17" s="689">
        <v>1385</v>
      </c>
      <c r="J17" s="686">
        <v>4</v>
      </c>
      <c r="K17" s="687">
        <v>12590</v>
      </c>
      <c r="L17" s="688">
        <v>3</v>
      </c>
      <c r="M17" s="689">
        <v>3833</v>
      </c>
      <c r="N17" s="686">
        <v>5</v>
      </c>
      <c r="O17" s="687">
        <v>1949</v>
      </c>
      <c r="P17" s="688">
        <v>3</v>
      </c>
      <c r="Q17" s="689">
        <v>5887</v>
      </c>
      <c r="R17" s="686">
        <v>2</v>
      </c>
      <c r="S17" s="687">
        <v>3340</v>
      </c>
      <c r="T17" s="718">
        <v>29</v>
      </c>
      <c r="U17" s="682">
        <v>43480</v>
      </c>
      <c r="V17" s="719">
        <v>6</v>
      </c>
    </row>
    <row r="18" spans="1:22" ht="15.75" x14ac:dyDescent="0.2">
      <c r="A18" s="675">
        <v>7</v>
      </c>
      <c r="B18" s="1193" t="s">
        <v>895</v>
      </c>
      <c r="C18" s="1194" t="s">
        <v>610</v>
      </c>
      <c r="D18" s="688">
        <v>3</v>
      </c>
      <c r="E18" s="689">
        <v>6420</v>
      </c>
      <c r="F18" s="686">
        <v>4</v>
      </c>
      <c r="G18" s="687">
        <v>6429</v>
      </c>
      <c r="H18" s="688">
        <v>3</v>
      </c>
      <c r="I18" s="689">
        <v>12423</v>
      </c>
      <c r="J18" s="686">
        <v>2</v>
      </c>
      <c r="K18" s="687">
        <v>16986</v>
      </c>
      <c r="L18" s="688">
        <v>6</v>
      </c>
      <c r="M18" s="689">
        <v>1055</v>
      </c>
      <c r="N18" s="686">
        <v>4</v>
      </c>
      <c r="O18" s="687">
        <v>1679</v>
      </c>
      <c r="P18" s="688">
        <v>5</v>
      </c>
      <c r="Q18" s="689">
        <v>3342</v>
      </c>
      <c r="R18" s="686">
        <v>3</v>
      </c>
      <c r="S18" s="687">
        <v>4855</v>
      </c>
      <c r="T18" s="718">
        <v>30</v>
      </c>
      <c r="U18" s="682">
        <v>53189</v>
      </c>
      <c r="V18" s="719">
        <v>7</v>
      </c>
    </row>
    <row r="19" spans="1:22" ht="15.75" x14ac:dyDescent="0.2">
      <c r="A19" s="675">
        <v>8</v>
      </c>
      <c r="B19" s="1193" t="s">
        <v>902</v>
      </c>
      <c r="C19" s="1194" t="s">
        <v>893</v>
      </c>
      <c r="D19" s="688">
        <v>4</v>
      </c>
      <c r="E19" s="689">
        <v>5403</v>
      </c>
      <c r="F19" s="686">
        <v>7</v>
      </c>
      <c r="G19" s="687">
        <v>2836</v>
      </c>
      <c r="H19" s="688">
        <v>1</v>
      </c>
      <c r="I19" s="689">
        <v>20952</v>
      </c>
      <c r="J19" s="686">
        <v>1</v>
      </c>
      <c r="K19" s="687">
        <v>19356</v>
      </c>
      <c r="L19" s="688">
        <v>7</v>
      </c>
      <c r="M19" s="689">
        <v>837</v>
      </c>
      <c r="N19" s="686">
        <v>4</v>
      </c>
      <c r="O19" s="687">
        <v>2216</v>
      </c>
      <c r="P19" s="688">
        <v>2</v>
      </c>
      <c r="Q19" s="689">
        <v>7436</v>
      </c>
      <c r="R19" s="686">
        <v>6</v>
      </c>
      <c r="S19" s="687">
        <v>3351</v>
      </c>
      <c r="T19" s="718">
        <v>32</v>
      </c>
      <c r="U19" s="682">
        <v>62387</v>
      </c>
      <c r="V19" s="719">
        <v>8</v>
      </c>
    </row>
    <row r="20" spans="1:22" ht="15.75" x14ac:dyDescent="0.2">
      <c r="A20" s="675">
        <v>9</v>
      </c>
      <c r="B20" s="1193" t="s">
        <v>898</v>
      </c>
      <c r="C20" s="1194" t="s">
        <v>241</v>
      </c>
      <c r="D20" s="688">
        <v>6</v>
      </c>
      <c r="E20" s="689">
        <v>5464</v>
      </c>
      <c r="F20" s="686">
        <v>3</v>
      </c>
      <c r="G20" s="687">
        <v>6518</v>
      </c>
      <c r="H20" s="688">
        <v>1</v>
      </c>
      <c r="I20" s="689">
        <v>12461</v>
      </c>
      <c r="J20" s="686">
        <v>5</v>
      </c>
      <c r="K20" s="687">
        <v>7924</v>
      </c>
      <c r="L20" s="688">
        <v>3</v>
      </c>
      <c r="M20" s="689">
        <v>2825</v>
      </c>
      <c r="N20" s="686">
        <v>2</v>
      </c>
      <c r="O20" s="687">
        <v>3661</v>
      </c>
      <c r="P20" s="688">
        <v>4</v>
      </c>
      <c r="Q20" s="689">
        <v>3455</v>
      </c>
      <c r="R20" s="686">
        <v>8</v>
      </c>
      <c r="S20" s="687">
        <v>1706</v>
      </c>
      <c r="T20" s="718">
        <v>32</v>
      </c>
      <c r="U20" s="682">
        <v>44014</v>
      </c>
      <c r="V20" s="719">
        <v>9</v>
      </c>
    </row>
    <row r="21" spans="1:22" ht="15.75" x14ac:dyDescent="0.2">
      <c r="A21" s="675">
        <v>10</v>
      </c>
      <c r="B21" s="1193" t="s">
        <v>900</v>
      </c>
      <c r="C21" s="1194" t="s">
        <v>886</v>
      </c>
      <c r="D21" s="688">
        <v>7</v>
      </c>
      <c r="E21" s="689">
        <v>3952</v>
      </c>
      <c r="F21" s="686">
        <v>3</v>
      </c>
      <c r="G21" s="687">
        <v>6956</v>
      </c>
      <c r="H21" s="688">
        <v>7</v>
      </c>
      <c r="I21" s="689">
        <v>1377</v>
      </c>
      <c r="J21" s="686">
        <v>5</v>
      </c>
      <c r="K21" s="687">
        <v>7995</v>
      </c>
      <c r="L21" s="688">
        <v>4</v>
      </c>
      <c r="M21" s="689">
        <v>1188</v>
      </c>
      <c r="N21" s="686">
        <v>3</v>
      </c>
      <c r="O21" s="687">
        <v>2253</v>
      </c>
      <c r="P21" s="688">
        <v>3</v>
      </c>
      <c r="Q21" s="689">
        <v>6192</v>
      </c>
      <c r="R21" s="686">
        <v>1</v>
      </c>
      <c r="S21" s="687">
        <v>14368</v>
      </c>
      <c r="T21" s="718">
        <v>33</v>
      </c>
      <c r="U21" s="682">
        <v>44281</v>
      </c>
      <c r="V21" s="719">
        <v>10</v>
      </c>
    </row>
    <row r="22" spans="1:22" ht="15.75" x14ac:dyDescent="0.2">
      <c r="A22" s="675">
        <v>11</v>
      </c>
      <c r="B22" s="1193" t="s">
        <v>892</v>
      </c>
      <c r="C22" s="1194" t="s">
        <v>893</v>
      </c>
      <c r="D22" s="688">
        <v>1</v>
      </c>
      <c r="E22" s="689">
        <v>7590</v>
      </c>
      <c r="F22" s="686">
        <v>5</v>
      </c>
      <c r="G22" s="687">
        <v>4133</v>
      </c>
      <c r="H22" s="688">
        <v>2</v>
      </c>
      <c r="I22" s="689">
        <v>17238</v>
      </c>
      <c r="J22" s="686">
        <v>2</v>
      </c>
      <c r="K22" s="687">
        <v>13252</v>
      </c>
      <c r="L22" s="688">
        <v>8</v>
      </c>
      <c r="M22" s="689">
        <v>1347</v>
      </c>
      <c r="N22" s="686">
        <v>6</v>
      </c>
      <c r="O22" s="687">
        <v>2093</v>
      </c>
      <c r="P22" s="688">
        <v>4</v>
      </c>
      <c r="Q22" s="689">
        <v>3849</v>
      </c>
      <c r="R22" s="686">
        <v>6</v>
      </c>
      <c r="S22" s="687">
        <v>1083</v>
      </c>
      <c r="T22" s="718">
        <v>34</v>
      </c>
      <c r="U22" s="682">
        <v>50585</v>
      </c>
      <c r="V22" s="719">
        <v>11</v>
      </c>
    </row>
    <row r="23" spans="1:22" ht="15.75" x14ac:dyDescent="0.2">
      <c r="A23" s="675">
        <v>12</v>
      </c>
      <c r="B23" s="1193" t="s">
        <v>897</v>
      </c>
      <c r="C23" s="1194" t="s">
        <v>610</v>
      </c>
      <c r="D23" s="688">
        <v>4</v>
      </c>
      <c r="E23" s="689">
        <v>7009</v>
      </c>
      <c r="F23" s="686">
        <v>4</v>
      </c>
      <c r="G23" s="687">
        <v>4537</v>
      </c>
      <c r="H23" s="688">
        <v>8</v>
      </c>
      <c r="I23" s="689">
        <v>246</v>
      </c>
      <c r="J23" s="686">
        <v>5</v>
      </c>
      <c r="K23" s="687">
        <v>12185</v>
      </c>
      <c r="L23" s="688">
        <v>2</v>
      </c>
      <c r="M23" s="689">
        <v>3715</v>
      </c>
      <c r="N23" s="686">
        <v>1</v>
      </c>
      <c r="O23" s="687">
        <v>5231</v>
      </c>
      <c r="P23" s="688">
        <v>7</v>
      </c>
      <c r="Q23" s="689">
        <v>990</v>
      </c>
      <c r="R23" s="686">
        <v>3</v>
      </c>
      <c r="S23" s="687">
        <v>3115</v>
      </c>
      <c r="T23" s="718">
        <v>34</v>
      </c>
      <c r="U23" s="682">
        <v>37028</v>
      </c>
      <c r="V23" s="719">
        <v>12</v>
      </c>
    </row>
    <row r="24" spans="1:22" ht="15.75" x14ac:dyDescent="0.2">
      <c r="A24" s="675">
        <v>13</v>
      </c>
      <c r="B24" s="1193" t="s">
        <v>887</v>
      </c>
      <c r="C24" s="1194" t="s">
        <v>886</v>
      </c>
      <c r="D24" s="688">
        <v>2</v>
      </c>
      <c r="E24" s="689">
        <v>5965</v>
      </c>
      <c r="F24" s="686">
        <v>1</v>
      </c>
      <c r="G24" s="687">
        <v>6200</v>
      </c>
      <c r="H24" s="688">
        <v>7</v>
      </c>
      <c r="I24" s="689">
        <v>1019</v>
      </c>
      <c r="J24" s="686">
        <v>3</v>
      </c>
      <c r="K24" s="687">
        <v>13011</v>
      </c>
      <c r="L24" s="688">
        <v>6</v>
      </c>
      <c r="M24" s="689">
        <v>1973</v>
      </c>
      <c r="N24" s="686">
        <v>2</v>
      </c>
      <c r="O24" s="687">
        <v>2491</v>
      </c>
      <c r="P24" s="688">
        <v>8</v>
      </c>
      <c r="Q24" s="689">
        <v>626</v>
      </c>
      <c r="R24" s="686">
        <v>5</v>
      </c>
      <c r="S24" s="687">
        <v>2272</v>
      </c>
      <c r="T24" s="718">
        <v>34</v>
      </c>
      <c r="U24" s="682">
        <v>33557</v>
      </c>
      <c r="V24" s="719">
        <v>13</v>
      </c>
    </row>
    <row r="25" spans="1:22" ht="15.75" x14ac:dyDescent="0.2">
      <c r="A25" s="675">
        <v>14</v>
      </c>
      <c r="B25" s="1193" t="s">
        <v>901</v>
      </c>
      <c r="C25" s="1194" t="s">
        <v>610</v>
      </c>
      <c r="D25" s="688">
        <v>4</v>
      </c>
      <c r="E25" s="689">
        <v>5781</v>
      </c>
      <c r="F25" s="686">
        <v>7</v>
      </c>
      <c r="G25" s="687">
        <v>3333</v>
      </c>
      <c r="H25" s="688">
        <v>4</v>
      </c>
      <c r="I25" s="689">
        <v>3162</v>
      </c>
      <c r="J25" s="686">
        <v>6</v>
      </c>
      <c r="K25" s="687">
        <v>5001</v>
      </c>
      <c r="L25" s="688">
        <v>1</v>
      </c>
      <c r="M25" s="689">
        <v>4406</v>
      </c>
      <c r="N25" s="686">
        <v>7</v>
      </c>
      <c r="O25" s="687">
        <v>1572</v>
      </c>
      <c r="P25" s="688">
        <v>5</v>
      </c>
      <c r="Q25" s="689">
        <v>3226</v>
      </c>
      <c r="R25" s="686">
        <v>2</v>
      </c>
      <c r="S25" s="687">
        <v>4070</v>
      </c>
      <c r="T25" s="718">
        <v>36</v>
      </c>
      <c r="U25" s="682">
        <v>30551</v>
      </c>
      <c r="V25" s="719">
        <v>14</v>
      </c>
    </row>
    <row r="26" spans="1:22" ht="15.75" x14ac:dyDescent="0.2">
      <c r="A26" s="675">
        <v>15</v>
      </c>
      <c r="B26" s="1193" t="s">
        <v>903</v>
      </c>
      <c r="C26" s="1194" t="s">
        <v>87</v>
      </c>
      <c r="D26" s="688">
        <v>6</v>
      </c>
      <c r="E26" s="689">
        <v>4969</v>
      </c>
      <c r="F26" s="686">
        <v>6</v>
      </c>
      <c r="G26" s="687">
        <v>6312</v>
      </c>
      <c r="H26" s="688">
        <v>5</v>
      </c>
      <c r="I26" s="689">
        <v>9317</v>
      </c>
      <c r="J26" s="686">
        <v>6</v>
      </c>
      <c r="K26" s="687">
        <v>7286</v>
      </c>
      <c r="L26" s="688">
        <v>3</v>
      </c>
      <c r="M26" s="689">
        <v>1832</v>
      </c>
      <c r="N26" s="686">
        <v>6</v>
      </c>
      <c r="O26" s="687">
        <v>1503</v>
      </c>
      <c r="P26" s="688">
        <v>1</v>
      </c>
      <c r="Q26" s="689">
        <v>8840</v>
      </c>
      <c r="R26" s="686">
        <v>5</v>
      </c>
      <c r="S26" s="687">
        <v>2054</v>
      </c>
      <c r="T26" s="718">
        <v>38</v>
      </c>
      <c r="U26" s="682">
        <v>42113</v>
      </c>
      <c r="V26" s="719">
        <v>15</v>
      </c>
    </row>
    <row r="27" spans="1:22" ht="15.75" x14ac:dyDescent="0.2">
      <c r="A27" s="675">
        <v>16</v>
      </c>
      <c r="B27" s="1193" t="s">
        <v>904</v>
      </c>
      <c r="C27" s="1194" t="s">
        <v>230</v>
      </c>
      <c r="D27" s="688">
        <v>5</v>
      </c>
      <c r="E27" s="689">
        <v>5466</v>
      </c>
      <c r="F27" s="686">
        <v>8</v>
      </c>
      <c r="G27" s="687">
        <v>3113</v>
      </c>
      <c r="H27" s="688">
        <v>6</v>
      </c>
      <c r="I27" s="689">
        <v>9114</v>
      </c>
      <c r="J27" s="686">
        <v>7</v>
      </c>
      <c r="K27" s="687">
        <v>1574</v>
      </c>
      <c r="L27" s="688">
        <v>7</v>
      </c>
      <c r="M27" s="689">
        <v>1001</v>
      </c>
      <c r="N27" s="686">
        <v>4</v>
      </c>
      <c r="O27" s="687">
        <v>2876</v>
      </c>
      <c r="P27" s="688">
        <v>1</v>
      </c>
      <c r="Q27" s="689">
        <v>11001</v>
      </c>
      <c r="R27" s="686">
        <v>1</v>
      </c>
      <c r="S27" s="687">
        <v>5101</v>
      </c>
      <c r="T27" s="718">
        <v>39</v>
      </c>
      <c r="U27" s="682">
        <v>39246</v>
      </c>
      <c r="V27" s="719">
        <v>16</v>
      </c>
    </row>
    <row r="28" spans="1:22" ht="15.75" x14ac:dyDescent="0.2">
      <c r="A28" s="675">
        <v>17</v>
      </c>
      <c r="B28" s="1193" t="s">
        <v>906</v>
      </c>
      <c r="C28" s="1194" t="s">
        <v>237</v>
      </c>
      <c r="D28" s="688">
        <v>7</v>
      </c>
      <c r="E28" s="689">
        <v>4915</v>
      </c>
      <c r="F28" s="686">
        <v>8</v>
      </c>
      <c r="G28" s="687">
        <v>2119</v>
      </c>
      <c r="H28" s="688">
        <v>2</v>
      </c>
      <c r="I28" s="689">
        <v>16493</v>
      </c>
      <c r="J28" s="686">
        <v>4</v>
      </c>
      <c r="K28" s="687">
        <v>9470</v>
      </c>
      <c r="L28" s="688">
        <v>6</v>
      </c>
      <c r="M28" s="689">
        <v>853</v>
      </c>
      <c r="N28" s="686">
        <v>8</v>
      </c>
      <c r="O28" s="687">
        <v>1229</v>
      </c>
      <c r="P28" s="688">
        <v>2</v>
      </c>
      <c r="Q28" s="689">
        <v>14233</v>
      </c>
      <c r="R28" s="686">
        <v>6</v>
      </c>
      <c r="S28" s="687">
        <v>2267</v>
      </c>
      <c r="T28" s="718">
        <v>43</v>
      </c>
      <c r="U28" s="682">
        <v>51579</v>
      </c>
      <c r="V28" s="719">
        <v>17</v>
      </c>
    </row>
    <row r="29" spans="1:22" ht="15.75" x14ac:dyDescent="0.2">
      <c r="A29" s="675">
        <v>18</v>
      </c>
      <c r="B29" s="1193" t="s">
        <v>905</v>
      </c>
      <c r="C29" s="1194" t="s">
        <v>893</v>
      </c>
      <c r="D29" s="688">
        <v>8</v>
      </c>
      <c r="E29" s="689">
        <v>3566</v>
      </c>
      <c r="F29" s="686">
        <v>5</v>
      </c>
      <c r="G29" s="687">
        <v>4635</v>
      </c>
      <c r="H29" s="688">
        <v>3</v>
      </c>
      <c r="I29" s="689">
        <v>2062</v>
      </c>
      <c r="J29" s="686">
        <v>6</v>
      </c>
      <c r="K29" s="687">
        <v>8928</v>
      </c>
      <c r="L29" s="688">
        <v>5</v>
      </c>
      <c r="M29" s="689">
        <v>1151</v>
      </c>
      <c r="N29" s="686">
        <v>7</v>
      </c>
      <c r="O29" s="687">
        <v>1436</v>
      </c>
      <c r="P29" s="688">
        <v>8</v>
      </c>
      <c r="Q29" s="689">
        <v>1431</v>
      </c>
      <c r="R29" s="686">
        <v>4</v>
      </c>
      <c r="S29" s="687">
        <v>2927</v>
      </c>
      <c r="T29" s="718">
        <v>46</v>
      </c>
      <c r="U29" s="682">
        <v>26136</v>
      </c>
      <c r="V29" s="719">
        <v>18</v>
      </c>
    </row>
    <row r="30" spans="1:22" ht="15.75" x14ac:dyDescent="0.2">
      <c r="A30" s="675">
        <v>19</v>
      </c>
      <c r="B30" s="1193" t="s">
        <v>283</v>
      </c>
      <c r="C30" s="1194" t="s">
        <v>227</v>
      </c>
      <c r="D30" s="688">
        <v>7</v>
      </c>
      <c r="E30" s="689">
        <v>4074</v>
      </c>
      <c r="F30" s="686">
        <v>2</v>
      </c>
      <c r="G30" s="687">
        <v>7657</v>
      </c>
      <c r="H30" s="688">
        <v>4</v>
      </c>
      <c r="I30" s="689">
        <v>1620</v>
      </c>
      <c r="J30" s="686">
        <v>8</v>
      </c>
      <c r="K30" s="687">
        <v>93</v>
      </c>
      <c r="L30" s="688">
        <v>8</v>
      </c>
      <c r="M30" s="689">
        <v>616</v>
      </c>
      <c r="N30" s="686">
        <v>8</v>
      </c>
      <c r="O30" s="687">
        <v>1694</v>
      </c>
      <c r="P30" s="688">
        <v>6</v>
      </c>
      <c r="Q30" s="689">
        <v>3032</v>
      </c>
      <c r="R30" s="686">
        <v>4</v>
      </c>
      <c r="S30" s="687">
        <v>2265</v>
      </c>
      <c r="T30" s="718">
        <v>47</v>
      </c>
      <c r="U30" s="682">
        <v>21051</v>
      </c>
      <c r="V30" s="719">
        <v>19</v>
      </c>
    </row>
    <row r="31" spans="1:22" ht="15.75" x14ac:dyDescent="0.2">
      <c r="A31" s="675">
        <v>20</v>
      </c>
      <c r="B31" s="1193" t="s">
        <v>1076</v>
      </c>
      <c r="C31" s="1194" t="s">
        <v>241</v>
      </c>
      <c r="D31" s="688">
        <v>9</v>
      </c>
      <c r="E31" s="689">
        <v>0</v>
      </c>
      <c r="F31" s="686">
        <v>9</v>
      </c>
      <c r="G31" s="687">
        <v>0</v>
      </c>
      <c r="H31" s="688">
        <v>6</v>
      </c>
      <c r="I31" s="689">
        <v>1547</v>
      </c>
      <c r="J31" s="686">
        <v>4</v>
      </c>
      <c r="K31" s="687">
        <v>8441</v>
      </c>
      <c r="L31" s="688">
        <v>1</v>
      </c>
      <c r="M31" s="689">
        <v>2883</v>
      </c>
      <c r="N31" s="686">
        <v>6</v>
      </c>
      <c r="O31" s="687">
        <v>1731</v>
      </c>
      <c r="P31" s="688">
        <v>6</v>
      </c>
      <c r="Q31" s="689">
        <v>1753</v>
      </c>
      <c r="R31" s="686">
        <v>7</v>
      </c>
      <c r="S31" s="687">
        <v>2121</v>
      </c>
      <c r="T31" s="718">
        <v>48</v>
      </c>
      <c r="U31" s="682">
        <v>18476</v>
      </c>
      <c r="V31" s="719">
        <v>20</v>
      </c>
    </row>
    <row r="32" spans="1:22" ht="15.75" x14ac:dyDescent="0.2">
      <c r="A32" s="675">
        <v>21</v>
      </c>
      <c r="B32" s="1193" t="s">
        <v>896</v>
      </c>
      <c r="C32" s="1194" t="s">
        <v>237</v>
      </c>
      <c r="D32" s="688">
        <v>3</v>
      </c>
      <c r="E32" s="689">
        <v>5790</v>
      </c>
      <c r="F32" s="686">
        <v>4</v>
      </c>
      <c r="G32" s="687">
        <v>4680</v>
      </c>
      <c r="H32" s="688">
        <v>5</v>
      </c>
      <c r="I32" s="689">
        <v>1437</v>
      </c>
      <c r="J32" s="686">
        <v>8</v>
      </c>
      <c r="K32" s="687">
        <v>0</v>
      </c>
      <c r="L32" s="688">
        <v>8</v>
      </c>
      <c r="M32" s="689">
        <v>792</v>
      </c>
      <c r="N32" s="686">
        <v>8</v>
      </c>
      <c r="O32" s="687">
        <v>806</v>
      </c>
      <c r="P32" s="688">
        <v>4</v>
      </c>
      <c r="Q32" s="689">
        <v>3366</v>
      </c>
      <c r="R32" s="686">
        <v>8</v>
      </c>
      <c r="S32" s="687">
        <v>884</v>
      </c>
      <c r="T32" s="718">
        <v>48</v>
      </c>
      <c r="U32" s="682">
        <v>17755</v>
      </c>
      <c r="V32" s="719">
        <v>21</v>
      </c>
    </row>
    <row r="33" spans="1:22" ht="15.75" x14ac:dyDescent="0.2">
      <c r="A33" s="675">
        <v>22</v>
      </c>
      <c r="B33" s="1193" t="s">
        <v>1077</v>
      </c>
      <c r="C33" s="1194" t="s">
        <v>237</v>
      </c>
      <c r="D33" s="688">
        <v>9</v>
      </c>
      <c r="E33" s="689">
        <v>0</v>
      </c>
      <c r="F33" s="686">
        <v>9</v>
      </c>
      <c r="G33" s="687">
        <v>0</v>
      </c>
      <c r="H33" s="688">
        <v>5</v>
      </c>
      <c r="I33" s="689">
        <v>2614</v>
      </c>
      <c r="J33" s="686">
        <v>7</v>
      </c>
      <c r="K33" s="687">
        <v>4416</v>
      </c>
      <c r="L33" s="688">
        <v>4</v>
      </c>
      <c r="M33" s="689">
        <v>2513</v>
      </c>
      <c r="N33" s="686">
        <v>7</v>
      </c>
      <c r="O33" s="687">
        <v>1718</v>
      </c>
      <c r="P33" s="688">
        <v>7</v>
      </c>
      <c r="Q33" s="689">
        <v>2979</v>
      </c>
      <c r="R33" s="686">
        <v>5</v>
      </c>
      <c r="S33" s="687">
        <v>4234</v>
      </c>
      <c r="T33" s="718">
        <v>53</v>
      </c>
      <c r="U33" s="682">
        <v>18474</v>
      </c>
      <c r="V33" s="719">
        <v>22</v>
      </c>
    </row>
    <row r="34" spans="1:22" ht="15.75" x14ac:dyDescent="0.2">
      <c r="A34" s="675">
        <v>23</v>
      </c>
      <c r="B34" s="1193" t="s">
        <v>908</v>
      </c>
      <c r="C34" s="1194" t="s">
        <v>227</v>
      </c>
      <c r="D34" s="688">
        <v>8</v>
      </c>
      <c r="E34" s="689">
        <v>3504</v>
      </c>
      <c r="F34" s="686">
        <v>7</v>
      </c>
      <c r="G34" s="687">
        <v>2187</v>
      </c>
      <c r="H34" s="688">
        <v>8</v>
      </c>
      <c r="I34" s="689">
        <v>765</v>
      </c>
      <c r="J34" s="686">
        <v>7</v>
      </c>
      <c r="K34" s="687">
        <v>989</v>
      </c>
      <c r="L34" s="688">
        <v>7</v>
      </c>
      <c r="M34" s="689">
        <v>1394</v>
      </c>
      <c r="N34" s="686">
        <v>1</v>
      </c>
      <c r="O34" s="687">
        <v>2523</v>
      </c>
      <c r="P34" s="688">
        <v>9</v>
      </c>
      <c r="Q34" s="689">
        <v>0</v>
      </c>
      <c r="R34" s="686">
        <v>9</v>
      </c>
      <c r="S34" s="687">
        <v>0</v>
      </c>
      <c r="T34" s="718">
        <v>56</v>
      </c>
      <c r="U34" s="682">
        <v>11362</v>
      </c>
      <c r="V34" s="719">
        <v>23</v>
      </c>
    </row>
    <row r="35" spans="1:22" ht="15.75" x14ac:dyDescent="0.2">
      <c r="A35" s="675">
        <v>24</v>
      </c>
      <c r="B35" s="1193" t="s">
        <v>909</v>
      </c>
      <c r="C35" s="1194" t="s">
        <v>227</v>
      </c>
      <c r="D35" s="688">
        <v>9</v>
      </c>
      <c r="E35" s="689">
        <v>0</v>
      </c>
      <c r="F35" s="686">
        <v>6</v>
      </c>
      <c r="G35" s="687">
        <v>3540</v>
      </c>
      <c r="H35" s="688">
        <v>9</v>
      </c>
      <c r="I35" s="689">
        <v>0</v>
      </c>
      <c r="J35" s="686">
        <v>9</v>
      </c>
      <c r="K35" s="687">
        <v>0</v>
      </c>
      <c r="L35" s="688">
        <v>4</v>
      </c>
      <c r="M35" s="689">
        <v>1164</v>
      </c>
      <c r="N35" s="686">
        <v>5</v>
      </c>
      <c r="O35" s="687">
        <v>1607</v>
      </c>
      <c r="P35" s="688">
        <v>9</v>
      </c>
      <c r="Q35" s="689">
        <v>0</v>
      </c>
      <c r="R35" s="686">
        <v>9</v>
      </c>
      <c r="S35" s="687">
        <v>0</v>
      </c>
      <c r="T35" s="718">
        <v>60</v>
      </c>
      <c r="U35" s="682">
        <v>6311</v>
      </c>
      <c r="V35" s="719">
        <v>24</v>
      </c>
    </row>
    <row r="36" spans="1:22" ht="15.75" x14ac:dyDescent="0.2">
      <c r="A36" s="675">
        <v>25</v>
      </c>
      <c r="B36" s="1193" t="s">
        <v>907</v>
      </c>
      <c r="C36" s="1194" t="s">
        <v>227</v>
      </c>
      <c r="D36" s="688">
        <v>6</v>
      </c>
      <c r="E36" s="689">
        <v>5765</v>
      </c>
      <c r="F36" s="686">
        <v>9</v>
      </c>
      <c r="G36" s="687">
        <v>0</v>
      </c>
      <c r="H36" s="688">
        <v>7</v>
      </c>
      <c r="I36" s="689">
        <v>8074</v>
      </c>
      <c r="J36" s="686">
        <v>8</v>
      </c>
      <c r="K36" s="687">
        <v>1</v>
      </c>
      <c r="L36" s="688">
        <v>9</v>
      </c>
      <c r="M36" s="689">
        <v>0</v>
      </c>
      <c r="N36" s="686">
        <v>9</v>
      </c>
      <c r="O36" s="687">
        <v>0</v>
      </c>
      <c r="P36" s="688">
        <v>7</v>
      </c>
      <c r="Q36" s="689">
        <v>1408</v>
      </c>
      <c r="R36" s="686">
        <v>7</v>
      </c>
      <c r="S36" s="687">
        <v>1827</v>
      </c>
      <c r="T36" s="718">
        <v>62</v>
      </c>
      <c r="U36" s="682">
        <v>17075</v>
      </c>
      <c r="V36" s="719">
        <v>25</v>
      </c>
    </row>
    <row r="37" spans="1:22" ht="15.75" x14ac:dyDescent="0.2">
      <c r="A37" s="675">
        <v>26</v>
      </c>
      <c r="B37" s="1193" t="s">
        <v>899</v>
      </c>
      <c r="C37" s="1194" t="s">
        <v>241</v>
      </c>
      <c r="D37" s="688">
        <v>3</v>
      </c>
      <c r="E37" s="689">
        <v>7101</v>
      </c>
      <c r="F37" s="686">
        <v>6</v>
      </c>
      <c r="G37" s="687">
        <v>3310</v>
      </c>
      <c r="H37" s="688">
        <v>9</v>
      </c>
      <c r="I37" s="689">
        <v>0</v>
      </c>
      <c r="J37" s="686">
        <v>9</v>
      </c>
      <c r="K37" s="687">
        <v>0</v>
      </c>
      <c r="L37" s="688">
        <v>9</v>
      </c>
      <c r="M37" s="689">
        <v>0</v>
      </c>
      <c r="N37" s="686">
        <v>9</v>
      </c>
      <c r="O37" s="687">
        <v>0</v>
      </c>
      <c r="P37" s="688">
        <v>9</v>
      </c>
      <c r="Q37" s="689">
        <v>0</v>
      </c>
      <c r="R37" s="686">
        <v>9</v>
      </c>
      <c r="S37" s="687">
        <v>0</v>
      </c>
      <c r="T37" s="718">
        <v>63</v>
      </c>
      <c r="U37" s="682">
        <v>10411</v>
      </c>
      <c r="V37" s="719">
        <v>26</v>
      </c>
    </row>
    <row r="38" spans="1:22" ht="15.75" x14ac:dyDescent="0.2">
      <c r="A38" s="675">
        <v>27</v>
      </c>
      <c r="B38" s="1193" t="s">
        <v>910</v>
      </c>
      <c r="C38" s="1194" t="s">
        <v>237</v>
      </c>
      <c r="D38" s="688">
        <v>8</v>
      </c>
      <c r="E38" s="689">
        <v>2131</v>
      </c>
      <c r="F38" s="686">
        <v>8</v>
      </c>
      <c r="G38" s="687">
        <v>814</v>
      </c>
      <c r="H38" s="688">
        <v>9</v>
      </c>
      <c r="I38" s="689">
        <v>0</v>
      </c>
      <c r="J38" s="686">
        <v>9</v>
      </c>
      <c r="K38" s="687">
        <v>0</v>
      </c>
      <c r="L38" s="688">
        <v>9</v>
      </c>
      <c r="M38" s="689">
        <v>0</v>
      </c>
      <c r="N38" s="686">
        <v>9</v>
      </c>
      <c r="O38" s="687">
        <v>0</v>
      </c>
      <c r="P38" s="688">
        <v>9</v>
      </c>
      <c r="Q38" s="689">
        <v>0</v>
      </c>
      <c r="R38" s="686">
        <v>9</v>
      </c>
      <c r="S38" s="687">
        <v>0</v>
      </c>
      <c r="T38" s="718">
        <v>70</v>
      </c>
      <c r="U38" s="682">
        <v>2945</v>
      </c>
      <c r="V38" s="719">
        <v>27</v>
      </c>
    </row>
    <row r="39" spans="1:22" ht="15.75" x14ac:dyDescent="0.2">
      <c r="A39" s="684"/>
      <c r="B39" s="1233"/>
      <c r="C39" s="1234"/>
      <c r="D39" s="1235"/>
      <c r="E39" s="1236"/>
      <c r="F39" s="1237"/>
      <c r="G39" s="1238"/>
      <c r="H39" s="1235"/>
      <c r="I39" s="1236"/>
      <c r="J39" s="1237"/>
      <c r="K39" s="1238"/>
      <c r="L39" s="1235"/>
      <c r="M39" s="1236"/>
      <c r="N39" s="1237"/>
      <c r="O39" s="1238"/>
      <c r="P39" s="1235"/>
      <c r="Q39" s="1236"/>
      <c r="R39" s="1237"/>
      <c r="S39" s="1238"/>
      <c r="T39" s="1239"/>
      <c r="U39" s="1240"/>
      <c r="V39" s="1241"/>
    </row>
    <row r="40" spans="1:22" ht="16.5" thickBot="1" x14ac:dyDescent="0.25">
      <c r="A40" s="1242"/>
      <c r="B40" s="720"/>
      <c r="C40" s="721"/>
      <c r="D40" s="722"/>
      <c r="E40" s="723"/>
      <c r="F40" s="724"/>
      <c r="G40" s="725"/>
      <c r="H40" s="722"/>
      <c r="I40" s="723"/>
      <c r="J40" s="724"/>
      <c r="K40" s="725"/>
      <c r="L40" s="722"/>
      <c r="M40" s="723"/>
      <c r="N40" s="724"/>
      <c r="O40" s="725"/>
      <c r="P40" s="722"/>
      <c r="Q40" s="723"/>
      <c r="R40" s="724"/>
      <c r="S40" s="725"/>
      <c r="T40" s="726" t="str">
        <f>IF(ISNUMBER(D40)=TRUE,SUM(D40,F40,H40,J40,L40,N40,P40,R40),"")</f>
        <v/>
      </c>
      <c r="U40" s="725"/>
      <c r="V40" s="721"/>
    </row>
    <row r="41" spans="1:22" ht="13.5" thickTop="1" x14ac:dyDescent="0.2"/>
  </sheetData>
  <sortState xmlns:xlrd2="http://schemas.microsoft.com/office/spreadsheetml/2017/richdata2" ref="B13:U38">
    <sortCondition ref="T12:T38"/>
    <sortCondition descending="1" ref="U12:U38"/>
  </sortState>
  <mergeCells count="22">
    <mergeCell ref="L7:M7"/>
    <mergeCell ref="B2:C2"/>
    <mergeCell ref="B3:C3"/>
    <mergeCell ref="A7:A9"/>
    <mergeCell ref="B7:B9"/>
    <mergeCell ref="C7:C9"/>
    <mergeCell ref="N7:O7"/>
    <mergeCell ref="P7:Q7"/>
    <mergeCell ref="R7:S7"/>
    <mergeCell ref="T7:V8"/>
    <mergeCell ref="D8:E8"/>
    <mergeCell ref="F8:G8"/>
    <mergeCell ref="H8:I8"/>
    <mergeCell ref="J8:K8"/>
    <mergeCell ref="L8:M8"/>
    <mergeCell ref="N8:O8"/>
    <mergeCell ref="P8:Q8"/>
    <mergeCell ref="R8:S8"/>
    <mergeCell ref="D7:E7"/>
    <mergeCell ref="F7:G7"/>
    <mergeCell ref="H7:I7"/>
    <mergeCell ref="J7:K7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2:T40" xr:uid="{BE06A66C-8509-4473-82AE-5A67C8EB9980}">
      <formula1>IF(ISNUMBER(D12)=TRUE,SUM(D12,F12,H12,J12,L12,N12,P12,R12),"")</formula1>
    </dataValidation>
  </dataValidation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IW95"/>
  <sheetViews>
    <sheetView zoomScale="69" zoomScaleNormal="69" workbookViewId="0">
      <selection activeCell="H30" sqref="H30"/>
    </sheetView>
  </sheetViews>
  <sheetFormatPr defaultRowHeight="15" x14ac:dyDescent="0.2"/>
  <cols>
    <col min="1" max="1" width="5.140625" style="9"/>
    <col min="2" max="2" width="25" style="10" customWidth="1"/>
    <col min="3" max="3" width="31.42578125" style="11" customWidth="1"/>
    <col min="4" max="4" width="5.7109375" style="11"/>
    <col min="5" max="5" width="9.28515625" style="12"/>
    <col min="6" max="6" width="5.7109375" style="11"/>
    <col min="7" max="7" width="9.28515625" style="12"/>
    <col min="8" max="8" width="5.7109375" style="11"/>
    <col min="9" max="9" width="9.28515625" style="12"/>
    <col min="10" max="10" width="5.7109375" style="11"/>
    <col min="11" max="11" width="9.28515625" style="12"/>
    <col min="12" max="12" width="5.7109375" style="11"/>
    <col min="13" max="13" width="9.28515625" style="12"/>
    <col min="14" max="14" width="5.7109375" style="11"/>
    <col min="15" max="15" width="9.28515625" style="12"/>
    <col min="16" max="16" width="5.7109375" style="11"/>
    <col min="17" max="17" width="9.28515625" style="12"/>
    <col min="18" max="18" width="5.85546875" style="11"/>
    <col min="19" max="19" width="9.28515625" style="12"/>
    <col min="20" max="20" width="5.7109375" style="12"/>
    <col min="21" max="21" width="9.28515625" style="12"/>
    <col min="22" max="22" width="5.7109375" style="12"/>
    <col min="23" max="23" width="9.28515625" style="12"/>
    <col min="24" max="24" width="5.7109375" style="12"/>
    <col min="25" max="25" width="9.28515625" style="12"/>
    <col min="26" max="26" width="5.7109375" style="12"/>
    <col min="27" max="27" width="9.28515625" style="12"/>
    <col min="28" max="28" width="6.7109375" style="11"/>
    <col min="29" max="29" width="10" style="12"/>
    <col min="30" max="30" width="12.140625" style="11"/>
    <col min="31" max="33" width="9.140625" style="11"/>
    <col min="34" max="34" width="10.85546875" style="11"/>
    <col min="35" max="35" width="11" style="11"/>
    <col min="36" max="36" width="14.5703125" style="11"/>
    <col min="37" max="257" width="9.140625" style="11"/>
  </cols>
  <sheetData>
    <row r="1" spans="1:30" ht="23.25" x14ac:dyDescent="0.35">
      <c r="B1" s="1319" t="s">
        <v>0</v>
      </c>
      <c r="C1" s="1319"/>
      <c r="O1" s="13" t="s">
        <v>1</v>
      </c>
    </row>
    <row r="2" spans="1:30" ht="23.25" x14ac:dyDescent="0.2">
      <c r="B2" s="1320" t="s">
        <v>2</v>
      </c>
      <c r="C2" s="1320"/>
      <c r="O2" s="6" t="s">
        <v>405</v>
      </c>
    </row>
    <row r="3" spans="1:30" ht="23.25" x14ac:dyDescent="0.35">
      <c r="O3" s="13" t="s">
        <v>19</v>
      </c>
    </row>
    <row r="5" spans="1:30" ht="15.75" thickBot="1" x14ac:dyDescent="0.25"/>
    <row r="6" spans="1:30" ht="21.75" customHeight="1" thickTop="1" x14ac:dyDescent="0.2">
      <c r="A6" s="1305" t="s">
        <v>4</v>
      </c>
      <c r="B6" s="1321" t="s">
        <v>20</v>
      </c>
      <c r="C6" s="1308" t="s">
        <v>5</v>
      </c>
      <c r="D6" s="1326" t="s">
        <v>6</v>
      </c>
      <c r="E6" s="1327"/>
      <c r="F6" s="1324" t="s">
        <v>7</v>
      </c>
      <c r="G6" s="1325"/>
      <c r="H6" s="1326" t="s">
        <v>8</v>
      </c>
      <c r="I6" s="1327"/>
      <c r="J6" s="1324" t="s">
        <v>9</v>
      </c>
      <c r="K6" s="1325"/>
      <c r="L6" s="1326" t="s">
        <v>10</v>
      </c>
      <c r="M6" s="1327"/>
      <c r="N6" s="1324" t="s">
        <v>11</v>
      </c>
      <c r="O6" s="1325"/>
      <c r="P6" s="1324" t="s">
        <v>12</v>
      </c>
      <c r="Q6" s="1325"/>
      <c r="R6" s="1324" t="s">
        <v>13</v>
      </c>
      <c r="S6" s="1325"/>
      <c r="T6" s="1324" t="s">
        <v>85</v>
      </c>
      <c r="U6" s="1325"/>
      <c r="V6" s="1324" t="s">
        <v>86</v>
      </c>
      <c r="W6" s="1325"/>
      <c r="X6" s="1324" t="s">
        <v>139</v>
      </c>
      <c r="Y6" s="1325"/>
      <c r="Z6" s="1324" t="s">
        <v>140</v>
      </c>
      <c r="AA6" s="1325"/>
      <c r="AB6" s="1328" t="s">
        <v>14</v>
      </c>
      <c r="AC6" s="1329"/>
      <c r="AD6" s="1330"/>
    </row>
    <row r="7" spans="1:30" ht="37.5" customHeight="1" x14ac:dyDescent="0.2">
      <c r="A7" s="1306"/>
      <c r="B7" s="1322"/>
      <c r="C7" s="1309"/>
      <c r="D7" s="1334" t="s">
        <v>406</v>
      </c>
      <c r="E7" s="1335"/>
      <c r="F7" s="1334" t="s">
        <v>407</v>
      </c>
      <c r="G7" s="1335"/>
      <c r="H7" s="1334" t="s">
        <v>408</v>
      </c>
      <c r="I7" s="1335"/>
      <c r="J7" s="1334" t="s">
        <v>409</v>
      </c>
      <c r="K7" s="1335"/>
      <c r="L7" s="1334" t="s">
        <v>410</v>
      </c>
      <c r="M7" s="1335"/>
      <c r="N7" s="1334" t="s">
        <v>411</v>
      </c>
      <c r="O7" s="1335"/>
      <c r="P7" s="1334" t="s">
        <v>412</v>
      </c>
      <c r="Q7" s="1335"/>
      <c r="R7" s="1334" t="s">
        <v>413</v>
      </c>
      <c r="S7" s="1335"/>
      <c r="T7" s="1334" t="s">
        <v>414</v>
      </c>
      <c r="U7" s="1335"/>
      <c r="V7" s="1334" t="s">
        <v>415</v>
      </c>
      <c r="W7" s="1335"/>
      <c r="X7" s="1334" t="s">
        <v>416</v>
      </c>
      <c r="Y7" s="1335"/>
      <c r="Z7" s="1334" t="s">
        <v>417</v>
      </c>
      <c r="AA7" s="1335"/>
      <c r="AB7" s="1331"/>
      <c r="AC7" s="1332"/>
      <c r="AD7" s="1333"/>
    </row>
    <row r="8" spans="1:30" ht="18.75" customHeight="1" thickBot="1" x14ac:dyDescent="0.25">
      <c r="A8" s="1307"/>
      <c r="B8" s="1323"/>
      <c r="C8" s="1310"/>
      <c r="D8" s="323" t="s">
        <v>15</v>
      </c>
      <c r="E8" s="342" t="s">
        <v>16</v>
      </c>
      <c r="F8" s="323" t="s">
        <v>15</v>
      </c>
      <c r="G8" s="343" t="s">
        <v>16</v>
      </c>
      <c r="H8" s="321" t="s">
        <v>15</v>
      </c>
      <c r="I8" s="342" t="s">
        <v>16</v>
      </c>
      <c r="J8" s="323" t="s">
        <v>15</v>
      </c>
      <c r="K8" s="343" t="s">
        <v>16</v>
      </c>
      <c r="L8" s="321" t="s">
        <v>15</v>
      </c>
      <c r="M8" s="342" t="s">
        <v>16</v>
      </c>
      <c r="N8" s="323" t="s">
        <v>15</v>
      </c>
      <c r="O8" s="343" t="s">
        <v>16</v>
      </c>
      <c r="P8" s="323" t="s">
        <v>15</v>
      </c>
      <c r="Q8" s="343" t="s">
        <v>16</v>
      </c>
      <c r="R8" s="323" t="s">
        <v>15</v>
      </c>
      <c r="S8" s="343" t="s">
        <v>16</v>
      </c>
      <c r="T8" s="323" t="s">
        <v>15</v>
      </c>
      <c r="U8" s="343" t="s">
        <v>16</v>
      </c>
      <c r="V8" s="323" t="s">
        <v>15</v>
      </c>
      <c r="W8" s="343" t="s">
        <v>16</v>
      </c>
      <c r="X8" s="323" t="s">
        <v>15</v>
      </c>
      <c r="Y8" s="343" t="s">
        <v>16</v>
      </c>
      <c r="Z8" s="323" t="s">
        <v>15</v>
      </c>
      <c r="AA8" s="343" t="s">
        <v>16</v>
      </c>
      <c r="AB8" s="321" t="s">
        <v>15</v>
      </c>
      <c r="AC8" s="344" t="s">
        <v>17</v>
      </c>
      <c r="AD8" s="345" t="s">
        <v>18</v>
      </c>
    </row>
    <row r="9" spans="1:30" ht="17.25" thickTop="1" x14ac:dyDescent="0.2">
      <c r="A9" s="346">
        <v>1</v>
      </c>
      <c r="B9" s="347" t="s">
        <v>150</v>
      </c>
      <c r="C9" s="348" t="s">
        <v>80</v>
      </c>
      <c r="D9" s="349">
        <v>5</v>
      </c>
      <c r="E9" s="350">
        <v>7549</v>
      </c>
      <c r="F9" s="349">
        <v>1</v>
      </c>
      <c r="G9" s="350">
        <v>9794</v>
      </c>
      <c r="H9" s="349">
        <v>4</v>
      </c>
      <c r="I9" s="351">
        <v>4408</v>
      </c>
      <c r="J9" s="329">
        <v>2</v>
      </c>
      <c r="K9" s="350">
        <v>10317</v>
      </c>
      <c r="L9" s="349">
        <v>2</v>
      </c>
      <c r="M9" s="351">
        <v>9451</v>
      </c>
      <c r="N9" s="329">
        <v>1</v>
      </c>
      <c r="O9" s="350">
        <v>16902</v>
      </c>
      <c r="P9" s="329">
        <v>1</v>
      </c>
      <c r="Q9" s="350">
        <v>8410</v>
      </c>
      <c r="R9" s="329">
        <v>3</v>
      </c>
      <c r="S9" s="350">
        <v>9000</v>
      </c>
      <c r="T9" s="329">
        <v>4</v>
      </c>
      <c r="U9" s="350">
        <v>4375</v>
      </c>
      <c r="V9" s="329">
        <v>4</v>
      </c>
      <c r="W9" s="350">
        <v>5585</v>
      </c>
      <c r="X9" s="329">
        <v>2</v>
      </c>
      <c r="Y9" s="350">
        <v>6845</v>
      </c>
      <c r="Z9" s="349">
        <v>1</v>
      </c>
      <c r="AA9" s="350">
        <v>13320</v>
      </c>
      <c r="AB9" s="352">
        <v>30</v>
      </c>
      <c r="AC9" s="353">
        <v>105956</v>
      </c>
      <c r="AD9" s="354">
        <v>1</v>
      </c>
    </row>
    <row r="10" spans="1:30" ht="16.5" x14ac:dyDescent="0.2">
      <c r="A10" s="337">
        <v>2</v>
      </c>
      <c r="B10" s="347" t="s">
        <v>158</v>
      </c>
      <c r="C10" s="348" t="s">
        <v>80</v>
      </c>
      <c r="D10" s="349">
        <v>1</v>
      </c>
      <c r="E10" s="355">
        <v>14789</v>
      </c>
      <c r="F10" s="349">
        <v>4</v>
      </c>
      <c r="G10" s="355">
        <v>8480</v>
      </c>
      <c r="H10" s="349">
        <v>2</v>
      </c>
      <c r="I10" s="351">
        <v>13736</v>
      </c>
      <c r="J10" s="333">
        <v>1</v>
      </c>
      <c r="K10" s="355">
        <v>14577</v>
      </c>
      <c r="L10" s="349">
        <v>6</v>
      </c>
      <c r="M10" s="351">
        <v>4676</v>
      </c>
      <c r="N10" s="333">
        <v>1</v>
      </c>
      <c r="O10" s="355">
        <v>18513</v>
      </c>
      <c r="P10" s="333">
        <v>4</v>
      </c>
      <c r="Q10" s="355">
        <v>2650</v>
      </c>
      <c r="R10" s="333">
        <v>1</v>
      </c>
      <c r="S10" s="355">
        <v>12930</v>
      </c>
      <c r="T10" s="333">
        <v>1</v>
      </c>
      <c r="U10" s="355">
        <v>4450</v>
      </c>
      <c r="V10" s="333">
        <v>6</v>
      </c>
      <c r="W10" s="355">
        <v>4420</v>
      </c>
      <c r="X10" s="333">
        <v>2</v>
      </c>
      <c r="Y10" s="355">
        <v>5870</v>
      </c>
      <c r="Z10" s="349">
        <v>2</v>
      </c>
      <c r="AA10" s="355">
        <v>11920</v>
      </c>
      <c r="AB10" s="352">
        <v>31</v>
      </c>
      <c r="AC10" s="353">
        <v>117011</v>
      </c>
      <c r="AD10" s="354">
        <v>2</v>
      </c>
    </row>
    <row r="11" spans="1:30" ht="16.5" x14ac:dyDescent="0.2">
      <c r="A11" s="337">
        <v>3</v>
      </c>
      <c r="B11" s="347" t="s">
        <v>183</v>
      </c>
      <c r="C11" s="348" t="s">
        <v>142</v>
      </c>
      <c r="D11" s="349">
        <v>6</v>
      </c>
      <c r="E11" s="355">
        <v>9202</v>
      </c>
      <c r="F11" s="349">
        <v>1</v>
      </c>
      <c r="G11" s="355">
        <v>12221</v>
      </c>
      <c r="H11" s="349">
        <v>3</v>
      </c>
      <c r="I11" s="351">
        <v>5010</v>
      </c>
      <c r="J11" s="333">
        <v>3</v>
      </c>
      <c r="K11" s="355">
        <v>6623</v>
      </c>
      <c r="L11" s="349">
        <v>3</v>
      </c>
      <c r="M11" s="351">
        <v>5185</v>
      </c>
      <c r="N11" s="333">
        <v>5</v>
      </c>
      <c r="O11" s="355">
        <v>3689</v>
      </c>
      <c r="P11" s="333">
        <v>6</v>
      </c>
      <c r="Q11" s="355">
        <v>1890</v>
      </c>
      <c r="R11" s="333">
        <v>5</v>
      </c>
      <c r="S11" s="355">
        <v>7250</v>
      </c>
      <c r="T11" s="333">
        <v>2</v>
      </c>
      <c r="U11" s="355">
        <v>7885</v>
      </c>
      <c r="V11" s="333">
        <v>1</v>
      </c>
      <c r="W11" s="355">
        <v>9445</v>
      </c>
      <c r="X11" s="333">
        <v>1</v>
      </c>
      <c r="Y11" s="355">
        <v>6005</v>
      </c>
      <c r="Z11" s="349">
        <v>2</v>
      </c>
      <c r="AA11" s="355">
        <v>12840</v>
      </c>
      <c r="AB11" s="352">
        <v>38</v>
      </c>
      <c r="AC11" s="353">
        <v>87245</v>
      </c>
      <c r="AD11" s="354">
        <v>3</v>
      </c>
    </row>
    <row r="12" spans="1:30" ht="16.5" x14ac:dyDescent="0.2">
      <c r="A12" s="337">
        <v>4</v>
      </c>
      <c r="B12" s="347" t="s">
        <v>164</v>
      </c>
      <c r="C12" s="348" t="s">
        <v>80</v>
      </c>
      <c r="D12" s="349">
        <v>4</v>
      </c>
      <c r="E12" s="355">
        <v>9974</v>
      </c>
      <c r="F12" s="349">
        <v>1</v>
      </c>
      <c r="G12" s="355">
        <v>9560</v>
      </c>
      <c r="H12" s="349">
        <v>1</v>
      </c>
      <c r="I12" s="351">
        <v>9353</v>
      </c>
      <c r="J12" s="333">
        <v>4</v>
      </c>
      <c r="K12" s="355">
        <v>5928</v>
      </c>
      <c r="L12" s="349">
        <v>3</v>
      </c>
      <c r="M12" s="351">
        <v>5987</v>
      </c>
      <c r="N12" s="333">
        <v>6</v>
      </c>
      <c r="O12" s="355">
        <v>6900</v>
      </c>
      <c r="P12" s="333">
        <v>3</v>
      </c>
      <c r="Q12" s="355">
        <v>3335</v>
      </c>
      <c r="R12" s="333">
        <v>6</v>
      </c>
      <c r="S12" s="355">
        <v>5645</v>
      </c>
      <c r="T12" s="333">
        <v>1</v>
      </c>
      <c r="U12" s="355">
        <v>6005</v>
      </c>
      <c r="V12" s="333">
        <v>2</v>
      </c>
      <c r="W12" s="355">
        <v>3775</v>
      </c>
      <c r="X12" s="333">
        <v>3</v>
      </c>
      <c r="Y12" s="355">
        <v>6865</v>
      </c>
      <c r="Z12" s="349">
        <v>4</v>
      </c>
      <c r="AA12" s="355">
        <v>6770</v>
      </c>
      <c r="AB12" s="352">
        <v>38</v>
      </c>
      <c r="AC12" s="353">
        <v>80097</v>
      </c>
      <c r="AD12" s="354">
        <v>4</v>
      </c>
    </row>
    <row r="13" spans="1:30" ht="16.5" x14ac:dyDescent="0.2">
      <c r="A13" s="337">
        <v>5</v>
      </c>
      <c r="B13" s="347" t="s">
        <v>175</v>
      </c>
      <c r="C13" s="348" t="s">
        <v>145</v>
      </c>
      <c r="D13" s="349">
        <v>1</v>
      </c>
      <c r="E13" s="355">
        <v>9408</v>
      </c>
      <c r="F13" s="349">
        <v>3</v>
      </c>
      <c r="G13" s="355">
        <v>9048</v>
      </c>
      <c r="H13" s="349">
        <v>6</v>
      </c>
      <c r="I13" s="351">
        <v>2334</v>
      </c>
      <c r="J13" s="333">
        <v>5</v>
      </c>
      <c r="K13" s="355">
        <v>4933</v>
      </c>
      <c r="L13" s="349">
        <v>10</v>
      </c>
      <c r="M13" s="351">
        <v>4742</v>
      </c>
      <c r="N13" s="333">
        <v>1</v>
      </c>
      <c r="O13" s="355">
        <v>10103</v>
      </c>
      <c r="P13" s="333">
        <v>3</v>
      </c>
      <c r="Q13" s="355">
        <v>2695</v>
      </c>
      <c r="R13" s="333">
        <v>5</v>
      </c>
      <c r="S13" s="355">
        <v>6100</v>
      </c>
      <c r="T13" s="333">
        <v>1</v>
      </c>
      <c r="U13" s="355">
        <v>13845</v>
      </c>
      <c r="V13" s="333">
        <v>7</v>
      </c>
      <c r="W13" s="355">
        <v>4405</v>
      </c>
      <c r="X13" s="333">
        <v>1</v>
      </c>
      <c r="Y13" s="355">
        <v>7975</v>
      </c>
      <c r="Z13" s="349">
        <v>5</v>
      </c>
      <c r="AA13" s="355">
        <v>7680</v>
      </c>
      <c r="AB13" s="352">
        <v>48</v>
      </c>
      <c r="AC13" s="353">
        <v>83268</v>
      </c>
      <c r="AD13" s="354">
        <v>5</v>
      </c>
    </row>
    <row r="14" spans="1:30" ht="16.5" x14ac:dyDescent="0.2">
      <c r="A14" s="337">
        <v>6</v>
      </c>
      <c r="B14" s="347" t="s">
        <v>155</v>
      </c>
      <c r="C14" s="348" t="s">
        <v>142</v>
      </c>
      <c r="D14" s="349">
        <v>5</v>
      </c>
      <c r="E14" s="355">
        <v>8188</v>
      </c>
      <c r="F14" s="349">
        <v>2</v>
      </c>
      <c r="G14" s="355">
        <v>7157</v>
      </c>
      <c r="H14" s="349">
        <v>4</v>
      </c>
      <c r="I14" s="351">
        <v>6427</v>
      </c>
      <c r="J14" s="333">
        <v>2</v>
      </c>
      <c r="K14" s="355">
        <v>5853</v>
      </c>
      <c r="L14" s="349">
        <v>8</v>
      </c>
      <c r="M14" s="351">
        <v>6406</v>
      </c>
      <c r="N14" s="333">
        <v>7</v>
      </c>
      <c r="O14" s="355">
        <v>5906</v>
      </c>
      <c r="P14" s="333">
        <v>5</v>
      </c>
      <c r="Q14" s="355">
        <v>2525</v>
      </c>
      <c r="R14" s="333">
        <v>4</v>
      </c>
      <c r="S14" s="355">
        <v>6595</v>
      </c>
      <c r="T14" s="333">
        <v>3</v>
      </c>
      <c r="U14" s="355">
        <v>3165</v>
      </c>
      <c r="V14" s="333">
        <v>1</v>
      </c>
      <c r="W14" s="355">
        <v>6210</v>
      </c>
      <c r="X14" s="333">
        <v>5</v>
      </c>
      <c r="Y14" s="355">
        <v>4150</v>
      </c>
      <c r="Z14" s="349">
        <v>2</v>
      </c>
      <c r="AA14" s="355">
        <v>11070</v>
      </c>
      <c r="AB14" s="352">
        <v>48</v>
      </c>
      <c r="AC14" s="353">
        <v>73652</v>
      </c>
      <c r="AD14" s="354">
        <v>6</v>
      </c>
    </row>
    <row r="15" spans="1:30" ht="16.5" x14ac:dyDescent="0.2">
      <c r="A15" s="337">
        <v>7</v>
      </c>
      <c r="B15" s="347" t="s">
        <v>146</v>
      </c>
      <c r="C15" s="348" t="s">
        <v>142</v>
      </c>
      <c r="D15" s="349">
        <v>8</v>
      </c>
      <c r="E15" s="355">
        <v>6278</v>
      </c>
      <c r="F15" s="349">
        <v>4</v>
      </c>
      <c r="G15" s="355">
        <v>7320</v>
      </c>
      <c r="H15" s="349">
        <v>9</v>
      </c>
      <c r="I15" s="351">
        <v>0</v>
      </c>
      <c r="J15" s="333">
        <v>2</v>
      </c>
      <c r="K15" s="355">
        <v>9830</v>
      </c>
      <c r="L15" s="349">
        <v>2</v>
      </c>
      <c r="M15" s="351">
        <v>8764</v>
      </c>
      <c r="N15" s="333">
        <v>5</v>
      </c>
      <c r="O15" s="355">
        <v>4455</v>
      </c>
      <c r="P15" s="333">
        <v>5</v>
      </c>
      <c r="Q15" s="355">
        <v>5240</v>
      </c>
      <c r="R15" s="333">
        <v>7</v>
      </c>
      <c r="S15" s="355">
        <v>4305</v>
      </c>
      <c r="T15" s="333">
        <v>3</v>
      </c>
      <c r="U15" s="355">
        <v>5410</v>
      </c>
      <c r="V15" s="333">
        <v>3</v>
      </c>
      <c r="W15" s="355">
        <v>4985</v>
      </c>
      <c r="X15" s="333">
        <v>2</v>
      </c>
      <c r="Y15" s="355">
        <v>7685</v>
      </c>
      <c r="Z15" s="349">
        <v>4</v>
      </c>
      <c r="AA15" s="355">
        <v>10720</v>
      </c>
      <c r="AB15" s="352">
        <v>54</v>
      </c>
      <c r="AC15" s="353">
        <v>74992</v>
      </c>
      <c r="AD15" s="354">
        <v>7</v>
      </c>
    </row>
    <row r="16" spans="1:30" ht="16.5" x14ac:dyDescent="0.2">
      <c r="A16" s="337">
        <v>8</v>
      </c>
      <c r="B16" s="347" t="s">
        <v>354</v>
      </c>
      <c r="C16" s="348" t="s">
        <v>76</v>
      </c>
      <c r="D16" s="349">
        <v>4</v>
      </c>
      <c r="E16" s="355">
        <v>8673</v>
      </c>
      <c r="F16" s="349">
        <v>3</v>
      </c>
      <c r="G16" s="355">
        <v>7654</v>
      </c>
      <c r="H16" s="349">
        <v>11.5</v>
      </c>
      <c r="I16" s="351">
        <v>0</v>
      </c>
      <c r="J16" s="333">
        <v>2</v>
      </c>
      <c r="K16" s="355">
        <v>7359</v>
      </c>
      <c r="L16" s="349">
        <v>2</v>
      </c>
      <c r="M16" s="351">
        <v>6936</v>
      </c>
      <c r="N16" s="333">
        <v>5</v>
      </c>
      <c r="O16" s="355">
        <v>7124</v>
      </c>
      <c r="P16" s="333">
        <v>1</v>
      </c>
      <c r="Q16" s="355">
        <v>9000</v>
      </c>
      <c r="R16" s="333">
        <v>5</v>
      </c>
      <c r="S16" s="355">
        <v>6290</v>
      </c>
      <c r="T16" s="333">
        <v>2</v>
      </c>
      <c r="U16" s="355">
        <v>4390</v>
      </c>
      <c r="V16" s="333">
        <v>6</v>
      </c>
      <c r="W16" s="355">
        <v>2500</v>
      </c>
      <c r="X16" s="333">
        <v>5</v>
      </c>
      <c r="Y16" s="355">
        <v>5650</v>
      </c>
      <c r="Z16" s="349">
        <v>8</v>
      </c>
      <c r="AA16" s="355">
        <v>4165</v>
      </c>
      <c r="AB16" s="352">
        <v>54.5</v>
      </c>
      <c r="AC16" s="353">
        <v>69741</v>
      </c>
      <c r="AD16" s="354">
        <v>8</v>
      </c>
    </row>
    <row r="17" spans="1:30" ht="16.5" x14ac:dyDescent="0.2">
      <c r="A17" s="337">
        <v>9</v>
      </c>
      <c r="B17" s="347" t="s">
        <v>151</v>
      </c>
      <c r="C17" s="348" t="s">
        <v>75</v>
      </c>
      <c r="D17" s="349">
        <v>4</v>
      </c>
      <c r="E17" s="355">
        <v>9104</v>
      </c>
      <c r="F17" s="349">
        <v>3</v>
      </c>
      <c r="G17" s="355">
        <v>8329</v>
      </c>
      <c r="H17" s="349">
        <v>1</v>
      </c>
      <c r="I17" s="351">
        <v>18840</v>
      </c>
      <c r="J17" s="333">
        <v>3</v>
      </c>
      <c r="K17" s="355">
        <v>6109</v>
      </c>
      <c r="L17" s="349">
        <v>3</v>
      </c>
      <c r="M17" s="351">
        <v>8232</v>
      </c>
      <c r="N17" s="333">
        <v>4</v>
      </c>
      <c r="O17" s="355">
        <v>11919</v>
      </c>
      <c r="P17" s="333">
        <v>2</v>
      </c>
      <c r="Q17" s="355">
        <v>5550</v>
      </c>
      <c r="R17" s="333">
        <v>5</v>
      </c>
      <c r="S17" s="355">
        <v>7745</v>
      </c>
      <c r="T17" s="333">
        <v>5</v>
      </c>
      <c r="U17" s="355">
        <v>4155</v>
      </c>
      <c r="V17" s="333">
        <v>7</v>
      </c>
      <c r="W17" s="355">
        <v>3530</v>
      </c>
      <c r="X17" s="333">
        <v>7</v>
      </c>
      <c r="Y17" s="355">
        <v>4325</v>
      </c>
      <c r="Z17" s="349">
        <v>12</v>
      </c>
      <c r="AA17" s="355">
        <v>1290</v>
      </c>
      <c r="AB17" s="352">
        <v>56</v>
      </c>
      <c r="AC17" s="353">
        <v>89128</v>
      </c>
      <c r="AD17" s="354">
        <v>9</v>
      </c>
    </row>
    <row r="18" spans="1:30" ht="16.5" x14ac:dyDescent="0.2">
      <c r="A18" s="337">
        <v>10</v>
      </c>
      <c r="B18" s="347" t="s">
        <v>93</v>
      </c>
      <c r="C18" s="348" t="s">
        <v>144</v>
      </c>
      <c r="D18" s="349">
        <v>2</v>
      </c>
      <c r="E18" s="355">
        <v>10077</v>
      </c>
      <c r="F18" s="349">
        <v>2</v>
      </c>
      <c r="G18" s="355">
        <v>10443</v>
      </c>
      <c r="H18" s="349">
        <v>3</v>
      </c>
      <c r="I18" s="351">
        <v>13464</v>
      </c>
      <c r="J18" s="333">
        <v>5</v>
      </c>
      <c r="K18" s="355">
        <v>4269</v>
      </c>
      <c r="L18" s="349">
        <v>7</v>
      </c>
      <c r="M18" s="351">
        <v>3294</v>
      </c>
      <c r="N18" s="333">
        <v>4</v>
      </c>
      <c r="O18" s="355">
        <v>5401</v>
      </c>
      <c r="P18" s="333">
        <v>4</v>
      </c>
      <c r="Q18" s="355">
        <v>4355</v>
      </c>
      <c r="R18" s="333">
        <v>4</v>
      </c>
      <c r="S18" s="355">
        <v>7000</v>
      </c>
      <c r="T18" s="333">
        <v>11</v>
      </c>
      <c r="U18" s="355">
        <v>805</v>
      </c>
      <c r="V18" s="333">
        <v>3</v>
      </c>
      <c r="W18" s="355">
        <v>3275</v>
      </c>
      <c r="X18" s="333">
        <v>3</v>
      </c>
      <c r="Y18" s="355">
        <v>4730</v>
      </c>
      <c r="Z18" s="349">
        <v>8</v>
      </c>
      <c r="AA18" s="355">
        <v>6135</v>
      </c>
      <c r="AB18" s="352">
        <v>56</v>
      </c>
      <c r="AC18" s="353">
        <v>73248</v>
      </c>
      <c r="AD18" s="354">
        <v>10</v>
      </c>
    </row>
    <row r="19" spans="1:30" ht="16.5" x14ac:dyDescent="0.2">
      <c r="A19" s="337">
        <v>11</v>
      </c>
      <c r="B19" s="347" t="s">
        <v>152</v>
      </c>
      <c r="C19" s="348" t="s">
        <v>143</v>
      </c>
      <c r="D19" s="349">
        <v>7</v>
      </c>
      <c r="E19" s="355">
        <v>7037</v>
      </c>
      <c r="F19" s="349">
        <v>10</v>
      </c>
      <c r="G19" s="355">
        <v>4314</v>
      </c>
      <c r="H19" s="349">
        <v>3</v>
      </c>
      <c r="I19" s="351">
        <v>2449</v>
      </c>
      <c r="J19" s="333">
        <v>7</v>
      </c>
      <c r="K19" s="355">
        <v>2210</v>
      </c>
      <c r="L19" s="349">
        <v>2</v>
      </c>
      <c r="M19" s="351">
        <v>5767</v>
      </c>
      <c r="N19" s="333">
        <v>6</v>
      </c>
      <c r="O19" s="355">
        <v>3571</v>
      </c>
      <c r="P19" s="333">
        <v>5</v>
      </c>
      <c r="Q19" s="355">
        <v>2705</v>
      </c>
      <c r="R19" s="333">
        <v>6</v>
      </c>
      <c r="S19" s="355">
        <v>4440</v>
      </c>
      <c r="T19" s="333">
        <v>6</v>
      </c>
      <c r="U19" s="355">
        <v>3230</v>
      </c>
      <c r="V19" s="333">
        <v>2</v>
      </c>
      <c r="W19" s="355">
        <v>7420</v>
      </c>
      <c r="X19" s="333">
        <v>1</v>
      </c>
      <c r="Y19" s="355">
        <v>8150</v>
      </c>
      <c r="Z19" s="349">
        <v>3</v>
      </c>
      <c r="AA19" s="355">
        <v>6780</v>
      </c>
      <c r="AB19" s="352">
        <v>58</v>
      </c>
      <c r="AC19" s="353">
        <v>58073</v>
      </c>
      <c r="AD19" s="354">
        <v>11</v>
      </c>
    </row>
    <row r="20" spans="1:30" ht="16.5" x14ac:dyDescent="0.2">
      <c r="A20" s="337">
        <v>12</v>
      </c>
      <c r="B20" s="347" t="s">
        <v>153</v>
      </c>
      <c r="C20" s="348" t="s">
        <v>91</v>
      </c>
      <c r="D20" s="349">
        <v>6</v>
      </c>
      <c r="E20" s="355">
        <v>7385</v>
      </c>
      <c r="F20" s="349">
        <v>10</v>
      </c>
      <c r="G20" s="355">
        <v>5507</v>
      </c>
      <c r="H20" s="349">
        <v>7</v>
      </c>
      <c r="I20" s="351">
        <v>2126</v>
      </c>
      <c r="J20" s="333">
        <v>4</v>
      </c>
      <c r="K20" s="355">
        <v>4924</v>
      </c>
      <c r="L20" s="349">
        <v>4</v>
      </c>
      <c r="M20" s="351">
        <v>5530</v>
      </c>
      <c r="N20" s="333">
        <v>3</v>
      </c>
      <c r="O20" s="355">
        <v>7423</v>
      </c>
      <c r="P20" s="333">
        <v>2</v>
      </c>
      <c r="Q20" s="355">
        <v>2835</v>
      </c>
      <c r="R20" s="333">
        <v>3</v>
      </c>
      <c r="S20" s="355">
        <v>9100</v>
      </c>
      <c r="T20" s="333">
        <v>4</v>
      </c>
      <c r="U20" s="355">
        <v>5325</v>
      </c>
      <c r="V20" s="333">
        <v>6</v>
      </c>
      <c r="W20" s="355">
        <v>3925</v>
      </c>
      <c r="X20" s="333">
        <v>4</v>
      </c>
      <c r="Y20" s="355">
        <v>6415</v>
      </c>
      <c r="Z20" s="349">
        <v>6</v>
      </c>
      <c r="AA20" s="355">
        <v>7230</v>
      </c>
      <c r="AB20" s="352">
        <v>59</v>
      </c>
      <c r="AC20" s="353">
        <v>67725</v>
      </c>
      <c r="AD20" s="354">
        <v>12</v>
      </c>
    </row>
    <row r="21" spans="1:30" ht="16.5" x14ac:dyDescent="0.2">
      <c r="A21" s="337">
        <v>13</v>
      </c>
      <c r="B21" s="347" t="s">
        <v>181</v>
      </c>
      <c r="C21" s="348" t="s">
        <v>75</v>
      </c>
      <c r="D21" s="349">
        <v>1</v>
      </c>
      <c r="E21" s="355">
        <v>11088</v>
      </c>
      <c r="F21" s="349">
        <v>1</v>
      </c>
      <c r="G21" s="355">
        <v>7278</v>
      </c>
      <c r="H21" s="349">
        <v>4</v>
      </c>
      <c r="I21" s="351">
        <v>2263</v>
      </c>
      <c r="J21" s="333">
        <v>1</v>
      </c>
      <c r="K21" s="355">
        <v>10489</v>
      </c>
      <c r="L21" s="349">
        <v>11</v>
      </c>
      <c r="M21" s="351">
        <v>1014</v>
      </c>
      <c r="N21" s="333">
        <v>10</v>
      </c>
      <c r="O21" s="355">
        <v>1722</v>
      </c>
      <c r="P21" s="333">
        <v>2</v>
      </c>
      <c r="Q21" s="355">
        <v>7940</v>
      </c>
      <c r="R21" s="333">
        <v>12</v>
      </c>
      <c r="S21" s="355">
        <v>745</v>
      </c>
      <c r="T21" s="333">
        <v>1</v>
      </c>
      <c r="U21" s="355">
        <v>7065</v>
      </c>
      <c r="V21" s="333">
        <v>2</v>
      </c>
      <c r="W21" s="355">
        <v>6110</v>
      </c>
      <c r="X21" s="333">
        <v>4</v>
      </c>
      <c r="Y21" s="355">
        <v>4575</v>
      </c>
      <c r="Z21" s="349">
        <v>11</v>
      </c>
      <c r="AA21" s="355">
        <v>2390</v>
      </c>
      <c r="AB21" s="352">
        <v>60</v>
      </c>
      <c r="AC21" s="353">
        <v>62679</v>
      </c>
      <c r="AD21" s="354">
        <v>13</v>
      </c>
    </row>
    <row r="22" spans="1:30" ht="16.5" x14ac:dyDescent="0.2">
      <c r="A22" s="337">
        <v>14</v>
      </c>
      <c r="B22" s="347" t="s">
        <v>148</v>
      </c>
      <c r="C22" s="348" t="s">
        <v>141</v>
      </c>
      <c r="D22" s="349">
        <v>6</v>
      </c>
      <c r="E22" s="355">
        <v>7394</v>
      </c>
      <c r="F22" s="349">
        <v>10</v>
      </c>
      <c r="G22" s="355">
        <v>4010</v>
      </c>
      <c r="H22" s="349">
        <v>3</v>
      </c>
      <c r="I22" s="351">
        <v>2775</v>
      </c>
      <c r="J22" s="333">
        <v>11</v>
      </c>
      <c r="K22" s="355">
        <v>0</v>
      </c>
      <c r="L22" s="349">
        <v>8</v>
      </c>
      <c r="M22" s="351">
        <v>3675</v>
      </c>
      <c r="N22" s="333">
        <v>12</v>
      </c>
      <c r="O22" s="355">
        <v>768</v>
      </c>
      <c r="P22" s="333">
        <v>3</v>
      </c>
      <c r="Q22" s="355">
        <v>4435</v>
      </c>
      <c r="R22" s="333">
        <v>2</v>
      </c>
      <c r="S22" s="355">
        <v>9100</v>
      </c>
      <c r="T22" s="333">
        <v>4</v>
      </c>
      <c r="U22" s="355">
        <v>3680</v>
      </c>
      <c r="V22" s="333">
        <v>1</v>
      </c>
      <c r="W22" s="355">
        <v>5305</v>
      </c>
      <c r="X22" s="333">
        <v>3</v>
      </c>
      <c r="Y22" s="355">
        <v>5410</v>
      </c>
      <c r="Z22" s="349">
        <v>1</v>
      </c>
      <c r="AA22" s="355">
        <v>16200</v>
      </c>
      <c r="AB22" s="352">
        <v>64</v>
      </c>
      <c r="AC22" s="353">
        <v>62752</v>
      </c>
      <c r="AD22" s="354">
        <v>14</v>
      </c>
    </row>
    <row r="23" spans="1:30" ht="16.5" x14ac:dyDescent="0.2">
      <c r="A23" s="337">
        <v>15</v>
      </c>
      <c r="B23" s="347" t="s">
        <v>162</v>
      </c>
      <c r="C23" s="348" t="s">
        <v>141</v>
      </c>
      <c r="D23" s="349">
        <v>9</v>
      </c>
      <c r="E23" s="355">
        <v>6818</v>
      </c>
      <c r="F23" s="349">
        <v>8</v>
      </c>
      <c r="G23" s="355">
        <v>5766</v>
      </c>
      <c r="H23" s="349">
        <v>7</v>
      </c>
      <c r="I23" s="356">
        <v>3853</v>
      </c>
      <c r="J23" s="333">
        <v>11</v>
      </c>
      <c r="K23" s="355">
        <v>0</v>
      </c>
      <c r="L23" s="349">
        <v>3</v>
      </c>
      <c r="M23" s="351">
        <v>9231</v>
      </c>
      <c r="N23" s="333">
        <v>2</v>
      </c>
      <c r="O23" s="355">
        <v>8202</v>
      </c>
      <c r="P23" s="333">
        <v>4</v>
      </c>
      <c r="Q23" s="355">
        <v>2605</v>
      </c>
      <c r="R23" s="333">
        <v>7</v>
      </c>
      <c r="S23" s="355">
        <v>5435</v>
      </c>
      <c r="T23" s="333">
        <v>5</v>
      </c>
      <c r="U23" s="355">
        <v>5200</v>
      </c>
      <c r="V23" s="333">
        <v>3</v>
      </c>
      <c r="W23" s="355">
        <v>6190</v>
      </c>
      <c r="X23" s="333">
        <v>1</v>
      </c>
      <c r="Y23" s="355">
        <v>10990</v>
      </c>
      <c r="Z23" s="349">
        <v>5</v>
      </c>
      <c r="AA23" s="355">
        <v>6510</v>
      </c>
      <c r="AB23" s="352">
        <v>65</v>
      </c>
      <c r="AC23" s="353">
        <v>70800</v>
      </c>
      <c r="AD23" s="354">
        <v>15</v>
      </c>
    </row>
    <row r="24" spans="1:30" ht="16.5" x14ac:dyDescent="0.2">
      <c r="A24" s="337">
        <v>16</v>
      </c>
      <c r="B24" s="347" t="s">
        <v>149</v>
      </c>
      <c r="C24" s="348" t="s">
        <v>79</v>
      </c>
      <c r="D24" s="349">
        <v>3</v>
      </c>
      <c r="E24" s="355">
        <v>10091</v>
      </c>
      <c r="F24" s="349">
        <v>5</v>
      </c>
      <c r="G24" s="355">
        <v>8197</v>
      </c>
      <c r="H24" s="349">
        <v>6</v>
      </c>
      <c r="I24" s="351">
        <v>5410</v>
      </c>
      <c r="J24" s="333">
        <v>6</v>
      </c>
      <c r="K24" s="355">
        <v>2299</v>
      </c>
      <c r="L24" s="349">
        <v>5</v>
      </c>
      <c r="M24" s="351">
        <v>8332</v>
      </c>
      <c r="N24" s="333">
        <v>4</v>
      </c>
      <c r="O24" s="355">
        <v>7269</v>
      </c>
      <c r="P24" s="333">
        <v>1</v>
      </c>
      <c r="Q24" s="355">
        <v>3895</v>
      </c>
      <c r="R24" s="333">
        <v>3</v>
      </c>
      <c r="S24" s="355">
        <v>8810</v>
      </c>
      <c r="T24" s="333">
        <v>10</v>
      </c>
      <c r="U24" s="355">
        <v>1640</v>
      </c>
      <c r="V24" s="333">
        <v>8</v>
      </c>
      <c r="W24" s="355">
        <v>3725</v>
      </c>
      <c r="X24" s="333">
        <v>9</v>
      </c>
      <c r="Y24" s="355">
        <v>2200</v>
      </c>
      <c r="Z24" s="349">
        <v>12</v>
      </c>
      <c r="AA24" s="355">
        <v>1810</v>
      </c>
      <c r="AB24" s="352">
        <v>72</v>
      </c>
      <c r="AC24" s="353">
        <v>63678</v>
      </c>
      <c r="AD24" s="354">
        <v>16</v>
      </c>
    </row>
    <row r="25" spans="1:30" ht="16.5" x14ac:dyDescent="0.2">
      <c r="A25" s="337">
        <v>17</v>
      </c>
      <c r="B25" s="347" t="s">
        <v>179</v>
      </c>
      <c r="C25" s="348" t="s">
        <v>91</v>
      </c>
      <c r="D25" s="349">
        <v>10</v>
      </c>
      <c r="E25" s="355">
        <v>4723</v>
      </c>
      <c r="F25" s="349">
        <v>12</v>
      </c>
      <c r="G25" s="355">
        <v>3626</v>
      </c>
      <c r="H25" s="349">
        <v>10</v>
      </c>
      <c r="I25" s="351">
        <v>2162</v>
      </c>
      <c r="J25" s="333">
        <v>4</v>
      </c>
      <c r="K25" s="355">
        <v>5427</v>
      </c>
      <c r="L25" s="349">
        <v>1</v>
      </c>
      <c r="M25" s="351">
        <v>10538</v>
      </c>
      <c r="N25" s="333">
        <v>4</v>
      </c>
      <c r="O25" s="355">
        <v>5159</v>
      </c>
      <c r="P25" s="333">
        <v>1</v>
      </c>
      <c r="Q25" s="355">
        <v>7595</v>
      </c>
      <c r="R25" s="333">
        <v>2</v>
      </c>
      <c r="S25" s="355">
        <v>11410</v>
      </c>
      <c r="T25" s="333">
        <v>5</v>
      </c>
      <c r="U25" s="355">
        <v>3240</v>
      </c>
      <c r="V25" s="333">
        <v>7</v>
      </c>
      <c r="W25" s="355">
        <v>4565</v>
      </c>
      <c r="X25" s="333">
        <v>7</v>
      </c>
      <c r="Y25" s="355">
        <v>3435</v>
      </c>
      <c r="Z25" s="349">
        <v>10</v>
      </c>
      <c r="AA25" s="355">
        <v>5375</v>
      </c>
      <c r="AB25" s="352">
        <v>73</v>
      </c>
      <c r="AC25" s="353">
        <v>67255</v>
      </c>
      <c r="AD25" s="354">
        <v>17</v>
      </c>
    </row>
    <row r="26" spans="1:30" ht="16.5" x14ac:dyDescent="0.2">
      <c r="A26" s="337">
        <v>18</v>
      </c>
      <c r="B26" s="347" t="s">
        <v>176</v>
      </c>
      <c r="C26" s="348" t="s">
        <v>91</v>
      </c>
      <c r="D26" s="349">
        <v>10</v>
      </c>
      <c r="E26" s="355">
        <v>5458</v>
      </c>
      <c r="F26" s="349">
        <v>6</v>
      </c>
      <c r="G26" s="355">
        <v>5015</v>
      </c>
      <c r="H26" s="349">
        <v>2</v>
      </c>
      <c r="I26" s="351">
        <v>7768</v>
      </c>
      <c r="J26" s="333">
        <v>1</v>
      </c>
      <c r="K26" s="355">
        <v>6335</v>
      </c>
      <c r="L26" s="349">
        <v>11</v>
      </c>
      <c r="M26" s="351">
        <v>3878</v>
      </c>
      <c r="N26" s="333">
        <v>3</v>
      </c>
      <c r="O26" s="355">
        <v>12313</v>
      </c>
      <c r="P26" s="333">
        <v>6</v>
      </c>
      <c r="Q26" s="355">
        <v>1525</v>
      </c>
      <c r="R26" s="333">
        <v>7</v>
      </c>
      <c r="S26" s="355">
        <v>5470</v>
      </c>
      <c r="T26" s="333">
        <v>4</v>
      </c>
      <c r="U26" s="355">
        <v>2395</v>
      </c>
      <c r="V26" s="333">
        <v>9</v>
      </c>
      <c r="W26" s="355">
        <v>3825</v>
      </c>
      <c r="X26" s="333">
        <v>5</v>
      </c>
      <c r="Y26" s="355">
        <v>4155</v>
      </c>
      <c r="Z26" s="349">
        <v>9</v>
      </c>
      <c r="AA26" s="355">
        <v>6345</v>
      </c>
      <c r="AB26" s="352">
        <v>73</v>
      </c>
      <c r="AC26" s="353">
        <v>64482</v>
      </c>
      <c r="AD26" s="354">
        <v>18</v>
      </c>
    </row>
    <row r="27" spans="1:30" ht="16.5" x14ac:dyDescent="0.2">
      <c r="A27" s="337">
        <v>19</v>
      </c>
      <c r="B27" s="347" t="s">
        <v>154</v>
      </c>
      <c r="C27" s="348" t="s">
        <v>142</v>
      </c>
      <c r="D27" s="349">
        <v>8</v>
      </c>
      <c r="E27" s="355">
        <v>6070</v>
      </c>
      <c r="F27" s="349">
        <v>7</v>
      </c>
      <c r="G27" s="355">
        <v>5100</v>
      </c>
      <c r="H27" s="349">
        <v>8</v>
      </c>
      <c r="I27" s="351">
        <v>2006</v>
      </c>
      <c r="J27" s="333">
        <v>3</v>
      </c>
      <c r="K27" s="355">
        <v>6785</v>
      </c>
      <c r="L27" s="349">
        <v>6</v>
      </c>
      <c r="M27" s="351">
        <v>4553</v>
      </c>
      <c r="N27" s="333">
        <v>9</v>
      </c>
      <c r="O27" s="355">
        <v>7868</v>
      </c>
      <c r="P27" s="333">
        <v>7</v>
      </c>
      <c r="Q27" s="355">
        <v>1435</v>
      </c>
      <c r="R27" s="333">
        <v>8</v>
      </c>
      <c r="S27" s="355">
        <v>6040</v>
      </c>
      <c r="T27" s="333">
        <v>7</v>
      </c>
      <c r="U27" s="355">
        <v>3165</v>
      </c>
      <c r="V27" s="333">
        <v>4</v>
      </c>
      <c r="W27" s="355">
        <v>2920</v>
      </c>
      <c r="X27" s="333">
        <v>7</v>
      </c>
      <c r="Y27" s="355">
        <v>3755</v>
      </c>
      <c r="Z27" s="349">
        <v>1</v>
      </c>
      <c r="AA27" s="355">
        <v>8435</v>
      </c>
      <c r="AB27" s="352">
        <v>75</v>
      </c>
      <c r="AC27" s="353">
        <v>58132</v>
      </c>
      <c r="AD27" s="354">
        <v>19</v>
      </c>
    </row>
    <row r="28" spans="1:30" ht="16.5" x14ac:dyDescent="0.2">
      <c r="A28" s="337">
        <v>20</v>
      </c>
      <c r="B28" s="347" t="s">
        <v>173</v>
      </c>
      <c r="C28" s="348" t="s">
        <v>75</v>
      </c>
      <c r="D28" s="349">
        <v>2</v>
      </c>
      <c r="E28" s="355">
        <v>10697</v>
      </c>
      <c r="F28" s="349">
        <v>9</v>
      </c>
      <c r="G28" s="355">
        <v>5641</v>
      </c>
      <c r="H28" s="349">
        <v>6</v>
      </c>
      <c r="I28" s="351">
        <v>2243</v>
      </c>
      <c r="J28" s="333">
        <v>10</v>
      </c>
      <c r="K28" s="355">
        <v>0</v>
      </c>
      <c r="L28" s="349">
        <v>4</v>
      </c>
      <c r="M28" s="351">
        <v>8763</v>
      </c>
      <c r="N28" s="333">
        <v>7</v>
      </c>
      <c r="O28" s="355">
        <v>3946</v>
      </c>
      <c r="P28" s="333">
        <v>10</v>
      </c>
      <c r="Q28" s="355">
        <v>695</v>
      </c>
      <c r="R28" s="333">
        <v>3</v>
      </c>
      <c r="S28" s="355">
        <v>7470</v>
      </c>
      <c r="T28" s="333">
        <v>5</v>
      </c>
      <c r="U28" s="355">
        <v>2380</v>
      </c>
      <c r="V28" s="333">
        <v>1</v>
      </c>
      <c r="W28" s="355">
        <v>3930</v>
      </c>
      <c r="X28" s="333">
        <v>11</v>
      </c>
      <c r="Y28" s="355">
        <v>1770</v>
      </c>
      <c r="Z28" s="349">
        <v>7</v>
      </c>
      <c r="AA28" s="355">
        <v>7195</v>
      </c>
      <c r="AB28" s="352">
        <v>75</v>
      </c>
      <c r="AC28" s="353">
        <v>54730</v>
      </c>
      <c r="AD28" s="354">
        <v>20</v>
      </c>
    </row>
    <row r="29" spans="1:30" ht="16.5" x14ac:dyDescent="0.2">
      <c r="A29" s="337">
        <v>21</v>
      </c>
      <c r="B29" s="347" t="s">
        <v>172</v>
      </c>
      <c r="C29" s="348" t="s">
        <v>75</v>
      </c>
      <c r="D29" s="349">
        <v>11</v>
      </c>
      <c r="E29" s="355">
        <v>4917</v>
      </c>
      <c r="F29" s="349">
        <v>8</v>
      </c>
      <c r="G29" s="356">
        <v>4938</v>
      </c>
      <c r="H29" s="349">
        <v>1</v>
      </c>
      <c r="I29" s="351">
        <v>18464</v>
      </c>
      <c r="J29" s="333">
        <v>1</v>
      </c>
      <c r="K29" s="355">
        <v>12176</v>
      </c>
      <c r="L29" s="349">
        <v>11</v>
      </c>
      <c r="M29" s="351">
        <v>1368</v>
      </c>
      <c r="N29" s="333">
        <v>11</v>
      </c>
      <c r="O29" s="355">
        <v>2100</v>
      </c>
      <c r="P29" s="333">
        <v>8</v>
      </c>
      <c r="Q29" s="355">
        <v>1915</v>
      </c>
      <c r="R29" s="333">
        <v>8</v>
      </c>
      <c r="S29" s="355">
        <v>5225</v>
      </c>
      <c r="T29" s="333">
        <v>3</v>
      </c>
      <c r="U29" s="355">
        <v>3910</v>
      </c>
      <c r="V29" s="333">
        <v>6</v>
      </c>
      <c r="W29" s="355">
        <v>4995</v>
      </c>
      <c r="X29" s="333">
        <v>6</v>
      </c>
      <c r="Y29" s="355">
        <v>5905</v>
      </c>
      <c r="Z29" s="349">
        <v>3</v>
      </c>
      <c r="AA29" s="355">
        <v>11270</v>
      </c>
      <c r="AB29" s="352">
        <v>77</v>
      </c>
      <c r="AC29" s="353">
        <v>77183</v>
      </c>
      <c r="AD29" s="354">
        <v>21</v>
      </c>
    </row>
    <row r="30" spans="1:30" ht="16.5" x14ac:dyDescent="0.2">
      <c r="A30" s="337">
        <v>22</v>
      </c>
      <c r="B30" s="347" t="s">
        <v>156</v>
      </c>
      <c r="C30" s="348" t="s">
        <v>144</v>
      </c>
      <c r="D30" s="349">
        <v>9</v>
      </c>
      <c r="E30" s="355">
        <v>5451</v>
      </c>
      <c r="F30" s="349">
        <v>11</v>
      </c>
      <c r="G30" s="355">
        <v>1966</v>
      </c>
      <c r="H30" s="349">
        <v>5</v>
      </c>
      <c r="I30" s="351">
        <v>0.01</v>
      </c>
      <c r="J30" s="333">
        <v>4</v>
      </c>
      <c r="K30" s="355">
        <v>3106</v>
      </c>
      <c r="L30" s="349">
        <v>1</v>
      </c>
      <c r="M30" s="351">
        <v>12031</v>
      </c>
      <c r="N30" s="333">
        <v>1</v>
      </c>
      <c r="O30" s="355">
        <v>11717</v>
      </c>
      <c r="P30" s="333">
        <v>11</v>
      </c>
      <c r="Q30" s="355">
        <v>240</v>
      </c>
      <c r="R30" s="333">
        <v>2</v>
      </c>
      <c r="S30" s="355">
        <v>8500</v>
      </c>
      <c r="T30" s="333">
        <v>12</v>
      </c>
      <c r="U30" s="355">
        <v>1015</v>
      </c>
      <c r="V30" s="333">
        <v>8</v>
      </c>
      <c r="W30" s="355">
        <v>4360</v>
      </c>
      <c r="X30" s="333">
        <v>12</v>
      </c>
      <c r="Y30" s="355">
        <v>1625</v>
      </c>
      <c r="Z30" s="349">
        <v>5</v>
      </c>
      <c r="AA30" s="355">
        <v>4910</v>
      </c>
      <c r="AB30" s="352">
        <v>81</v>
      </c>
      <c r="AC30" s="353">
        <v>54921.01</v>
      </c>
      <c r="AD30" s="354">
        <v>22</v>
      </c>
    </row>
    <row r="31" spans="1:30" ht="16.5" x14ac:dyDescent="0.2">
      <c r="A31" s="337">
        <v>23</v>
      </c>
      <c r="B31" s="347" t="s">
        <v>160</v>
      </c>
      <c r="C31" s="348" t="s">
        <v>79</v>
      </c>
      <c r="D31" s="349">
        <v>12</v>
      </c>
      <c r="E31" s="355">
        <v>2944</v>
      </c>
      <c r="F31" s="349">
        <v>8</v>
      </c>
      <c r="G31" s="355">
        <v>4145</v>
      </c>
      <c r="H31" s="349">
        <v>2</v>
      </c>
      <c r="I31" s="351">
        <v>4396</v>
      </c>
      <c r="J31" s="333">
        <v>6</v>
      </c>
      <c r="K31" s="355">
        <v>4129</v>
      </c>
      <c r="L31" s="349">
        <v>5</v>
      </c>
      <c r="M31" s="351">
        <v>7705</v>
      </c>
      <c r="N31" s="333">
        <v>6</v>
      </c>
      <c r="O31" s="355">
        <v>8703</v>
      </c>
      <c r="P31" s="333">
        <v>6</v>
      </c>
      <c r="Q31" s="355">
        <v>4470</v>
      </c>
      <c r="R31" s="333">
        <v>9</v>
      </c>
      <c r="S31" s="355">
        <v>4645</v>
      </c>
      <c r="T31" s="333">
        <v>2</v>
      </c>
      <c r="U31" s="355">
        <v>5755</v>
      </c>
      <c r="V31" s="333">
        <v>10</v>
      </c>
      <c r="W31" s="355">
        <v>2325</v>
      </c>
      <c r="X31" s="333">
        <v>9</v>
      </c>
      <c r="Y31" s="355">
        <v>2635</v>
      </c>
      <c r="Z31" s="349">
        <v>7</v>
      </c>
      <c r="AA31" s="355">
        <v>6615</v>
      </c>
      <c r="AB31" s="352">
        <v>82</v>
      </c>
      <c r="AC31" s="353">
        <v>58467</v>
      </c>
      <c r="AD31" s="354">
        <v>23</v>
      </c>
    </row>
    <row r="32" spans="1:30" ht="16.5" x14ac:dyDescent="0.2">
      <c r="A32" s="337">
        <v>24</v>
      </c>
      <c r="B32" s="347" t="s">
        <v>159</v>
      </c>
      <c r="C32" s="348" t="s">
        <v>91</v>
      </c>
      <c r="D32" s="349">
        <v>12</v>
      </c>
      <c r="E32" s="355">
        <v>4436</v>
      </c>
      <c r="F32" s="349">
        <v>11</v>
      </c>
      <c r="G32" s="355">
        <v>4109</v>
      </c>
      <c r="H32" s="349">
        <v>1</v>
      </c>
      <c r="I32" s="351">
        <v>4204</v>
      </c>
      <c r="J32" s="333">
        <v>13</v>
      </c>
      <c r="K32" s="355" t="s">
        <v>95</v>
      </c>
      <c r="L32" s="349">
        <v>4</v>
      </c>
      <c r="M32" s="351">
        <v>7783</v>
      </c>
      <c r="N32" s="333">
        <v>2</v>
      </c>
      <c r="O32" s="355">
        <v>5678</v>
      </c>
      <c r="P32" s="333">
        <v>3</v>
      </c>
      <c r="Q32" s="355">
        <v>5525</v>
      </c>
      <c r="R32" s="333">
        <v>6</v>
      </c>
      <c r="S32" s="355">
        <v>7740</v>
      </c>
      <c r="T32" s="333">
        <v>8</v>
      </c>
      <c r="U32" s="355">
        <v>3485</v>
      </c>
      <c r="V32" s="333">
        <v>8</v>
      </c>
      <c r="W32" s="355">
        <v>2195</v>
      </c>
      <c r="X32" s="333">
        <v>8</v>
      </c>
      <c r="Y32" s="355">
        <v>4025</v>
      </c>
      <c r="Z32" s="349">
        <v>6</v>
      </c>
      <c r="AA32" s="355">
        <v>4705</v>
      </c>
      <c r="AB32" s="352">
        <v>82</v>
      </c>
      <c r="AC32" s="353">
        <v>53885</v>
      </c>
      <c r="AD32" s="354">
        <v>24</v>
      </c>
    </row>
    <row r="33" spans="1:30" ht="16.5" x14ac:dyDescent="0.2">
      <c r="A33" s="337">
        <v>25</v>
      </c>
      <c r="B33" s="347" t="s">
        <v>178</v>
      </c>
      <c r="C33" s="348" t="s">
        <v>144</v>
      </c>
      <c r="D33" s="349">
        <v>6</v>
      </c>
      <c r="E33" s="355">
        <v>7689</v>
      </c>
      <c r="F33" s="349">
        <v>6.5</v>
      </c>
      <c r="G33" s="355">
        <v>6259</v>
      </c>
      <c r="H33" s="349">
        <v>10.5</v>
      </c>
      <c r="I33" s="351">
        <v>0</v>
      </c>
      <c r="J33" s="333">
        <v>7</v>
      </c>
      <c r="K33" s="355">
        <v>2364</v>
      </c>
      <c r="L33" s="349">
        <v>1</v>
      </c>
      <c r="M33" s="351">
        <v>7984</v>
      </c>
      <c r="N33" s="333">
        <v>7</v>
      </c>
      <c r="O33" s="355">
        <v>3194</v>
      </c>
      <c r="P33" s="333">
        <v>8</v>
      </c>
      <c r="Q33" s="355">
        <v>4225</v>
      </c>
      <c r="R33" s="333">
        <v>10</v>
      </c>
      <c r="S33" s="355">
        <v>4180</v>
      </c>
      <c r="T33" s="333">
        <v>10</v>
      </c>
      <c r="U33" s="355">
        <v>3160</v>
      </c>
      <c r="V33" s="333">
        <v>2</v>
      </c>
      <c r="W33" s="355">
        <v>5295</v>
      </c>
      <c r="X33" s="333">
        <v>4</v>
      </c>
      <c r="Y33" s="355">
        <v>6560</v>
      </c>
      <c r="Z33" s="349">
        <v>11</v>
      </c>
      <c r="AA33" s="355">
        <v>5515</v>
      </c>
      <c r="AB33" s="352">
        <v>83</v>
      </c>
      <c r="AC33" s="353">
        <v>56425</v>
      </c>
      <c r="AD33" s="354">
        <v>25</v>
      </c>
    </row>
    <row r="34" spans="1:30" ht="16.5" x14ac:dyDescent="0.2">
      <c r="A34" s="337">
        <v>26</v>
      </c>
      <c r="B34" s="347" t="s">
        <v>171</v>
      </c>
      <c r="C34" s="348" t="s">
        <v>145</v>
      </c>
      <c r="D34" s="349">
        <v>3</v>
      </c>
      <c r="E34" s="355">
        <v>10380</v>
      </c>
      <c r="F34" s="349">
        <v>2</v>
      </c>
      <c r="G34" s="355">
        <v>9035</v>
      </c>
      <c r="H34" s="349">
        <v>10.5</v>
      </c>
      <c r="I34" s="351">
        <v>0</v>
      </c>
      <c r="J34" s="333">
        <v>11</v>
      </c>
      <c r="K34" s="355">
        <v>0</v>
      </c>
      <c r="L34" s="349">
        <v>10</v>
      </c>
      <c r="M34" s="351">
        <v>3315</v>
      </c>
      <c r="N34" s="333">
        <v>9</v>
      </c>
      <c r="O34" s="355">
        <v>5093</v>
      </c>
      <c r="P34" s="333">
        <v>11</v>
      </c>
      <c r="Q34" s="355">
        <v>1175</v>
      </c>
      <c r="R34" s="333">
        <v>4</v>
      </c>
      <c r="S34" s="355">
        <v>8000</v>
      </c>
      <c r="T34" s="333">
        <v>7</v>
      </c>
      <c r="U34" s="355">
        <v>1720</v>
      </c>
      <c r="V34" s="333">
        <v>4</v>
      </c>
      <c r="W34" s="355">
        <v>4790</v>
      </c>
      <c r="X34" s="333">
        <v>11</v>
      </c>
      <c r="Y34" s="355">
        <v>1860</v>
      </c>
      <c r="Z34" s="349">
        <v>1</v>
      </c>
      <c r="AA34" s="355">
        <v>13350</v>
      </c>
      <c r="AB34" s="352">
        <v>83.5</v>
      </c>
      <c r="AC34" s="353">
        <v>58718</v>
      </c>
      <c r="AD34" s="354">
        <v>26</v>
      </c>
    </row>
    <row r="35" spans="1:30" ht="16.5" x14ac:dyDescent="0.2">
      <c r="A35" s="337">
        <v>27</v>
      </c>
      <c r="B35" s="347" t="s">
        <v>165</v>
      </c>
      <c r="C35" s="348" t="s">
        <v>141</v>
      </c>
      <c r="D35" s="349">
        <v>2</v>
      </c>
      <c r="E35" s="355">
        <v>7945</v>
      </c>
      <c r="F35" s="349">
        <v>11</v>
      </c>
      <c r="G35" s="355">
        <v>5111</v>
      </c>
      <c r="H35" s="349">
        <v>7</v>
      </c>
      <c r="I35" s="351">
        <v>2052</v>
      </c>
      <c r="J35" s="333">
        <v>10</v>
      </c>
      <c r="K35" s="355">
        <v>0</v>
      </c>
      <c r="L35" s="349">
        <v>8</v>
      </c>
      <c r="M35" s="351">
        <v>4817</v>
      </c>
      <c r="N35" s="333">
        <v>8</v>
      </c>
      <c r="O35" s="355">
        <v>3139</v>
      </c>
      <c r="P35" s="333">
        <v>12</v>
      </c>
      <c r="Q35" s="355">
        <v>865</v>
      </c>
      <c r="R35" s="333">
        <v>10</v>
      </c>
      <c r="S35" s="355">
        <v>3565</v>
      </c>
      <c r="T35" s="333">
        <v>2</v>
      </c>
      <c r="U35" s="355">
        <v>3540</v>
      </c>
      <c r="V35" s="333">
        <v>3</v>
      </c>
      <c r="W35" s="355">
        <v>5885</v>
      </c>
      <c r="X35" s="333">
        <v>8</v>
      </c>
      <c r="Y35" s="355">
        <v>3055</v>
      </c>
      <c r="Z35" s="349">
        <v>5</v>
      </c>
      <c r="AA35" s="355">
        <v>8375</v>
      </c>
      <c r="AB35" s="352">
        <v>86</v>
      </c>
      <c r="AC35" s="353">
        <v>48349</v>
      </c>
      <c r="AD35" s="354">
        <v>27</v>
      </c>
    </row>
    <row r="36" spans="1:30" ht="16.5" x14ac:dyDescent="0.2">
      <c r="A36" s="337">
        <v>28</v>
      </c>
      <c r="B36" s="347" t="s">
        <v>163</v>
      </c>
      <c r="C36" s="348" t="s">
        <v>80</v>
      </c>
      <c r="D36" s="349">
        <v>1</v>
      </c>
      <c r="E36" s="355">
        <v>12966</v>
      </c>
      <c r="F36" s="349">
        <v>3</v>
      </c>
      <c r="G36" s="355">
        <v>6321</v>
      </c>
      <c r="H36" s="349">
        <v>9</v>
      </c>
      <c r="I36" s="351">
        <v>0</v>
      </c>
      <c r="J36" s="333">
        <v>10</v>
      </c>
      <c r="K36" s="355">
        <v>0</v>
      </c>
      <c r="L36" s="349">
        <v>7</v>
      </c>
      <c r="M36" s="351">
        <v>5016</v>
      </c>
      <c r="N36" s="333">
        <v>11</v>
      </c>
      <c r="O36" s="355">
        <v>881</v>
      </c>
      <c r="P36" s="333">
        <v>11</v>
      </c>
      <c r="Q36" s="355">
        <v>525</v>
      </c>
      <c r="R36" s="333">
        <v>1</v>
      </c>
      <c r="S36" s="355">
        <v>10064</v>
      </c>
      <c r="T36" s="333">
        <v>11</v>
      </c>
      <c r="U36" s="355">
        <v>3130</v>
      </c>
      <c r="V36" s="333">
        <v>9</v>
      </c>
      <c r="W36" s="355">
        <v>2610</v>
      </c>
      <c r="X36" s="333">
        <v>3</v>
      </c>
      <c r="Y36" s="355">
        <v>7020</v>
      </c>
      <c r="Z36" s="349">
        <v>13</v>
      </c>
      <c r="AA36" s="355" t="s">
        <v>95</v>
      </c>
      <c r="AB36" s="352">
        <v>89</v>
      </c>
      <c r="AC36" s="353">
        <v>48533</v>
      </c>
      <c r="AD36" s="354">
        <v>28</v>
      </c>
    </row>
    <row r="37" spans="1:30" ht="16.5" x14ac:dyDescent="0.2">
      <c r="A37" s="337">
        <v>29</v>
      </c>
      <c r="B37" s="347" t="s">
        <v>367</v>
      </c>
      <c r="C37" s="348" t="s">
        <v>35</v>
      </c>
      <c r="D37" s="349">
        <v>2</v>
      </c>
      <c r="E37" s="355">
        <v>10530</v>
      </c>
      <c r="F37" s="349">
        <v>7</v>
      </c>
      <c r="G37" s="355">
        <v>6620</v>
      </c>
      <c r="H37" s="349">
        <v>5</v>
      </c>
      <c r="I37" s="351">
        <v>5705</v>
      </c>
      <c r="J37" s="333">
        <v>6</v>
      </c>
      <c r="K37" s="355">
        <v>2496</v>
      </c>
      <c r="L37" s="349">
        <v>12</v>
      </c>
      <c r="M37" s="351">
        <v>370</v>
      </c>
      <c r="N37" s="333">
        <v>12</v>
      </c>
      <c r="O37" s="355">
        <v>1076</v>
      </c>
      <c r="P37" s="333">
        <v>6</v>
      </c>
      <c r="Q37" s="355">
        <v>1985</v>
      </c>
      <c r="R37" s="333">
        <v>8</v>
      </c>
      <c r="S37" s="355">
        <v>3900</v>
      </c>
      <c r="T37" s="333">
        <v>7</v>
      </c>
      <c r="U37" s="355">
        <v>4165</v>
      </c>
      <c r="V37" s="333">
        <v>9</v>
      </c>
      <c r="W37" s="355">
        <v>3145</v>
      </c>
      <c r="X37" s="333">
        <v>8</v>
      </c>
      <c r="Y37" s="355">
        <v>2985</v>
      </c>
      <c r="Z37" s="349">
        <v>8</v>
      </c>
      <c r="AA37" s="355">
        <v>5925</v>
      </c>
      <c r="AB37" s="352">
        <v>90</v>
      </c>
      <c r="AC37" s="353">
        <v>48902</v>
      </c>
      <c r="AD37" s="354">
        <v>29</v>
      </c>
    </row>
    <row r="38" spans="1:30" ht="16.5" x14ac:dyDescent="0.2">
      <c r="A38" s="337">
        <v>30</v>
      </c>
      <c r="B38" s="347" t="s">
        <v>161</v>
      </c>
      <c r="C38" s="348" t="s">
        <v>79</v>
      </c>
      <c r="D38" s="349">
        <v>3</v>
      </c>
      <c r="E38" s="355">
        <v>7939</v>
      </c>
      <c r="F38" s="349">
        <v>2</v>
      </c>
      <c r="G38" s="355">
        <v>9470</v>
      </c>
      <c r="H38" s="349">
        <v>10</v>
      </c>
      <c r="I38" s="351">
        <v>0</v>
      </c>
      <c r="J38" s="333">
        <v>11</v>
      </c>
      <c r="K38" s="355">
        <v>0</v>
      </c>
      <c r="L38" s="349">
        <v>10</v>
      </c>
      <c r="M38" s="351">
        <v>1182</v>
      </c>
      <c r="N38" s="333">
        <v>2</v>
      </c>
      <c r="O38" s="355">
        <v>5465</v>
      </c>
      <c r="P38" s="333">
        <v>7</v>
      </c>
      <c r="Q38" s="355">
        <v>1810</v>
      </c>
      <c r="R38" s="333">
        <v>12</v>
      </c>
      <c r="S38" s="355">
        <v>1100</v>
      </c>
      <c r="T38" s="333">
        <v>10</v>
      </c>
      <c r="U38" s="355">
        <v>1500</v>
      </c>
      <c r="V38" s="333">
        <v>10</v>
      </c>
      <c r="W38" s="355">
        <v>2875</v>
      </c>
      <c r="X38" s="333">
        <v>12</v>
      </c>
      <c r="Y38" s="355">
        <v>2475</v>
      </c>
      <c r="Z38" s="349">
        <v>3</v>
      </c>
      <c r="AA38" s="355">
        <v>10630</v>
      </c>
      <c r="AB38" s="352">
        <v>92</v>
      </c>
      <c r="AC38" s="353">
        <v>44446</v>
      </c>
      <c r="AD38" s="354">
        <v>30</v>
      </c>
    </row>
    <row r="39" spans="1:30" ht="16.5" x14ac:dyDescent="0.2">
      <c r="A39" s="337">
        <v>31</v>
      </c>
      <c r="B39" s="347" t="s">
        <v>180</v>
      </c>
      <c r="C39" s="348" t="s">
        <v>143</v>
      </c>
      <c r="D39" s="349">
        <v>11</v>
      </c>
      <c r="E39" s="355">
        <v>4549</v>
      </c>
      <c r="F39" s="349">
        <v>6</v>
      </c>
      <c r="G39" s="355">
        <v>5264</v>
      </c>
      <c r="H39" s="349">
        <v>10</v>
      </c>
      <c r="I39" s="351">
        <v>0</v>
      </c>
      <c r="J39" s="333">
        <v>8</v>
      </c>
      <c r="K39" s="355">
        <v>3222</v>
      </c>
      <c r="L39" s="349">
        <v>9</v>
      </c>
      <c r="M39" s="351">
        <v>6206</v>
      </c>
      <c r="N39" s="333">
        <v>10</v>
      </c>
      <c r="O39" s="355">
        <v>5062</v>
      </c>
      <c r="P39" s="333">
        <v>10</v>
      </c>
      <c r="Q39" s="355">
        <v>1315</v>
      </c>
      <c r="R39" s="333">
        <v>6</v>
      </c>
      <c r="S39" s="355">
        <v>7000</v>
      </c>
      <c r="T39" s="333">
        <v>6</v>
      </c>
      <c r="U39" s="355">
        <v>4370</v>
      </c>
      <c r="V39" s="333">
        <v>5</v>
      </c>
      <c r="W39" s="355">
        <v>4785</v>
      </c>
      <c r="X39" s="333">
        <v>10</v>
      </c>
      <c r="Y39" s="355">
        <v>2545</v>
      </c>
      <c r="Z39" s="349">
        <v>3</v>
      </c>
      <c r="AA39" s="355">
        <v>8195</v>
      </c>
      <c r="AB39" s="352">
        <v>94</v>
      </c>
      <c r="AC39" s="353">
        <v>52513</v>
      </c>
      <c r="AD39" s="354">
        <v>31</v>
      </c>
    </row>
    <row r="40" spans="1:30" ht="16.5" x14ac:dyDescent="0.2">
      <c r="A40" s="337">
        <v>32</v>
      </c>
      <c r="B40" s="347" t="s">
        <v>365</v>
      </c>
      <c r="C40" s="348" t="s">
        <v>35</v>
      </c>
      <c r="D40" s="349">
        <v>11</v>
      </c>
      <c r="E40" s="355">
        <v>3851</v>
      </c>
      <c r="F40" s="349">
        <v>12</v>
      </c>
      <c r="G40" s="355">
        <v>3251</v>
      </c>
      <c r="H40" s="349">
        <v>5</v>
      </c>
      <c r="I40" s="351">
        <v>2290</v>
      </c>
      <c r="J40" s="333">
        <v>5</v>
      </c>
      <c r="K40" s="355">
        <v>2449</v>
      </c>
      <c r="L40" s="349">
        <v>10</v>
      </c>
      <c r="M40" s="351">
        <v>2279</v>
      </c>
      <c r="N40" s="333">
        <v>2</v>
      </c>
      <c r="O40" s="355">
        <v>14826</v>
      </c>
      <c r="P40" s="333">
        <v>7</v>
      </c>
      <c r="Q40" s="355">
        <v>4310</v>
      </c>
      <c r="R40" s="333">
        <v>8</v>
      </c>
      <c r="S40" s="355">
        <v>4205</v>
      </c>
      <c r="T40" s="333">
        <v>7</v>
      </c>
      <c r="U40" s="355">
        <v>3670</v>
      </c>
      <c r="V40" s="333">
        <v>5</v>
      </c>
      <c r="W40" s="355">
        <v>2895</v>
      </c>
      <c r="X40" s="333">
        <v>12</v>
      </c>
      <c r="Y40" s="355">
        <v>1380</v>
      </c>
      <c r="Z40" s="349">
        <v>10</v>
      </c>
      <c r="AA40" s="355">
        <v>5560</v>
      </c>
      <c r="AB40" s="352">
        <v>94</v>
      </c>
      <c r="AC40" s="353">
        <v>50966</v>
      </c>
      <c r="AD40" s="354">
        <v>32</v>
      </c>
    </row>
    <row r="41" spans="1:30" ht="16.5" x14ac:dyDescent="0.2">
      <c r="A41" s="337">
        <v>33</v>
      </c>
      <c r="B41" s="347" t="s">
        <v>168</v>
      </c>
      <c r="C41" s="348" t="s">
        <v>79</v>
      </c>
      <c r="D41" s="349">
        <v>8</v>
      </c>
      <c r="E41" s="355">
        <v>7769</v>
      </c>
      <c r="F41" s="349">
        <v>9</v>
      </c>
      <c r="G41" s="355">
        <v>4760</v>
      </c>
      <c r="H41" s="349">
        <v>2</v>
      </c>
      <c r="I41" s="351">
        <v>2716</v>
      </c>
      <c r="J41" s="333">
        <v>7</v>
      </c>
      <c r="K41" s="355">
        <v>3017</v>
      </c>
      <c r="L41" s="349">
        <v>7</v>
      </c>
      <c r="M41" s="351">
        <v>4050</v>
      </c>
      <c r="N41" s="333">
        <v>8</v>
      </c>
      <c r="O41" s="355">
        <v>2401</v>
      </c>
      <c r="P41" s="333">
        <v>8</v>
      </c>
      <c r="Q41" s="355">
        <v>1355</v>
      </c>
      <c r="R41" s="333">
        <v>11</v>
      </c>
      <c r="S41" s="355">
        <v>3945</v>
      </c>
      <c r="T41" s="333">
        <v>10</v>
      </c>
      <c r="U41" s="355">
        <v>1155</v>
      </c>
      <c r="V41" s="333">
        <v>10</v>
      </c>
      <c r="W41" s="355">
        <v>1765</v>
      </c>
      <c r="X41" s="333">
        <v>7</v>
      </c>
      <c r="Y41" s="355">
        <v>3215</v>
      </c>
      <c r="Z41" s="349">
        <v>7</v>
      </c>
      <c r="AA41" s="355">
        <v>6370</v>
      </c>
      <c r="AB41" s="352">
        <v>94</v>
      </c>
      <c r="AC41" s="353">
        <v>42518</v>
      </c>
      <c r="AD41" s="354">
        <v>33</v>
      </c>
    </row>
    <row r="42" spans="1:30" ht="16.5" x14ac:dyDescent="0.2">
      <c r="A42" s="337">
        <v>34</v>
      </c>
      <c r="B42" s="347" t="s">
        <v>174</v>
      </c>
      <c r="C42" s="348" t="s">
        <v>145</v>
      </c>
      <c r="D42" s="349">
        <v>5</v>
      </c>
      <c r="E42" s="355">
        <v>8722</v>
      </c>
      <c r="F42" s="349">
        <v>4</v>
      </c>
      <c r="G42" s="355">
        <v>7414</v>
      </c>
      <c r="H42" s="349">
        <v>8</v>
      </c>
      <c r="I42" s="351">
        <v>2594</v>
      </c>
      <c r="J42" s="333">
        <v>9</v>
      </c>
      <c r="K42" s="355">
        <v>1962</v>
      </c>
      <c r="L42" s="349">
        <v>9</v>
      </c>
      <c r="M42" s="351">
        <v>3513</v>
      </c>
      <c r="N42" s="333">
        <v>11</v>
      </c>
      <c r="O42" s="355">
        <v>5099</v>
      </c>
      <c r="P42" s="333">
        <v>10</v>
      </c>
      <c r="Q42" s="355">
        <v>615</v>
      </c>
      <c r="R42" s="333">
        <v>7</v>
      </c>
      <c r="S42" s="355">
        <v>6635</v>
      </c>
      <c r="T42" s="333">
        <v>8</v>
      </c>
      <c r="U42" s="355">
        <v>4115</v>
      </c>
      <c r="V42" s="333">
        <v>7</v>
      </c>
      <c r="W42" s="355">
        <v>2395</v>
      </c>
      <c r="X42" s="333">
        <v>10</v>
      </c>
      <c r="Y42" s="355">
        <v>3665</v>
      </c>
      <c r="Z42" s="349">
        <v>9</v>
      </c>
      <c r="AA42" s="355">
        <v>4085</v>
      </c>
      <c r="AB42" s="352">
        <v>97</v>
      </c>
      <c r="AC42" s="353">
        <v>50814</v>
      </c>
      <c r="AD42" s="354">
        <v>34</v>
      </c>
    </row>
    <row r="43" spans="1:30" ht="16.5" x14ac:dyDescent="0.2">
      <c r="A43" s="337">
        <v>35</v>
      </c>
      <c r="B43" s="347" t="s">
        <v>360</v>
      </c>
      <c r="C43" s="348" t="s">
        <v>24</v>
      </c>
      <c r="D43" s="349">
        <v>9</v>
      </c>
      <c r="E43" s="355">
        <v>5749</v>
      </c>
      <c r="F43" s="349">
        <v>8</v>
      </c>
      <c r="G43" s="355">
        <v>5776</v>
      </c>
      <c r="H43" s="349">
        <v>10</v>
      </c>
      <c r="I43" s="351">
        <v>0</v>
      </c>
      <c r="J43" s="333">
        <v>10</v>
      </c>
      <c r="K43" s="355">
        <v>0</v>
      </c>
      <c r="L43" s="349">
        <v>12</v>
      </c>
      <c r="M43" s="351">
        <v>2385</v>
      </c>
      <c r="N43" s="333">
        <v>8</v>
      </c>
      <c r="O43" s="355">
        <v>5405</v>
      </c>
      <c r="P43" s="333">
        <v>4</v>
      </c>
      <c r="Q43" s="355">
        <v>5385</v>
      </c>
      <c r="R43" s="333">
        <v>9</v>
      </c>
      <c r="S43" s="355">
        <v>3860</v>
      </c>
      <c r="T43" s="333">
        <v>8</v>
      </c>
      <c r="U43" s="355">
        <v>1460</v>
      </c>
      <c r="V43" s="333">
        <v>12</v>
      </c>
      <c r="W43" s="355">
        <v>760</v>
      </c>
      <c r="X43" s="333">
        <v>2</v>
      </c>
      <c r="Y43" s="355">
        <v>7540</v>
      </c>
      <c r="Z43" s="349">
        <v>7</v>
      </c>
      <c r="AA43" s="355">
        <v>4510</v>
      </c>
      <c r="AB43" s="352">
        <v>99</v>
      </c>
      <c r="AC43" s="353">
        <v>42830</v>
      </c>
      <c r="AD43" s="354">
        <v>35</v>
      </c>
    </row>
    <row r="44" spans="1:30" ht="16.5" x14ac:dyDescent="0.2">
      <c r="A44" s="337">
        <v>36</v>
      </c>
      <c r="B44" s="347" t="s">
        <v>352</v>
      </c>
      <c r="C44" s="348" t="s">
        <v>76</v>
      </c>
      <c r="D44" s="349">
        <v>9</v>
      </c>
      <c r="E44" s="355">
        <v>4878</v>
      </c>
      <c r="F44" s="349">
        <v>6.5</v>
      </c>
      <c r="G44" s="355">
        <v>6259</v>
      </c>
      <c r="H44" s="349">
        <v>9</v>
      </c>
      <c r="I44" s="351">
        <v>0</v>
      </c>
      <c r="J44" s="333">
        <v>3</v>
      </c>
      <c r="K44" s="355">
        <v>4921</v>
      </c>
      <c r="L44" s="349">
        <v>7</v>
      </c>
      <c r="M44" s="351">
        <v>7332</v>
      </c>
      <c r="N44" s="333">
        <v>9</v>
      </c>
      <c r="O44" s="355">
        <v>2075</v>
      </c>
      <c r="P44" s="333">
        <v>9</v>
      </c>
      <c r="Q44" s="355">
        <v>1330</v>
      </c>
      <c r="R44" s="333">
        <v>11</v>
      </c>
      <c r="S44" s="355">
        <v>3430</v>
      </c>
      <c r="T44" s="333">
        <v>12</v>
      </c>
      <c r="U44" s="355">
        <v>790</v>
      </c>
      <c r="V44" s="333">
        <v>11</v>
      </c>
      <c r="W44" s="355">
        <v>2080</v>
      </c>
      <c r="X44" s="333">
        <v>12</v>
      </c>
      <c r="Y44" s="355">
        <v>1765</v>
      </c>
      <c r="Z44" s="349">
        <v>2</v>
      </c>
      <c r="AA44" s="355">
        <v>7075</v>
      </c>
      <c r="AB44" s="352">
        <v>100.5</v>
      </c>
      <c r="AC44" s="353">
        <v>41935</v>
      </c>
      <c r="AD44" s="354">
        <v>36</v>
      </c>
    </row>
    <row r="45" spans="1:30" ht="16.5" x14ac:dyDescent="0.2">
      <c r="A45" s="337">
        <v>37</v>
      </c>
      <c r="B45" s="347" t="s">
        <v>368</v>
      </c>
      <c r="C45" s="348" t="s">
        <v>35</v>
      </c>
      <c r="D45" s="349">
        <v>7</v>
      </c>
      <c r="E45" s="355">
        <v>7650</v>
      </c>
      <c r="F45" s="349">
        <v>7</v>
      </c>
      <c r="G45" s="355">
        <v>4914</v>
      </c>
      <c r="H45" s="349">
        <v>9</v>
      </c>
      <c r="I45" s="351">
        <v>0</v>
      </c>
      <c r="J45" s="333">
        <v>9</v>
      </c>
      <c r="K45" s="355">
        <v>1701</v>
      </c>
      <c r="L45" s="349">
        <v>12</v>
      </c>
      <c r="M45" s="351">
        <v>2377</v>
      </c>
      <c r="N45" s="333">
        <v>11</v>
      </c>
      <c r="O45" s="355">
        <v>1462</v>
      </c>
      <c r="P45" s="333">
        <v>9</v>
      </c>
      <c r="Q45" s="355">
        <v>1145</v>
      </c>
      <c r="R45" s="333">
        <v>4</v>
      </c>
      <c r="S45" s="355">
        <v>7965</v>
      </c>
      <c r="T45" s="333">
        <v>9</v>
      </c>
      <c r="U45" s="355">
        <v>1175</v>
      </c>
      <c r="V45" s="333">
        <v>8</v>
      </c>
      <c r="W45" s="355">
        <v>3515</v>
      </c>
      <c r="X45" s="333">
        <v>6</v>
      </c>
      <c r="Y45" s="355">
        <v>5410</v>
      </c>
      <c r="Z45" s="349">
        <v>10</v>
      </c>
      <c r="AA45" s="355">
        <v>2790</v>
      </c>
      <c r="AB45" s="352">
        <v>101</v>
      </c>
      <c r="AC45" s="353">
        <v>40104</v>
      </c>
      <c r="AD45" s="354">
        <v>37</v>
      </c>
    </row>
    <row r="46" spans="1:30" ht="16.5" x14ac:dyDescent="0.2">
      <c r="A46" s="337">
        <v>38</v>
      </c>
      <c r="B46" s="347" t="s">
        <v>353</v>
      </c>
      <c r="C46" s="348" t="s">
        <v>76</v>
      </c>
      <c r="D46" s="349">
        <v>10</v>
      </c>
      <c r="E46" s="355">
        <v>5274</v>
      </c>
      <c r="F46" s="349">
        <v>12</v>
      </c>
      <c r="G46" s="355">
        <v>4876</v>
      </c>
      <c r="H46" s="349">
        <v>10</v>
      </c>
      <c r="I46" s="351">
        <v>0</v>
      </c>
      <c r="J46" s="333">
        <v>13</v>
      </c>
      <c r="K46" s="355" t="s">
        <v>95</v>
      </c>
      <c r="L46" s="349">
        <v>6</v>
      </c>
      <c r="M46" s="351">
        <v>6479</v>
      </c>
      <c r="N46" s="333">
        <v>7</v>
      </c>
      <c r="O46" s="355">
        <v>8700</v>
      </c>
      <c r="P46" s="333">
        <v>8</v>
      </c>
      <c r="Q46" s="355">
        <v>930</v>
      </c>
      <c r="R46" s="333">
        <v>11</v>
      </c>
      <c r="S46" s="355">
        <v>3305</v>
      </c>
      <c r="T46" s="333">
        <v>6</v>
      </c>
      <c r="U46" s="355">
        <v>1785</v>
      </c>
      <c r="V46" s="333">
        <v>5</v>
      </c>
      <c r="W46" s="355">
        <v>4690</v>
      </c>
      <c r="X46" s="333">
        <v>10</v>
      </c>
      <c r="Y46" s="355">
        <v>2180</v>
      </c>
      <c r="Z46" s="349">
        <v>6</v>
      </c>
      <c r="AA46" s="355">
        <v>7215</v>
      </c>
      <c r="AB46" s="352">
        <v>104</v>
      </c>
      <c r="AC46" s="353">
        <v>45434</v>
      </c>
      <c r="AD46" s="354">
        <v>38</v>
      </c>
    </row>
    <row r="47" spans="1:30" ht="16.5" x14ac:dyDescent="0.2">
      <c r="A47" s="337">
        <v>39</v>
      </c>
      <c r="B47" s="347" t="s">
        <v>167</v>
      </c>
      <c r="C47" s="348" t="s">
        <v>144</v>
      </c>
      <c r="D47" s="349">
        <v>5</v>
      </c>
      <c r="E47" s="355">
        <v>9924</v>
      </c>
      <c r="F47" s="349">
        <v>5</v>
      </c>
      <c r="G47" s="355">
        <v>6422</v>
      </c>
      <c r="H47" s="349">
        <v>10</v>
      </c>
      <c r="I47" s="351">
        <v>0</v>
      </c>
      <c r="J47" s="333">
        <v>9</v>
      </c>
      <c r="K47" s="355">
        <v>35</v>
      </c>
      <c r="L47" s="349">
        <v>9</v>
      </c>
      <c r="M47" s="351">
        <v>4034</v>
      </c>
      <c r="N47" s="333">
        <v>5</v>
      </c>
      <c r="O47" s="355">
        <v>11841</v>
      </c>
      <c r="P47" s="333">
        <v>13</v>
      </c>
      <c r="Q47" s="355" t="s">
        <v>95</v>
      </c>
      <c r="R47" s="333">
        <v>13</v>
      </c>
      <c r="S47" s="355" t="s">
        <v>95</v>
      </c>
      <c r="T47" s="333">
        <v>12</v>
      </c>
      <c r="U47" s="355">
        <v>1070</v>
      </c>
      <c r="V47" s="333">
        <v>11</v>
      </c>
      <c r="W47" s="355">
        <v>2310</v>
      </c>
      <c r="X47" s="333">
        <v>4</v>
      </c>
      <c r="Y47" s="355">
        <v>4280</v>
      </c>
      <c r="Z47" s="349">
        <v>9</v>
      </c>
      <c r="AA47" s="355">
        <v>5625</v>
      </c>
      <c r="AB47" s="352">
        <v>105</v>
      </c>
      <c r="AC47" s="353">
        <v>45541</v>
      </c>
      <c r="AD47" s="354">
        <v>39</v>
      </c>
    </row>
    <row r="48" spans="1:30" ht="16.5" x14ac:dyDescent="0.2">
      <c r="A48" s="336">
        <v>40</v>
      </c>
      <c r="B48" s="357" t="s">
        <v>170</v>
      </c>
      <c r="C48" s="358" t="s">
        <v>141</v>
      </c>
      <c r="D48" s="359">
        <v>12</v>
      </c>
      <c r="E48" s="356">
        <v>4133</v>
      </c>
      <c r="F48" s="360">
        <v>10</v>
      </c>
      <c r="G48" s="356">
        <v>2509</v>
      </c>
      <c r="H48" s="360">
        <v>9</v>
      </c>
      <c r="I48" s="356">
        <v>0</v>
      </c>
      <c r="J48" s="359">
        <v>8</v>
      </c>
      <c r="K48" s="356">
        <v>2104</v>
      </c>
      <c r="L48" s="359">
        <v>8</v>
      </c>
      <c r="M48" s="356">
        <v>1577</v>
      </c>
      <c r="N48" s="359">
        <v>12</v>
      </c>
      <c r="O48" s="356">
        <v>1023</v>
      </c>
      <c r="P48" s="359">
        <v>12</v>
      </c>
      <c r="Q48" s="356">
        <v>0</v>
      </c>
      <c r="R48" s="359">
        <v>11</v>
      </c>
      <c r="S48" s="356">
        <v>1400</v>
      </c>
      <c r="T48" s="359">
        <v>3</v>
      </c>
      <c r="U48" s="356">
        <v>6465</v>
      </c>
      <c r="V48" s="359">
        <v>12</v>
      </c>
      <c r="W48" s="356">
        <v>710</v>
      </c>
      <c r="X48" s="359">
        <v>5</v>
      </c>
      <c r="Y48" s="356">
        <v>6285</v>
      </c>
      <c r="Z48" s="359">
        <v>4</v>
      </c>
      <c r="AA48" s="356">
        <v>5500</v>
      </c>
      <c r="AB48" s="361">
        <v>106</v>
      </c>
      <c r="AC48" s="362">
        <v>31706</v>
      </c>
      <c r="AD48" s="363">
        <v>40</v>
      </c>
    </row>
    <row r="49" spans="1:30" ht="16.5" x14ac:dyDescent="0.2">
      <c r="A49" s="337">
        <v>41</v>
      </c>
      <c r="B49" s="347" t="s">
        <v>926</v>
      </c>
      <c r="C49" s="348" t="s">
        <v>76</v>
      </c>
      <c r="D49" s="349">
        <v>13</v>
      </c>
      <c r="E49" s="355" t="s">
        <v>95</v>
      </c>
      <c r="F49" s="349">
        <v>13</v>
      </c>
      <c r="G49" s="355" t="s">
        <v>95</v>
      </c>
      <c r="H49" s="349">
        <v>13</v>
      </c>
      <c r="I49" s="355" t="s">
        <v>95</v>
      </c>
      <c r="J49" s="349">
        <v>5</v>
      </c>
      <c r="K49" s="355">
        <v>4192</v>
      </c>
      <c r="L49" s="349">
        <v>4</v>
      </c>
      <c r="M49" s="355">
        <v>5111</v>
      </c>
      <c r="N49" s="349">
        <v>6</v>
      </c>
      <c r="O49" s="355">
        <v>4067</v>
      </c>
      <c r="P49" s="349">
        <v>9</v>
      </c>
      <c r="Q49" s="355">
        <v>1235</v>
      </c>
      <c r="R49" s="349">
        <v>9</v>
      </c>
      <c r="S49" s="355">
        <v>4730</v>
      </c>
      <c r="T49" s="349">
        <v>9</v>
      </c>
      <c r="U49" s="355">
        <v>3180</v>
      </c>
      <c r="V49" s="349">
        <v>12</v>
      </c>
      <c r="W49" s="355">
        <v>1895</v>
      </c>
      <c r="X49" s="349">
        <v>6</v>
      </c>
      <c r="Y49" s="355">
        <v>3770</v>
      </c>
      <c r="Z49" s="349">
        <v>10</v>
      </c>
      <c r="AA49" s="355">
        <v>4735</v>
      </c>
      <c r="AB49" s="352">
        <v>109</v>
      </c>
      <c r="AC49" s="353">
        <v>32915</v>
      </c>
      <c r="AD49" s="354">
        <v>41</v>
      </c>
    </row>
    <row r="50" spans="1:30" ht="16.5" x14ac:dyDescent="0.2">
      <c r="A50" s="337">
        <v>42</v>
      </c>
      <c r="B50" s="347" t="s">
        <v>366</v>
      </c>
      <c r="C50" s="348" t="s">
        <v>35</v>
      </c>
      <c r="D50" s="349">
        <v>4</v>
      </c>
      <c r="E50" s="355">
        <v>7716</v>
      </c>
      <c r="F50" s="349">
        <v>9</v>
      </c>
      <c r="G50" s="355">
        <v>4079</v>
      </c>
      <c r="H50" s="349">
        <v>5</v>
      </c>
      <c r="I50" s="355">
        <v>2953</v>
      </c>
      <c r="J50" s="349">
        <v>11.5</v>
      </c>
      <c r="K50" s="355">
        <v>0</v>
      </c>
      <c r="L50" s="349">
        <v>13</v>
      </c>
      <c r="M50" s="355" t="s">
        <v>95</v>
      </c>
      <c r="N50" s="349">
        <v>13</v>
      </c>
      <c r="O50" s="355" t="s">
        <v>95</v>
      </c>
      <c r="P50" s="349">
        <v>13</v>
      </c>
      <c r="Q50" s="355" t="s">
        <v>95</v>
      </c>
      <c r="R50" s="349">
        <v>13</v>
      </c>
      <c r="S50" s="355" t="s">
        <v>95</v>
      </c>
      <c r="T50" s="349">
        <v>11</v>
      </c>
      <c r="U50" s="355">
        <v>1490</v>
      </c>
      <c r="V50" s="349">
        <v>4</v>
      </c>
      <c r="W50" s="355">
        <v>5360</v>
      </c>
      <c r="X50" s="349">
        <v>8</v>
      </c>
      <c r="Y50" s="355">
        <v>2225</v>
      </c>
      <c r="Z50" s="349">
        <v>6</v>
      </c>
      <c r="AA50" s="355">
        <v>6475</v>
      </c>
      <c r="AB50" s="352">
        <v>110.5</v>
      </c>
      <c r="AC50" s="353">
        <v>30298</v>
      </c>
      <c r="AD50" s="354">
        <v>42</v>
      </c>
    </row>
    <row r="51" spans="1:30" ht="16.5" x14ac:dyDescent="0.2">
      <c r="A51" s="337">
        <v>43</v>
      </c>
      <c r="B51" s="347" t="s">
        <v>189</v>
      </c>
      <c r="C51" s="348" t="s">
        <v>24</v>
      </c>
      <c r="D51" s="349">
        <v>7</v>
      </c>
      <c r="E51" s="355">
        <v>7373</v>
      </c>
      <c r="F51" s="349">
        <v>11</v>
      </c>
      <c r="G51" s="355">
        <v>3907</v>
      </c>
      <c r="H51" s="349">
        <v>9</v>
      </c>
      <c r="I51" s="355">
        <v>0</v>
      </c>
      <c r="J51" s="349">
        <v>7</v>
      </c>
      <c r="K51" s="355">
        <v>4003</v>
      </c>
      <c r="L51" s="349">
        <v>11</v>
      </c>
      <c r="M51" s="355">
        <v>2389</v>
      </c>
      <c r="N51" s="349">
        <v>3</v>
      </c>
      <c r="O51" s="355">
        <v>5357</v>
      </c>
      <c r="P51" s="349">
        <v>5</v>
      </c>
      <c r="Q51" s="355">
        <v>1640</v>
      </c>
      <c r="R51" s="349">
        <v>12</v>
      </c>
      <c r="S51" s="355">
        <v>3585</v>
      </c>
      <c r="T51" s="349">
        <v>9</v>
      </c>
      <c r="U51" s="355">
        <v>1605</v>
      </c>
      <c r="V51" s="349">
        <v>11</v>
      </c>
      <c r="W51" s="355">
        <v>2435</v>
      </c>
      <c r="X51" s="349">
        <v>13</v>
      </c>
      <c r="Y51" s="355" t="s">
        <v>95</v>
      </c>
      <c r="Z51" s="349">
        <v>13</v>
      </c>
      <c r="AA51" s="355" t="s">
        <v>95</v>
      </c>
      <c r="AB51" s="352">
        <v>111</v>
      </c>
      <c r="AC51" s="353">
        <v>32294</v>
      </c>
      <c r="AD51" s="354">
        <v>43</v>
      </c>
    </row>
    <row r="52" spans="1:30" ht="16.5" x14ac:dyDescent="0.2">
      <c r="A52" s="337">
        <v>44</v>
      </c>
      <c r="B52" s="347" t="s">
        <v>177</v>
      </c>
      <c r="C52" s="348" t="s">
        <v>143</v>
      </c>
      <c r="D52" s="349">
        <v>11</v>
      </c>
      <c r="E52" s="355">
        <v>5396</v>
      </c>
      <c r="F52" s="349">
        <v>6</v>
      </c>
      <c r="G52" s="355">
        <v>7780</v>
      </c>
      <c r="H52" s="349">
        <v>10.5</v>
      </c>
      <c r="I52" s="355">
        <v>0</v>
      </c>
      <c r="J52" s="349">
        <v>11</v>
      </c>
      <c r="K52" s="355">
        <v>0</v>
      </c>
      <c r="L52" s="349">
        <v>5</v>
      </c>
      <c r="M52" s="355">
        <v>4844</v>
      </c>
      <c r="N52" s="349">
        <v>9</v>
      </c>
      <c r="O52" s="355">
        <v>2097</v>
      </c>
      <c r="P52" s="349">
        <v>11</v>
      </c>
      <c r="Q52" s="355">
        <v>280</v>
      </c>
      <c r="R52" s="349">
        <v>10</v>
      </c>
      <c r="S52" s="355">
        <v>4540</v>
      </c>
      <c r="T52" s="349">
        <v>9</v>
      </c>
      <c r="U52" s="355">
        <v>2195</v>
      </c>
      <c r="V52" s="349">
        <v>9</v>
      </c>
      <c r="W52" s="355">
        <v>1865</v>
      </c>
      <c r="X52" s="349">
        <v>13</v>
      </c>
      <c r="Y52" s="355" t="s">
        <v>95</v>
      </c>
      <c r="Z52" s="349">
        <v>13</v>
      </c>
      <c r="AA52" s="355" t="s">
        <v>95</v>
      </c>
      <c r="AB52" s="352">
        <v>117.5</v>
      </c>
      <c r="AC52" s="353">
        <v>28997</v>
      </c>
      <c r="AD52" s="354">
        <v>44</v>
      </c>
    </row>
    <row r="53" spans="1:30" ht="16.5" x14ac:dyDescent="0.2">
      <c r="A53" s="337">
        <v>45</v>
      </c>
      <c r="B53" s="347" t="s">
        <v>200</v>
      </c>
      <c r="C53" s="348" t="s">
        <v>24</v>
      </c>
      <c r="D53" s="349">
        <v>13</v>
      </c>
      <c r="E53" s="355" t="s">
        <v>95</v>
      </c>
      <c r="F53" s="349">
        <v>5</v>
      </c>
      <c r="G53" s="355">
        <v>6807</v>
      </c>
      <c r="H53" s="349">
        <v>13</v>
      </c>
      <c r="I53" s="355" t="s">
        <v>95</v>
      </c>
      <c r="J53" s="349">
        <v>13</v>
      </c>
      <c r="K53" s="355" t="s">
        <v>95</v>
      </c>
      <c r="L53" s="349">
        <v>13</v>
      </c>
      <c r="M53" s="355" t="s">
        <v>95</v>
      </c>
      <c r="N53" s="349">
        <v>13</v>
      </c>
      <c r="O53" s="355" t="s">
        <v>95</v>
      </c>
      <c r="P53" s="349">
        <v>9</v>
      </c>
      <c r="Q53" s="355">
        <v>815</v>
      </c>
      <c r="R53" s="349">
        <v>9</v>
      </c>
      <c r="S53" s="355">
        <v>2520</v>
      </c>
      <c r="T53" s="349">
        <v>6</v>
      </c>
      <c r="U53" s="355">
        <v>4020</v>
      </c>
      <c r="V53" s="349">
        <v>10</v>
      </c>
      <c r="W53" s="355">
        <v>2915</v>
      </c>
      <c r="X53" s="349">
        <v>6</v>
      </c>
      <c r="Y53" s="355">
        <v>3420</v>
      </c>
      <c r="Z53" s="349">
        <v>9</v>
      </c>
      <c r="AA53" s="355">
        <v>6025</v>
      </c>
      <c r="AB53" s="352">
        <v>119</v>
      </c>
      <c r="AC53" s="353">
        <v>26522</v>
      </c>
      <c r="AD53" s="354">
        <v>45</v>
      </c>
    </row>
    <row r="54" spans="1:30" ht="16.5" x14ac:dyDescent="0.2">
      <c r="A54" s="337">
        <v>46</v>
      </c>
      <c r="B54" s="347" t="s">
        <v>196</v>
      </c>
      <c r="C54" s="348" t="s">
        <v>24</v>
      </c>
      <c r="D54" s="349">
        <v>12</v>
      </c>
      <c r="E54" s="355">
        <v>3711</v>
      </c>
      <c r="F54" s="349">
        <v>12</v>
      </c>
      <c r="G54" s="355">
        <v>1732</v>
      </c>
      <c r="H54" s="349">
        <v>4</v>
      </c>
      <c r="I54" s="355">
        <v>2369</v>
      </c>
      <c r="J54" s="349">
        <v>8</v>
      </c>
      <c r="K54" s="355">
        <v>2022</v>
      </c>
      <c r="L54" s="349">
        <v>9</v>
      </c>
      <c r="M54" s="355">
        <v>1244</v>
      </c>
      <c r="N54" s="349">
        <v>10</v>
      </c>
      <c r="O54" s="355">
        <v>7168</v>
      </c>
      <c r="P54" s="349">
        <v>10</v>
      </c>
      <c r="Q54" s="355">
        <v>1115</v>
      </c>
      <c r="R54" s="349">
        <v>12</v>
      </c>
      <c r="S54" s="355">
        <v>865</v>
      </c>
      <c r="T54" s="349">
        <v>12</v>
      </c>
      <c r="U54" s="355">
        <v>590</v>
      </c>
      <c r="V54" s="349">
        <v>11</v>
      </c>
      <c r="W54" s="355">
        <v>1160</v>
      </c>
      <c r="X54" s="349">
        <v>9</v>
      </c>
      <c r="Y54" s="355">
        <v>3780</v>
      </c>
      <c r="Z54" s="349">
        <v>11</v>
      </c>
      <c r="AA54" s="355">
        <v>4280</v>
      </c>
      <c r="AB54" s="352">
        <v>120</v>
      </c>
      <c r="AC54" s="353">
        <v>30036</v>
      </c>
      <c r="AD54" s="354">
        <v>46</v>
      </c>
    </row>
    <row r="55" spans="1:30" ht="16.5" x14ac:dyDescent="0.2">
      <c r="A55" s="337">
        <v>47</v>
      </c>
      <c r="B55" s="347" t="s">
        <v>1065</v>
      </c>
      <c r="C55" s="348" t="s">
        <v>143</v>
      </c>
      <c r="D55" s="349">
        <v>13</v>
      </c>
      <c r="E55" s="355" t="s">
        <v>95</v>
      </c>
      <c r="F55" s="349">
        <v>13</v>
      </c>
      <c r="G55" s="355" t="s">
        <v>95</v>
      </c>
      <c r="H55" s="349">
        <v>13</v>
      </c>
      <c r="I55" s="355" t="s">
        <v>95</v>
      </c>
      <c r="J55" s="349">
        <v>13</v>
      </c>
      <c r="K55" s="355" t="s">
        <v>95</v>
      </c>
      <c r="L55" s="349">
        <v>13</v>
      </c>
      <c r="M55" s="355" t="s">
        <v>95</v>
      </c>
      <c r="N55" s="349">
        <v>13</v>
      </c>
      <c r="O55" s="355" t="s">
        <v>95</v>
      </c>
      <c r="P55" s="349">
        <v>2</v>
      </c>
      <c r="Q55" s="355">
        <v>3430</v>
      </c>
      <c r="R55" s="349">
        <v>1</v>
      </c>
      <c r="S55" s="355">
        <v>9760</v>
      </c>
      <c r="T55" s="349">
        <v>13</v>
      </c>
      <c r="U55" s="355" t="s">
        <v>95</v>
      </c>
      <c r="V55" s="349">
        <v>13</v>
      </c>
      <c r="W55" s="355" t="s">
        <v>95</v>
      </c>
      <c r="X55" s="349">
        <v>10</v>
      </c>
      <c r="Y55" s="355">
        <v>1830</v>
      </c>
      <c r="Z55" s="349">
        <v>8</v>
      </c>
      <c r="AA55" s="355">
        <v>7120</v>
      </c>
      <c r="AB55" s="352">
        <v>125</v>
      </c>
      <c r="AC55" s="353">
        <v>22140</v>
      </c>
      <c r="AD55" s="354">
        <v>47</v>
      </c>
    </row>
    <row r="56" spans="1:30" ht="16.5" x14ac:dyDescent="0.2">
      <c r="A56" s="337">
        <v>48</v>
      </c>
      <c r="B56" s="347" t="s">
        <v>927</v>
      </c>
      <c r="C56" s="348" t="s">
        <v>143</v>
      </c>
      <c r="D56" s="349">
        <v>13</v>
      </c>
      <c r="E56" s="355" t="s">
        <v>95</v>
      </c>
      <c r="F56" s="349">
        <v>13</v>
      </c>
      <c r="G56" s="355" t="s">
        <v>95</v>
      </c>
      <c r="H56" s="349">
        <v>9</v>
      </c>
      <c r="I56" s="355">
        <v>2563</v>
      </c>
      <c r="J56" s="349">
        <v>10</v>
      </c>
      <c r="K56" s="355">
        <v>0.01</v>
      </c>
      <c r="L56" s="349">
        <v>1</v>
      </c>
      <c r="M56" s="355">
        <v>9084</v>
      </c>
      <c r="N56" s="349">
        <v>8</v>
      </c>
      <c r="O56" s="355">
        <v>8379</v>
      </c>
      <c r="P56" s="349">
        <v>13</v>
      </c>
      <c r="Q56" s="355" t="s">
        <v>95</v>
      </c>
      <c r="R56" s="349">
        <v>13</v>
      </c>
      <c r="S56" s="355" t="s">
        <v>95</v>
      </c>
      <c r="T56" s="349">
        <v>11</v>
      </c>
      <c r="U56" s="355">
        <v>1060</v>
      </c>
      <c r="V56" s="349">
        <v>12</v>
      </c>
      <c r="W56" s="355">
        <v>1120</v>
      </c>
      <c r="X56" s="349">
        <v>11</v>
      </c>
      <c r="Y56" s="355">
        <v>3445</v>
      </c>
      <c r="Z56" s="349">
        <v>12</v>
      </c>
      <c r="AA56" s="355">
        <v>3125</v>
      </c>
      <c r="AB56" s="352">
        <v>126</v>
      </c>
      <c r="AC56" s="353">
        <v>28776.010000000002</v>
      </c>
      <c r="AD56" s="354">
        <v>48</v>
      </c>
    </row>
    <row r="57" spans="1:30" ht="16.5" x14ac:dyDescent="0.2">
      <c r="A57" s="337">
        <v>49</v>
      </c>
      <c r="B57" s="347" t="s">
        <v>1024</v>
      </c>
      <c r="C57" s="348" t="s">
        <v>35</v>
      </c>
      <c r="D57" s="349">
        <v>13</v>
      </c>
      <c r="E57" s="355" t="s">
        <v>95</v>
      </c>
      <c r="F57" s="349">
        <v>13</v>
      </c>
      <c r="G57" s="355" t="s">
        <v>95</v>
      </c>
      <c r="H57" s="349">
        <v>13</v>
      </c>
      <c r="I57" s="355" t="s">
        <v>95</v>
      </c>
      <c r="J57" s="349">
        <v>13</v>
      </c>
      <c r="K57" s="355" t="s">
        <v>95</v>
      </c>
      <c r="L57" s="349">
        <v>6</v>
      </c>
      <c r="M57" s="355">
        <v>8217</v>
      </c>
      <c r="N57" s="349">
        <v>3</v>
      </c>
      <c r="O57" s="355">
        <v>5649</v>
      </c>
      <c r="P57" s="349">
        <v>13</v>
      </c>
      <c r="Q57" s="355">
        <v>0</v>
      </c>
      <c r="R57" s="349">
        <v>2</v>
      </c>
      <c r="S57" s="355">
        <v>9575</v>
      </c>
      <c r="T57" s="349">
        <v>13</v>
      </c>
      <c r="U57" s="355" t="s">
        <v>95</v>
      </c>
      <c r="V57" s="349">
        <v>13</v>
      </c>
      <c r="W57" s="355" t="s">
        <v>95</v>
      </c>
      <c r="X57" s="349">
        <v>13</v>
      </c>
      <c r="Y57" s="355" t="s">
        <v>95</v>
      </c>
      <c r="Z57" s="349">
        <v>13</v>
      </c>
      <c r="AA57" s="355" t="s">
        <v>95</v>
      </c>
      <c r="AB57" s="352">
        <v>128</v>
      </c>
      <c r="AC57" s="353">
        <v>23441</v>
      </c>
      <c r="AD57" s="354">
        <v>49</v>
      </c>
    </row>
    <row r="58" spans="1:30" ht="16.5" x14ac:dyDescent="0.2">
      <c r="A58" s="337">
        <v>50</v>
      </c>
      <c r="B58" s="347" t="s">
        <v>928</v>
      </c>
      <c r="C58" s="348" t="s">
        <v>145</v>
      </c>
      <c r="D58" s="349">
        <v>13</v>
      </c>
      <c r="E58" s="355" t="s">
        <v>95</v>
      </c>
      <c r="F58" s="349">
        <v>13</v>
      </c>
      <c r="G58" s="355" t="s">
        <v>95</v>
      </c>
      <c r="H58" s="349">
        <v>9</v>
      </c>
      <c r="I58" s="355">
        <v>0</v>
      </c>
      <c r="J58" s="349">
        <v>10</v>
      </c>
      <c r="K58" s="355">
        <v>0</v>
      </c>
      <c r="L58" s="349">
        <v>13</v>
      </c>
      <c r="M58" s="355" t="s">
        <v>95</v>
      </c>
      <c r="N58" s="349">
        <v>13</v>
      </c>
      <c r="O58" s="355" t="s">
        <v>95</v>
      </c>
      <c r="P58" s="349">
        <v>13</v>
      </c>
      <c r="Q58" s="355" t="s">
        <v>95</v>
      </c>
      <c r="R58" s="349">
        <v>13</v>
      </c>
      <c r="S58" s="355" t="s">
        <v>95</v>
      </c>
      <c r="T58" s="349">
        <v>8</v>
      </c>
      <c r="U58" s="355">
        <v>3110</v>
      </c>
      <c r="V58" s="349">
        <v>5</v>
      </c>
      <c r="W58" s="355">
        <v>5175</v>
      </c>
      <c r="X58" s="349">
        <v>9</v>
      </c>
      <c r="Y58" s="355">
        <v>2125</v>
      </c>
      <c r="Z58" s="349">
        <v>11</v>
      </c>
      <c r="AA58" s="355">
        <v>3210</v>
      </c>
      <c r="AB58" s="352">
        <v>130</v>
      </c>
      <c r="AC58" s="353">
        <v>13620</v>
      </c>
      <c r="AD58" s="354">
        <v>50</v>
      </c>
    </row>
    <row r="59" spans="1:30" ht="16.5" x14ac:dyDescent="0.2">
      <c r="A59" s="337">
        <v>51</v>
      </c>
      <c r="B59" s="347" t="s">
        <v>391</v>
      </c>
      <c r="C59" s="348" t="s">
        <v>145</v>
      </c>
      <c r="D59" s="349">
        <v>8</v>
      </c>
      <c r="E59" s="355">
        <v>6744</v>
      </c>
      <c r="F59" s="349">
        <v>9</v>
      </c>
      <c r="G59" s="355">
        <v>3442</v>
      </c>
      <c r="H59" s="349">
        <v>13</v>
      </c>
      <c r="I59" s="355" t="s">
        <v>95</v>
      </c>
      <c r="J59" s="349">
        <v>13</v>
      </c>
      <c r="K59" s="355" t="s">
        <v>95</v>
      </c>
      <c r="L59" s="349">
        <v>5</v>
      </c>
      <c r="M59" s="355">
        <v>4819</v>
      </c>
      <c r="N59" s="349">
        <v>12</v>
      </c>
      <c r="O59" s="355">
        <v>0</v>
      </c>
      <c r="P59" s="349">
        <v>12</v>
      </c>
      <c r="Q59" s="355">
        <v>160</v>
      </c>
      <c r="R59" s="349">
        <v>10</v>
      </c>
      <c r="S59" s="355">
        <v>2390</v>
      </c>
      <c r="T59" s="349">
        <v>13</v>
      </c>
      <c r="U59" s="355" t="s">
        <v>95</v>
      </c>
      <c r="V59" s="349">
        <v>13</v>
      </c>
      <c r="W59" s="355" t="s">
        <v>95</v>
      </c>
      <c r="X59" s="349">
        <v>13</v>
      </c>
      <c r="Y59" s="355" t="s">
        <v>95</v>
      </c>
      <c r="Z59" s="349">
        <v>13</v>
      </c>
      <c r="AA59" s="355" t="s">
        <v>95</v>
      </c>
      <c r="AB59" s="352">
        <v>134</v>
      </c>
      <c r="AC59" s="353">
        <v>17555</v>
      </c>
      <c r="AD59" s="354">
        <v>51</v>
      </c>
    </row>
    <row r="60" spans="1:30" ht="16.5" x14ac:dyDescent="0.2">
      <c r="A60" s="337">
        <v>52</v>
      </c>
      <c r="B60" s="347" t="s">
        <v>191</v>
      </c>
      <c r="C60" s="348" t="s">
        <v>24</v>
      </c>
      <c r="D60" s="349">
        <v>7</v>
      </c>
      <c r="E60" s="355">
        <v>8714</v>
      </c>
      <c r="F60" s="349">
        <v>13</v>
      </c>
      <c r="G60" s="355" t="s">
        <v>95</v>
      </c>
      <c r="H60" s="349">
        <v>11.5</v>
      </c>
      <c r="I60" s="355">
        <v>0</v>
      </c>
      <c r="J60" s="349">
        <v>6</v>
      </c>
      <c r="K60" s="355">
        <v>3110</v>
      </c>
      <c r="L60" s="349">
        <v>12</v>
      </c>
      <c r="M60" s="355">
        <v>653</v>
      </c>
      <c r="N60" s="349">
        <v>10</v>
      </c>
      <c r="O60" s="355">
        <v>1184</v>
      </c>
      <c r="P60" s="349">
        <v>13</v>
      </c>
      <c r="Q60" s="355" t="s">
        <v>95</v>
      </c>
      <c r="R60" s="349">
        <v>13</v>
      </c>
      <c r="S60" s="355" t="s">
        <v>95</v>
      </c>
      <c r="T60" s="349">
        <v>13</v>
      </c>
      <c r="U60" s="355" t="s">
        <v>95</v>
      </c>
      <c r="V60" s="349">
        <v>13</v>
      </c>
      <c r="W60" s="355" t="s">
        <v>95</v>
      </c>
      <c r="X60" s="349">
        <v>11</v>
      </c>
      <c r="Y60" s="355">
        <v>1435</v>
      </c>
      <c r="Z60" s="349">
        <v>13</v>
      </c>
      <c r="AA60" s="355" t="s">
        <v>95</v>
      </c>
      <c r="AB60" s="352">
        <v>135.5</v>
      </c>
      <c r="AC60" s="353">
        <v>15096</v>
      </c>
      <c r="AD60" s="354">
        <v>52</v>
      </c>
    </row>
    <row r="61" spans="1:30" ht="16.5" x14ac:dyDescent="0.2">
      <c r="A61" s="337">
        <v>53</v>
      </c>
      <c r="B61" s="347" t="s">
        <v>166</v>
      </c>
      <c r="C61" s="348" t="s">
        <v>143</v>
      </c>
      <c r="D61" s="349">
        <v>3</v>
      </c>
      <c r="E61" s="355">
        <v>9386</v>
      </c>
      <c r="F61" s="349">
        <v>4</v>
      </c>
      <c r="G61" s="355">
        <v>5858</v>
      </c>
      <c r="H61" s="349">
        <v>13</v>
      </c>
      <c r="I61" s="355" t="s">
        <v>95</v>
      </c>
      <c r="J61" s="349">
        <v>13</v>
      </c>
      <c r="K61" s="355" t="s">
        <v>95</v>
      </c>
      <c r="L61" s="349">
        <v>13</v>
      </c>
      <c r="M61" s="355" t="s">
        <v>95</v>
      </c>
      <c r="N61" s="349">
        <v>13</v>
      </c>
      <c r="O61" s="355" t="s">
        <v>95</v>
      </c>
      <c r="P61" s="349">
        <v>13</v>
      </c>
      <c r="Q61" s="355" t="s">
        <v>95</v>
      </c>
      <c r="R61" s="349">
        <v>13</v>
      </c>
      <c r="S61" s="355" t="s">
        <v>95</v>
      </c>
      <c r="T61" s="349">
        <v>13</v>
      </c>
      <c r="U61" s="355" t="s">
        <v>95</v>
      </c>
      <c r="V61" s="349">
        <v>13</v>
      </c>
      <c r="W61" s="355" t="s">
        <v>95</v>
      </c>
      <c r="X61" s="349">
        <v>13</v>
      </c>
      <c r="Y61" s="355" t="s">
        <v>95</v>
      </c>
      <c r="Z61" s="349">
        <v>13</v>
      </c>
      <c r="AA61" s="355" t="s">
        <v>95</v>
      </c>
      <c r="AB61" s="352">
        <v>137</v>
      </c>
      <c r="AC61" s="353">
        <v>15244</v>
      </c>
      <c r="AD61" s="354">
        <v>53</v>
      </c>
    </row>
    <row r="62" spans="1:30" ht="16.5" x14ac:dyDescent="0.2">
      <c r="A62" s="337">
        <v>54</v>
      </c>
      <c r="B62" s="347" t="s">
        <v>1066</v>
      </c>
      <c r="C62" s="348" t="s">
        <v>144</v>
      </c>
      <c r="D62" s="349">
        <v>13</v>
      </c>
      <c r="E62" s="355" t="s">
        <v>95</v>
      </c>
      <c r="F62" s="349">
        <v>13</v>
      </c>
      <c r="G62" s="355" t="s">
        <v>95</v>
      </c>
      <c r="H62" s="349">
        <v>13</v>
      </c>
      <c r="I62" s="355" t="s">
        <v>95</v>
      </c>
      <c r="J62" s="349">
        <v>13</v>
      </c>
      <c r="K62" s="355" t="s">
        <v>95</v>
      </c>
      <c r="L62" s="349">
        <v>13</v>
      </c>
      <c r="M62" s="355" t="s">
        <v>95</v>
      </c>
      <c r="N62" s="349">
        <v>13</v>
      </c>
      <c r="O62" s="355" t="s">
        <v>95</v>
      </c>
      <c r="P62" s="349">
        <v>7</v>
      </c>
      <c r="Q62" s="355">
        <v>1925</v>
      </c>
      <c r="R62" s="349">
        <v>1</v>
      </c>
      <c r="S62" s="355">
        <v>11350</v>
      </c>
      <c r="T62" s="349">
        <v>13</v>
      </c>
      <c r="U62" s="355" t="s">
        <v>95</v>
      </c>
      <c r="V62" s="349">
        <v>13</v>
      </c>
      <c r="W62" s="355" t="s">
        <v>95</v>
      </c>
      <c r="X62" s="349">
        <v>13</v>
      </c>
      <c r="Y62" s="355" t="s">
        <v>95</v>
      </c>
      <c r="Z62" s="349">
        <v>13</v>
      </c>
      <c r="AA62" s="355" t="s">
        <v>95</v>
      </c>
      <c r="AB62" s="352">
        <v>138</v>
      </c>
      <c r="AC62" s="353">
        <v>13275</v>
      </c>
      <c r="AD62" s="354">
        <v>54</v>
      </c>
    </row>
    <row r="63" spans="1:30" ht="16.5" x14ac:dyDescent="0.2">
      <c r="A63" s="337">
        <v>55</v>
      </c>
      <c r="B63" s="347" t="s">
        <v>430</v>
      </c>
      <c r="C63" s="348" t="s">
        <v>76</v>
      </c>
      <c r="D63" s="349">
        <v>10</v>
      </c>
      <c r="E63" s="355">
        <v>5581</v>
      </c>
      <c r="F63" s="349">
        <v>5</v>
      </c>
      <c r="G63" s="355">
        <v>5604</v>
      </c>
      <c r="H63" s="349">
        <v>10.5</v>
      </c>
      <c r="I63" s="355">
        <v>0</v>
      </c>
      <c r="J63" s="349">
        <v>11</v>
      </c>
      <c r="K63" s="355">
        <v>0</v>
      </c>
      <c r="L63" s="349">
        <v>13</v>
      </c>
      <c r="M63" s="355" t="s">
        <v>95</v>
      </c>
      <c r="N63" s="349">
        <v>13</v>
      </c>
      <c r="O63" s="355" t="s">
        <v>95</v>
      </c>
      <c r="P63" s="349">
        <v>13</v>
      </c>
      <c r="Q63" s="355" t="s">
        <v>95</v>
      </c>
      <c r="R63" s="349">
        <v>13</v>
      </c>
      <c r="S63" s="355" t="s">
        <v>95</v>
      </c>
      <c r="T63" s="349">
        <v>13</v>
      </c>
      <c r="U63" s="355" t="s">
        <v>95</v>
      </c>
      <c r="V63" s="349">
        <v>13</v>
      </c>
      <c r="W63" s="355" t="s">
        <v>95</v>
      </c>
      <c r="X63" s="349">
        <v>13</v>
      </c>
      <c r="Y63" s="355" t="s">
        <v>95</v>
      </c>
      <c r="Z63" s="349">
        <v>13</v>
      </c>
      <c r="AA63" s="355" t="s">
        <v>95</v>
      </c>
      <c r="AB63" s="352">
        <v>140.5</v>
      </c>
      <c r="AC63" s="353">
        <v>11185</v>
      </c>
      <c r="AD63" s="354">
        <v>55</v>
      </c>
    </row>
    <row r="64" spans="1:30" ht="16.5" x14ac:dyDescent="0.2">
      <c r="A64" s="337">
        <v>56</v>
      </c>
      <c r="B64" s="347" t="s">
        <v>1121</v>
      </c>
      <c r="C64" s="348" t="s">
        <v>80</v>
      </c>
      <c r="D64" s="349">
        <v>13</v>
      </c>
      <c r="E64" s="355" t="s">
        <v>95</v>
      </c>
      <c r="F64" s="349">
        <v>13</v>
      </c>
      <c r="G64" s="355" t="s">
        <v>95</v>
      </c>
      <c r="H64" s="349">
        <v>13</v>
      </c>
      <c r="I64" s="355" t="s">
        <v>95</v>
      </c>
      <c r="J64" s="349">
        <v>13</v>
      </c>
      <c r="K64" s="355" t="s">
        <v>95</v>
      </c>
      <c r="L64" s="349">
        <v>13</v>
      </c>
      <c r="M64" s="355" t="s">
        <v>95</v>
      </c>
      <c r="N64" s="349">
        <v>13</v>
      </c>
      <c r="O64" s="355" t="s">
        <v>95</v>
      </c>
      <c r="P64" s="349">
        <v>13</v>
      </c>
      <c r="Q64" s="355" t="s">
        <v>95</v>
      </c>
      <c r="R64" s="349">
        <v>13</v>
      </c>
      <c r="S64" s="355" t="s">
        <v>95</v>
      </c>
      <c r="T64" s="349">
        <v>13</v>
      </c>
      <c r="U64" s="355" t="s">
        <v>95</v>
      </c>
      <c r="V64" s="349">
        <v>13</v>
      </c>
      <c r="W64" s="355" t="s">
        <v>95</v>
      </c>
      <c r="X64" s="349">
        <v>13</v>
      </c>
      <c r="Y64" s="355" t="s">
        <v>95</v>
      </c>
      <c r="Z64" s="349">
        <v>4</v>
      </c>
      <c r="AA64" s="355">
        <v>8560</v>
      </c>
      <c r="AB64" s="352">
        <v>147</v>
      </c>
      <c r="AC64" s="353">
        <v>8560</v>
      </c>
      <c r="AD64" s="354">
        <v>56</v>
      </c>
    </row>
    <row r="65" spans="1:30" ht="16.5" x14ac:dyDescent="0.2">
      <c r="A65" s="337">
        <v>57</v>
      </c>
      <c r="B65" s="347" t="s">
        <v>929</v>
      </c>
      <c r="C65" s="348" t="s">
        <v>91</v>
      </c>
      <c r="D65" s="349">
        <v>13</v>
      </c>
      <c r="E65" s="355" t="s">
        <v>95</v>
      </c>
      <c r="F65" s="349">
        <v>13</v>
      </c>
      <c r="G65" s="355" t="s">
        <v>95</v>
      </c>
      <c r="H65" s="349">
        <v>13</v>
      </c>
      <c r="I65" s="355" t="s">
        <v>95</v>
      </c>
      <c r="J65" s="349">
        <v>11.5</v>
      </c>
      <c r="K65" s="355">
        <v>0</v>
      </c>
      <c r="L65" s="349">
        <v>13</v>
      </c>
      <c r="M65" s="355" t="s">
        <v>95</v>
      </c>
      <c r="N65" s="349">
        <v>13</v>
      </c>
      <c r="O65" s="355" t="s">
        <v>95</v>
      </c>
      <c r="P65" s="349">
        <v>13</v>
      </c>
      <c r="Q65" s="355" t="s">
        <v>95</v>
      </c>
      <c r="R65" s="349">
        <v>13</v>
      </c>
      <c r="S65" s="355" t="s">
        <v>95</v>
      </c>
      <c r="T65" s="349">
        <v>13</v>
      </c>
      <c r="U65" s="355" t="s">
        <v>95</v>
      </c>
      <c r="V65" s="349">
        <v>13</v>
      </c>
      <c r="W65" s="355" t="s">
        <v>95</v>
      </c>
      <c r="X65" s="349">
        <v>13</v>
      </c>
      <c r="Y65" s="355" t="s">
        <v>95</v>
      </c>
      <c r="Z65" s="349">
        <v>13</v>
      </c>
      <c r="AA65" s="355" t="s">
        <v>95</v>
      </c>
      <c r="AB65" s="352">
        <v>154.5</v>
      </c>
      <c r="AC65" s="353">
        <v>0</v>
      </c>
      <c r="AD65" s="354">
        <v>57</v>
      </c>
    </row>
    <row r="66" spans="1:30" ht="16.5" x14ac:dyDescent="0.2">
      <c r="A66" s="337">
        <v>58</v>
      </c>
      <c r="B66" s="347" t="s">
        <v>1122</v>
      </c>
      <c r="C66" s="348" t="s">
        <v>24</v>
      </c>
      <c r="D66" s="349">
        <v>13</v>
      </c>
      <c r="E66" s="355" t="s">
        <v>95</v>
      </c>
      <c r="F66" s="349">
        <v>13</v>
      </c>
      <c r="G66" s="355" t="s">
        <v>95</v>
      </c>
      <c r="H66" s="349">
        <v>13</v>
      </c>
      <c r="I66" s="355" t="s">
        <v>95</v>
      </c>
      <c r="J66" s="349">
        <v>13</v>
      </c>
      <c r="K66" s="355" t="s">
        <v>95</v>
      </c>
      <c r="L66" s="349">
        <v>13</v>
      </c>
      <c r="M66" s="355" t="s">
        <v>95</v>
      </c>
      <c r="N66" s="349">
        <v>13</v>
      </c>
      <c r="O66" s="355" t="s">
        <v>95</v>
      </c>
      <c r="P66" s="349">
        <v>13</v>
      </c>
      <c r="Q66" s="355" t="s">
        <v>95</v>
      </c>
      <c r="R66" s="349">
        <v>13</v>
      </c>
      <c r="S66" s="355" t="s">
        <v>95</v>
      </c>
      <c r="T66" s="349">
        <v>13</v>
      </c>
      <c r="U66" s="355" t="s">
        <v>95</v>
      </c>
      <c r="V66" s="349">
        <v>13</v>
      </c>
      <c r="W66" s="355" t="s">
        <v>95</v>
      </c>
      <c r="X66" s="349">
        <v>13</v>
      </c>
      <c r="Y66" s="355" t="s">
        <v>95</v>
      </c>
      <c r="Z66" s="349">
        <v>12</v>
      </c>
      <c r="AA66" s="355">
        <v>4270</v>
      </c>
      <c r="AB66" s="352">
        <v>155</v>
      </c>
      <c r="AC66" s="353">
        <v>4270</v>
      </c>
      <c r="AD66" s="354">
        <v>58</v>
      </c>
    </row>
    <row r="67" spans="1:30" ht="16.5" x14ac:dyDescent="0.2">
      <c r="A67" s="337" t="s">
        <v>95</v>
      </c>
      <c r="B67" s="347" t="s">
        <v>95</v>
      </c>
      <c r="C67" s="348" t="s">
        <v>95</v>
      </c>
      <c r="D67" s="349" t="s">
        <v>95</v>
      </c>
      <c r="E67" s="355" t="s">
        <v>95</v>
      </c>
      <c r="F67" s="349" t="s">
        <v>95</v>
      </c>
      <c r="G67" s="355" t="s">
        <v>95</v>
      </c>
      <c r="H67" s="349" t="s">
        <v>95</v>
      </c>
      <c r="I67" s="355" t="s">
        <v>95</v>
      </c>
      <c r="J67" s="349" t="s">
        <v>95</v>
      </c>
      <c r="K67" s="355" t="s">
        <v>95</v>
      </c>
      <c r="L67" s="349" t="s">
        <v>95</v>
      </c>
      <c r="M67" s="355" t="s">
        <v>95</v>
      </c>
      <c r="N67" s="349" t="s">
        <v>95</v>
      </c>
      <c r="O67" s="355" t="s">
        <v>95</v>
      </c>
      <c r="P67" s="349" t="s">
        <v>95</v>
      </c>
      <c r="Q67" s="355" t="s">
        <v>95</v>
      </c>
      <c r="R67" s="349" t="s">
        <v>95</v>
      </c>
      <c r="S67" s="355" t="s">
        <v>95</v>
      </c>
      <c r="T67" s="349" t="s">
        <v>95</v>
      </c>
      <c r="U67" s="355" t="s">
        <v>95</v>
      </c>
      <c r="V67" s="349" t="s">
        <v>95</v>
      </c>
      <c r="W67" s="355" t="s">
        <v>95</v>
      </c>
      <c r="X67" s="349" t="s">
        <v>95</v>
      </c>
      <c r="Y67" s="355" t="s">
        <v>95</v>
      </c>
      <c r="Z67" s="349" t="s">
        <v>95</v>
      </c>
      <c r="AA67" s="355" t="s">
        <v>95</v>
      </c>
      <c r="AB67" s="352" t="s">
        <v>95</v>
      </c>
      <c r="AC67" s="353" t="s">
        <v>95</v>
      </c>
      <c r="AD67" s="354" t="s">
        <v>95</v>
      </c>
    </row>
    <row r="68" spans="1:30" ht="16.5" x14ac:dyDescent="0.2">
      <c r="A68" s="337" t="s">
        <v>95</v>
      </c>
      <c r="B68" s="347" t="s">
        <v>95</v>
      </c>
      <c r="C68" s="348" t="s">
        <v>95</v>
      </c>
      <c r="D68" s="349" t="s">
        <v>95</v>
      </c>
      <c r="E68" s="355" t="s">
        <v>95</v>
      </c>
      <c r="F68" s="349" t="s">
        <v>95</v>
      </c>
      <c r="G68" s="355" t="s">
        <v>95</v>
      </c>
      <c r="H68" s="349" t="s">
        <v>95</v>
      </c>
      <c r="I68" s="355" t="s">
        <v>95</v>
      </c>
      <c r="J68" s="349" t="s">
        <v>95</v>
      </c>
      <c r="K68" s="355" t="s">
        <v>95</v>
      </c>
      <c r="L68" s="349" t="s">
        <v>95</v>
      </c>
      <c r="M68" s="355" t="s">
        <v>95</v>
      </c>
      <c r="N68" s="349" t="s">
        <v>95</v>
      </c>
      <c r="O68" s="355" t="s">
        <v>95</v>
      </c>
      <c r="P68" s="349" t="s">
        <v>95</v>
      </c>
      <c r="Q68" s="355" t="s">
        <v>95</v>
      </c>
      <c r="R68" s="349" t="s">
        <v>95</v>
      </c>
      <c r="S68" s="355" t="s">
        <v>95</v>
      </c>
      <c r="T68" s="349" t="s">
        <v>95</v>
      </c>
      <c r="U68" s="355" t="s">
        <v>95</v>
      </c>
      <c r="V68" s="349" t="s">
        <v>95</v>
      </c>
      <c r="W68" s="355" t="s">
        <v>95</v>
      </c>
      <c r="X68" s="349" t="s">
        <v>95</v>
      </c>
      <c r="Y68" s="355" t="s">
        <v>95</v>
      </c>
      <c r="Z68" s="349" t="s">
        <v>95</v>
      </c>
      <c r="AA68" s="355" t="s">
        <v>95</v>
      </c>
      <c r="AB68" s="352" t="s">
        <v>95</v>
      </c>
      <c r="AC68" s="353" t="s">
        <v>95</v>
      </c>
      <c r="AD68" s="354" t="s">
        <v>95</v>
      </c>
    </row>
    <row r="69" spans="1:30" ht="16.5" x14ac:dyDescent="0.2">
      <c r="A69" s="337" t="s">
        <v>95</v>
      </c>
      <c r="B69" s="347" t="s">
        <v>95</v>
      </c>
      <c r="C69" s="348" t="s">
        <v>95</v>
      </c>
      <c r="D69" s="349" t="s">
        <v>95</v>
      </c>
      <c r="E69" s="355" t="s">
        <v>95</v>
      </c>
      <c r="F69" s="349" t="s">
        <v>95</v>
      </c>
      <c r="G69" s="355" t="s">
        <v>95</v>
      </c>
      <c r="H69" s="349" t="s">
        <v>95</v>
      </c>
      <c r="I69" s="355" t="s">
        <v>95</v>
      </c>
      <c r="J69" s="349" t="s">
        <v>95</v>
      </c>
      <c r="K69" s="355" t="s">
        <v>95</v>
      </c>
      <c r="L69" s="349" t="s">
        <v>95</v>
      </c>
      <c r="M69" s="355" t="s">
        <v>95</v>
      </c>
      <c r="N69" s="349" t="s">
        <v>95</v>
      </c>
      <c r="O69" s="355" t="s">
        <v>95</v>
      </c>
      <c r="P69" s="349" t="s">
        <v>95</v>
      </c>
      <c r="Q69" s="355" t="s">
        <v>95</v>
      </c>
      <c r="R69" s="349" t="s">
        <v>95</v>
      </c>
      <c r="S69" s="355" t="s">
        <v>95</v>
      </c>
      <c r="T69" s="349" t="s">
        <v>95</v>
      </c>
      <c r="U69" s="355" t="s">
        <v>95</v>
      </c>
      <c r="V69" s="349" t="s">
        <v>95</v>
      </c>
      <c r="W69" s="355" t="s">
        <v>95</v>
      </c>
      <c r="X69" s="349" t="s">
        <v>95</v>
      </c>
      <c r="Y69" s="355" t="s">
        <v>95</v>
      </c>
      <c r="Z69" s="349" t="s">
        <v>95</v>
      </c>
      <c r="AA69" s="355" t="s">
        <v>95</v>
      </c>
      <c r="AB69" s="352" t="s">
        <v>95</v>
      </c>
      <c r="AC69" s="353" t="s">
        <v>95</v>
      </c>
      <c r="AD69" s="354" t="s">
        <v>95</v>
      </c>
    </row>
    <row r="70" spans="1:30" ht="16.5" x14ac:dyDescent="0.2">
      <c r="A70" s="337" t="s">
        <v>95</v>
      </c>
      <c r="B70" s="347" t="s">
        <v>95</v>
      </c>
      <c r="C70" s="348" t="s">
        <v>95</v>
      </c>
      <c r="D70" s="349" t="s">
        <v>95</v>
      </c>
      <c r="E70" s="355" t="s">
        <v>95</v>
      </c>
      <c r="F70" s="349" t="s">
        <v>95</v>
      </c>
      <c r="G70" s="355" t="s">
        <v>95</v>
      </c>
      <c r="H70" s="349" t="s">
        <v>95</v>
      </c>
      <c r="I70" s="355" t="s">
        <v>95</v>
      </c>
      <c r="J70" s="349" t="s">
        <v>95</v>
      </c>
      <c r="K70" s="355" t="s">
        <v>95</v>
      </c>
      <c r="L70" s="349" t="s">
        <v>95</v>
      </c>
      <c r="M70" s="355" t="s">
        <v>95</v>
      </c>
      <c r="N70" s="349" t="s">
        <v>95</v>
      </c>
      <c r="O70" s="355" t="s">
        <v>95</v>
      </c>
      <c r="P70" s="349" t="s">
        <v>95</v>
      </c>
      <c r="Q70" s="355" t="s">
        <v>95</v>
      </c>
      <c r="R70" s="349" t="s">
        <v>95</v>
      </c>
      <c r="S70" s="355" t="s">
        <v>95</v>
      </c>
      <c r="T70" s="349" t="s">
        <v>95</v>
      </c>
      <c r="U70" s="355" t="s">
        <v>95</v>
      </c>
      <c r="V70" s="349" t="s">
        <v>95</v>
      </c>
      <c r="W70" s="355" t="s">
        <v>95</v>
      </c>
      <c r="X70" s="349" t="s">
        <v>95</v>
      </c>
      <c r="Y70" s="355" t="s">
        <v>95</v>
      </c>
      <c r="Z70" s="349" t="s">
        <v>95</v>
      </c>
      <c r="AA70" s="355" t="s">
        <v>95</v>
      </c>
      <c r="AB70" s="352" t="s">
        <v>95</v>
      </c>
      <c r="AC70" s="353" t="s">
        <v>95</v>
      </c>
      <c r="AD70" s="354" t="s">
        <v>95</v>
      </c>
    </row>
    <row r="71" spans="1:30" ht="16.5" x14ac:dyDescent="0.2">
      <c r="A71" s="337" t="s">
        <v>95</v>
      </c>
      <c r="B71" s="347" t="s">
        <v>95</v>
      </c>
      <c r="C71" s="348" t="s">
        <v>95</v>
      </c>
      <c r="D71" s="349" t="s">
        <v>95</v>
      </c>
      <c r="E71" s="355" t="s">
        <v>95</v>
      </c>
      <c r="F71" s="349" t="s">
        <v>95</v>
      </c>
      <c r="G71" s="355" t="s">
        <v>95</v>
      </c>
      <c r="H71" s="349" t="s">
        <v>95</v>
      </c>
      <c r="I71" s="355" t="s">
        <v>95</v>
      </c>
      <c r="J71" s="349" t="s">
        <v>95</v>
      </c>
      <c r="K71" s="355" t="s">
        <v>95</v>
      </c>
      <c r="L71" s="349" t="s">
        <v>95</v>
      </c>
      <c r="M71" s="355" t="s">
        <v>95</v>
      </c>
      <c r="N71" s="349" t="s">
        <v>95</v>
      </c>
      <c r="O71" s="355" t="s">
        <v>95</v>
      </c>
      <c r="P71" s="349" t="s">
        <v>95</v>
      </c>
      <c r="Q71" s="355" t="s">
        <v>95</v>
      </c>
      <c r="R71" s="349" t="s">
        <v>95</v>
      </c>
      <c r="S71" s="355" t="s">
        <v>95</v>
      </c>
      <c r="T71" s="349" t="s">
        <v>95</v>
      </c>
      <c r="U71" s="355" t="s">
        <v>95</v>
      </c>
      <c r="V71" s="349" t="s">
        <v>95</v>
      </c>
      <c r="W71" s="355" t="s">
        <v>95</v>
      </c>
      <c r="X71" s="349" t="s">
        <v>95</v>
      </c>
      <c r="Y71" s="355" t="s">
        <v>95</v>
      </c>
      <c r="Z71" s="349" t="s">
        <v>95</v>
      </c>
      <c r="AA71" s="355" t="s">
        <v>95</v>
      </c>
      <c r="AB71" s="352" t="s">
        <v>95</v>
      </c>
      <c r="AC71" s="353" t="s">
        <v>95</v>
      </c>
      <c r="AD71" s="354" t="s">
        <v>95</v>
      </c>
    </row>
    <row r="72" spans="1:30" ht="16.5" x14ac:dyDescent="0.2">
      <c r="A72" s="337" t="s">
        <v>95</v>
      </c>
      <c r="B72" s="347" t="s">
        <v>95</v>
      </c>
      <c r="C72" s="348" t="s">
        <v>95</v>
      </c>
      <c r="D72" s="349" t="s">
        <v>95</v>
      </c>
      <c r="E72" s="355" t="s">
        <v>95</v>
      </c>
      <c r="F72" s="349" t="s">
        <v>95</v>
      </c>
      <c r="G72" s="355" t="s">
        <v>95</v>
      </c>
      <c r="H72" s="349" t="s">
        <v>95</v>
      </c>
      <c r="I72" s="355" t="s">
        <v>95</v>
      </c>
      <c r="J72" s="349" t="s">
        <v>95</v>
      </c>
      <c r="K72" s="355" t="s">
        <v>95</v>
      </c>
      <c r="L72" s="349" t="s">
        <v>95</v>
      </c>
      <c r="M72" s="355" t="s">
        <v>95</v>
      </c>
      <c r="N72" s="349" t="s">
        <v>95</v>
      </c>
      <c r="O72" s="355" t="s">
        <v>95</v>
      </c>
      <c r="P72" s="349" t="s">
        <v>95</v>
      </c>
      <c r="Q72" s="355" t="s">
        <v>95</v>
      </c>
      <c r="R72" s="349" t="s">
        <v>95</v>
      </c>
      <c r="S72" s="355" t="s">
        <v>95</v>
      </c>
      <c r="T72" s="349" t="s">
        <v>95</v>
      </c>
      <c r="U72" s="355" t="s">
        <v>95</v>
      </c>
      <c r="V72" s="349" t="s">
        <v>95</v>
      </c>
      <c r="W72" s="355" t="s">
        <v>95</v>
      </c>
      <c r="X72" s="349" t="s">
        <v>95</v>
      </c>
      <c r="Y72" s="355" t="s">
        <v>95</v>
      </c>
      <c r="Z72" s="349" t="s">
        <v>95</v>
      </c>
      <c r="AA72" s="355" t="s">
        <v>95</v>
      </c>
      <c r="AB72" s="352" t="s">
        <v>95</v>
      </c>
      <c r="AC72" s="353" t="s">
        <v>95</v>
      </c>
      <c r="AD72" s="354" t="s">
        <v>95</v>
      </c>
    </row>
    <row r="73" spans="1:30" ht="16.5" x14ac:dyDescent="0.2">
      <c r="A73" s="337" t="s">
        <v>95</v>
      </c>
      <c r="B73" s="347" t="s">
        <v>95</v>
      </c>
      <c r="C73" s="348" t="s">
        <v>95</v>
      </c>
      <c r="D73" s="349" t="s">
        <v>95</v>
      </c>
      <c r="E73" s="355" t="s">
        <v>95</v>
      </c>
      <c r="F73" s="349" t="s">
        <v>95</v>
      </c>
      <c r="G73" s="355" t="s">
        <v>95</v>
      </c>
      <c r="H73" s="349" t="s">
        <v>95</v>
      </c>
      <c r="I73" s="355" t="s">
        <v>95</v>
      </c>
      <c r="J73" s="349" t="s">
        <v>95</v>
      </c>
      <c r="K73" s="355" t="s">
        <v>95</v>
      </c>
      <c r="L73" s="349" t="s">
        <v>95</v>
      </c>
      <c r="M73" s="355" t="s">
        <v>95</v>
      </c>
      <c r="N73" s="349" t="s">
        <v>95</v>
      </c>
      <c r="O73" s="355" t="s">
        <v>95</v>
      </c>
      <c r="P73" s="349" t="s">
        <v>95</v>
      </c>
      <c r="Q73" s="355" t="s">
        <v>95</v>
      </c>
      <c r="R73" s="349" t="s">
        <v>95</v>
      </c>
      <c r="S73" s="355" t="s">
        <v>95</v>
      </c>
      <c r="T73" s="349" t="s">
        <v>95</v>
      </c>
      <c r="U73" s="355" t="s">
        <v>95</v>
      </c>
      <c r="V73" s="349" t="s">
        <v>95</v>
      </c>
      <c r="W73" s="355" t="s">
        <v>95</v>
      </c>
      <c r="X73" s="349" t="s">
        <v>95</v>
      </c>
      <c r="Y73" s="355" t="s">
        <v>95</v>
      </c>
      <c r="Z73" s="349" t="s">
        <v>95</v>
      </c>
      <c r="AA73" s="355" t="s">
        <v>95</v>
      </c>
      <c r="AB73" s="352" t="s">
        <v>95</v>
      </c>
      <c r="AC73" s="353" t="s">
        <v>95</v>
      </c>
      <c r="AD73" s="354" t="s">
        <v>95</v>
      </c>
    </row>
    <row r="74" spans="1:30" ht="16.5" x14ac:dyDescent="0.2">
      <c r="A74" s="337" t="s">
        <v>95</v>
      </c>
      <c r="B74" s="347" t="s">
        <v>95</v>
      </c>
      <c r="C74" s="348" t="s">
        <v>95</v>
      </c>
      <c r="D74" s="349" t="s">
        <v>95</v>
      </c>
      <c r="E74" s="355" t="s">
        <v>95</v>
      </c>
      <c r="F74" s="349" t="s">
        <v>95</v>
      </c>
      <c r="G74" s="355" t="s">
        <v>95</v>
      </c>
      <c r="H74" s="349" t="s">
        <v>95</v>
      </c>
      <c r="I74" s="355" t="s">
        <v>95</v>
      </c>
      <c r="J74" s="349" t="s">
        <v>95</v>
      </c>
      <c r="K74" s="355" t="s">
        <v>95</v>
      </c>
      <c r="L74" s="349" t="s">
        <v>95</v>
      </c>
      <c r="M74" s="355" t="s">
        <v>95</v>
      </c>
      <c r="N74" s="349" t="s">
        <v>95</v>
      </c>
      <c r="O74" s="355" t="s">
        <v>95</v>
      </c>
      <c r="P74" s="349" t="s">
        <v>95</v>
      </c>
      <c r="Q74" s="355" t="s">
        <v>95</v>
      </c>
      <c r="R74" s="349" t="s">
        <v>95</v>
      </c>
      <c r="S74" s="355" t="s">
        <v>95</v>
      </c>
      <c r="T74" s="349" t="s">
        <v>95</v>
      </c>
      <c r="U74" s="355" t="s">
        <v>95</v>
      </c>
      <c r="V74" s="349" t="s">
        <v>95</v>
      </c>
      <c r="W74" s="355" t="s">
        <v>95</v>
      </c>
      <c r="X74" s="349" t="s">
        <v>95</v>
      </c>
      <c r="Y74" s="355" t="s">
        <v>95</v>
      </c>
      <c r="Z74" s="349" t="s">
        <v>95</v>
      </c>
      <c r="AA74" s="355" t="s">
        <v>95</v>
      </c>
      <c r="AB74" s="352" t="s">
        <v>95</v>
      </c>
      <c r="AC74" s="353" t="s">
        <v>95</v>
      </c>
      <c r="AD74" s="354" t="s">
        <v>95</v>
      </c>
    </row>
    <row r="75" spans="1:30" ht="16.5" x14ac:dyDescent="0.2">
      <c r="A75" s="337" t="s">
        <v>95</v>
      </c>
      <c r="B75" s="347" t="s">
        <v>95</v>
      </c>
      <c r="C75" s="348" t="s">
        <v>95</v>
      </c>
      <c r="D75" s="349" t="s">
        <v>95</v>
      </c>
      <c r="E75" s="355" t="s">
        <v>95</v>
      </c>
      <c r="F75" s="349" t="s">
        <v>95</v>
      </c>
      <c r="G75" s="355" t="s">
        <v>95</v>
      </c>
      <c r="H75" s="349" t="s">
        <v>95</v>
      </c>
      <c r="I75" s="355" t="s">
        <v>95</v>
      </c>
      <c r="J75" s="349" t="s">
        <v>95</v>
      </c>
      <c r="K75" s="355" t="s">
        <v>95</v>
      </c>
      <c r="L75" s="349" t="s">
        <v>95</v>
      </c>
      <c r="M75" s="355" t="s">
        <v>95</v>
      </c>
      <c r="N75" s="349" t="s">
        <v>95</v>
      </c>
      <c r="O75" s="355" t="s">
        <v>95</v>
      </c>
      <c r="P75" s="349" t="s">
        <v>95</v>
      </c>
      <c r="Q75" s="355" t="s">
        <v>95</v>
      </c>
      <c r="R75" s="349" t="s">
        <v>95</v>
      </c>
      <c r="S75" s="355" t="s">
        <v>95</v>
      </c>
      <c r="T75" s="349" t="s">
        <v>95</v>
      </c>
      <c r="U75" s="355" t="s">
        <v>95</v>
      </c>
      <c r="V75" s="349" t="s">
        <v>95</v>
      </c>
      <c r="W75" s="355" t="s">
        <v>95</v>
      </c>
      <c r="X75" s="349" t="s">
        <v>95</v>
      </c>
      <c r="Y75" s="355" t="s">
        <v>95</v>
      </c>
      <c r="Z75" s="349" t="s">
        <v>95</v>
      </c>
      <c r="AA75" s="355" t="s">
        <v>95</v>
      </c>
      <c r="AB75" s="352" t="s">
        <v>95</v>
      </c>
      <c r="AC75" s="353" t="s">
        <v>95</v>
      </c>
      <c r="AD75" s="354" t="s">
        <v>95</v>
      </c>
    </row>
    <row r="76" spans="1:30" ht="16.5" x14ac:dyDescent="0.2">
      <c r="A76" s="337" t="s">
        <v>95</v>
      </c>
      <c r="B76" s="347" t="s">
        <v>95</v>
      </c>
      <c r="C76" s="348" t="s">
        <v>95</v>
      </c>
      <c r="D76" s="349" t="s">
        <v>95</v>
      </c>
      <c r="E76" s="355" t="s">
        <v>95</v>
      </c>
      <c r="F76" s="349" t="s">
        <v>95</v>
      </c>
      <c r="G76" s="355" t="s">
        <v>95</v>
      </c>
      <c r="H76" s="349" t="s">
        <v>95</v>
      </c>
      <c r="I76" s="355" t="s">
        <v>95</v>
      </c>
      <c r="J76" s="349" t="s">
        <v>95</v>
      </c>
      <c r="K76" s="355" t="s">
        <v>95</v>
      </c>
      <c r="L76" s="349" t="s">
        <v>95</v>
      </c>
      <c r="M76" s="355" t="s">
        <v>95</v>
      </c>
      <c r="N76" s="349" t="s">
        <v>95</v>
      </c>
      <c r="O76" s="355" t="s">
        <v>95</v>
      </c>
      <c r="P76" s="349" t="s">
        <v>95</v>
      </c>
      <c r="Q76" s="355" t="s">
        <v>95</v>
      </c>
      <c r="R76" s="349" t="s">
        <v>95</v>
      </c>
      <c r="S76" s="355" t="s">
        <v>95</v>
      </c>
      <c r="T76" s="349" t="s">
        <v>95</v>
      </c>
      <c r="U76" s="355" t="s">
        <v>95</v>
      </c>
      <c r="V76" s="349" t="s">
        <v>95</v>
      </c>
      <c r="W76" s="355" t="s">
        <v>95</v>
      </c>
      <c r="X76" s="349" t="s">
        <v>95</v>
      </c>
      <c r="Y76" s="355" t="s">
        <v>95</v>
      </c>
      <c r="Z76" s="349" t="s">
        <v>95</v>
      </c>
      <c r="AA76" s="355" t="s">
        <v>95</v>
      </c>
      <c r="AB76" s="352" t="s">
        <v>95</v>
      </c>
      <c r="AC76" s="353" t="s">
        <v>95</v>
      </c>
      <c r="AD76" s="354" t="s">
        <v>95</v>
      </c>
    </row>
    <row r="77" spans="1:30" ht="16.5" x14ac:dyDescent="0.2">
      <c r="A77" s="337" t="s">
        <v>95</v>
      </c>
      <c r="B77" s="347" t="s">
        <v>95</v>
      </c>
      <c r="C77" s="348" t="s">
        <v>95</v>
      </c>
      <c r="D77" s="349" t="s">
        <v>95</v>
      </c>
      <c r="E77" s="355" t="s">
        <v>95</v>
      </c>
      <c r="F77" s="349" t="s">
        <v>95</v>
      </c>
      <c r="G77" s="355" t="s">
        <v>95</v>
      </c>
      <c r="H77" s="349" t="s">
        <v>95</v>
      </c>
      <c r="I77" s="355" t="s">
        <v>95</v>
      </c>
      <c r="J77" s="349" t="s">
        <v>95</v>
      </c>
      <c r="K77" s="355" t="s">
        <v>95</v>
      </c>
      <c r="L77" s="349" t="s">
        <v>95</v>
      </c>
      <c r="M77" s="355" t="s">
        <v>95</v>
      </c>
      <c r="N77" s="349" t="s">
        <v>95</v>
      </c>
      <c r="O77" s="355" t="s">
        <v>95</v>
      </c>
      <c r="P77" s="349" t="s">
        <v>95</v>
      </c>
      <c r="Q77" s="355" t="s">
        <v>95</v>
      </c>
      <c r="R77" s="349" t="s">
        <v>95</v>
      </c>
      <c r="S77" s="355" t="s">
        <v>95</v>
      </c>
      <c r="T77" s="349" t="s">
        <v>95</v>
      </c>
      <c r="U77" s="355" t="s">
        <v>95</v>
      </c>
      <c r="V77" s="349" t="s">
        <v>95</v>
      </c>
      <c r="W77" s="355" t="s">
        <v>95</v>
      </c>
      <c r="X77" s="349" t="s">
        <v>95</v>
      </c>
      <c r="Y77" s="355" t="s">
        <v>95</v>
      </c>
      <c r="Z77" s="349" t="s">
        <v>95</v>
      </c>
      <c r="AA77" s="355" t="s">
        <v>95</v>
      </c>
      <c r="AB77" s="352" t="s">
        <v>95</v>
      </c>
      <c r="AC77" s="353" t="s">
        <v>95</v>
      </c>
      <c r="AD77" s="354" t="s">
        <v>95</v>
      </c>
    </row>
    <row r="78" spans="1:30" ht="16.5" x14ac:dyDescent="0.2">
      <c r="A78" s="337" t="s">
        <v>95</v>
      </c>
      <c r="B78" s="347" t="s">
        <v>95</v>
      </c>
      <c r="C78" s="348" t="s">
        <v>95</v>
      </c>
      <c r="D78" s="349" t="s">
        <v>95</v>
      </c>
      <c r="E78" s="355" t="s">
        <v>95</v>
      </c>
      <c r="F78" s="349" t="s">
        <v>95</v>
      </c>
      <c r="G78" s="355" t="s">
        <v>95</v>
      </c>
      <c r="H78" s="349" t="s">
        <v>95</v>
      </c>
      <c r="I78" s="355" t="s">
        <v>95</v>
      </c>
      <c r="J78" s="349" t="s">
        <v>95</v>
      </c>
      <c r="K78" s="355" t="s">
        <v>95</v>
      </c>
      <c r="L78" s="349" t="s">
        <v>95</v>
      </c>
      <c r="M78" s="355" t="s">
        <v>95</v>
      </c>
      <c r="N78" s="349" t="s">
        <v>95</v>
      </c>
      <c r="O78" s="355" t="s">
        <v>95</v>
      </c>
      <c r="P78" s="349" t="s">
        <v>95</v>
      </c>
      <c r="Q78" s="355" t="s">
        <v>95</v>
      </c>
      <c r="R78" s="349" t="s">
        <v>95</v>
      </c>
      <c r="S78" s="355" t="s">
        <v>95</v>
      </c>
      <c r="T78" s="349" t="s">
        <v>95</v>
      </c>
      <c r="U78" s="355" t="s">
        <v>95</v>
      </c>
      <c r="V78" s="349" t="s">
        <v>95</v>
      </c>
      <c r="W78" s="355" t="s">
        <v>95</v>
      </c>
      <c r="X78" s="349" t="s">
        <v>95</v>
      </c>
      <c r="Y78" s="355" t="s">
        <v>95</v>
      </c>
      <c r="Z78" s="349" t="s">
        <v>95</v>
      </c>
      <c r="AA78" s="355" t="s">
        <v>95</v>
      </c>
      <c r="AB78" s="352" t="s">
        <v>95</v>
      </c>
      <c r="AC78" s="353" t="s">
        <v>95</v>
      </c>
      <c r="AD78" s="354" t="s">
        <v>95</v>
      </c>
    </row>
    <row r="79" spans="1:30" ht="16.5" x14ac:dyDescent="0.2">
      <c r="A79" s="337" t="s">
        <v>95</v>
      </c>
      <c r="B79" s="347" t="s">
        <v>95</v>
      </c>
      <c r="C79" s="348" t="s">
        <v>95</v>
      </c>
      <c r="D79" s="349" t="s">
        <v>95</v>
      </c>
      <c r="E79" s="355" t="s">
        <v>95</v>
      </c>
      <c r="F79" s="349" t="s">
        <v>95</v>
      </c>
      <c r="G79" s="355" t="s">
        <v>95</v>
      </c>
      <c r="H79" s="349" t="s">
        <v>95</v>
      </c>
      <c r="I79" s="355" t="s">
        <v>95</v>
      </c>
      <c r="J79" s="349" t="s">
        <v>95</v>
      </c>
      <c r="K79" s="355" t="s">
        <v>95</v>
      </c>
      <c r="L79" s="349" t="s">
        <v>95</v>
      </c>
      <c r="M79" s="355" t="s">
        <v>95</v>
      </c>
      <c r="N79" s="349" t="s">
        <v>95</v>
      </c>
      <c r="O79" s="355" t="s">
        <v>95</v>
      </c>
      <c r="P79" s="349" t="s">
        <v>95</v>
      </c>
      <c r="Q79" s="355" t="s">
        <v>95</v>
      </c>
      <c r="R79" s="349" t="s">
        <v>95</v>
      </c>
      <c r="S79" s="355" t="s">
        <v>95</v>
      </c>
      <c r="T79" s="349" t="s">
        <v>95</v>
      </c>
      <c r="U79" s="355" t="s">
        <v>95</v>
      </c>
      <c r="V79" s="349" t="s">
        <v>95</v>
      </c>
      <c r="W79" s="355" t="s">
        <v>95</v>
      </c>
      <c r="X79" s="349" t="s">
        <v>95</v>
      </c>
      <c r="Y79" s="355" t="s">
        <v>95</v>
      </c>
      <c r="Z79" s="349" t="s">
        <v>95</v>
      </c>
      <c r="AA79" s="355" t="s">
        <v>95</v>
      </c>
      <c r="AB79" s="352" t="s">
        <v>95</v>
      </c>
      <c r="AC79" s="353" t="s">
        <v>95</v>
      </c>
      <c r="AD79" s="354" t="s">
        <v>95</v>
      </c>
    </row>
    <row r="80" spans="1:30" ht="16.5" x14ac:dyDescent="0.2">
      <c r="A80" s="337" t="s">
        <v>95</v>
      </c>
      <c r="B80" s="347" t="s">
        <v>95</v>
      </c>
      <c r="C80" s="348" t="s">
        <v>95</v>
      </c>
      <c r="D80" s="349" t="s">
        <v>95</v>
      </c>
      <c r="E80" s="355" t="s">
        <v>95</v>
      </c>
      <c r="F80" s="349" t="s">
        <v>95</v>
      </c>
      <c r="G80" s="355" t="s">
        <v>95</v>
      </c>
      <c r="H80" s="349" t="s">
        <v>95</v>
      </c>
      <c r="I80" s="355" t="s">
        <v>95</v>
      </c>
      <c r="J80" s="349" t="s">
        <v>95</v>
      </c>
      <c r="K80" s="355" t="s">
        <v>95</v>
      </c>
      <c r="L80" s="349" t="s">
        <v>95</v>
      </c>
      <c r="M80" s="355" t="s">
        <v>95</v>
      </c>
      <c r="N80" s="349" t="s">
        <v>95</v>
      </c>
      <c r="O80" s="355" t="s">
        <v>95</v>
      </c>
      <c r="P80" s="349" t="s">
        <v>95</v>
      </c>
      <c r="Q80" s="355" t="s">
        <v>95</v>
      </c>
      <c r="R80" s="349" t="s">
        <v>95</v>
      </c>
      <c r="S80" s="355" t="s">
        <v>95</v>
      </c>
      <c r="T80" s="349" t="s">
        <v>95</v>
      </c>
      <c r="U80" s="355" t="s">
        <v>95</v>
      </c>
      <c r="V80" s="349" t="s">
        <v>95</v>
      </c>
      <c r="W80" s="355" t="s">
        <v>95</v>
      </c>
      <c r="X80" s="349" t="s">
        <v>95</v>
      </c>
      <c r="Y80" s="355" t="s">
        <v>95</v>
      </c>
      <c r="Z80" s="349" t="s">
        <v>95</v>
      </c>
      <c r="AA80" s="355" t="s">
        <v>95</v>
      </c>
      <c r="AB80" s="352" t="s">
        <v>95</v>
      </c>
      <c r="AC80" s="353" t="s">
        <v>95</v>
      </c>
      <c r="AD80" s="354" t="s">
        <v>95</v>
      </c>
    </row>
    <row r="81" spans="1:30" ht="16.5" x14ac:dyDescent="0.2">
      <c r="A81" s="337" t="s">
        <v>95</v>
      </c>
      <c r="B81" s="347" t="s">
        <v>95</v>
      </c>
      <c r="C81" s="348" t="s">
        <v>95</v>
      </c>
      <c r="D81" s="349" t="s">
        <v>95</v>
      </c>
      <c r="E81" s="355" t="s">
        <v>95</v>
      </c>
      <c r="F81" s="349" t="s">
        <v>95</v>
      </c>
      <c r="G81" s="355" t="s">
        <v>95</v>
      </c>
      <c r="H81" s="349" t="s">
        <v>95</v>
      </c>
      <c r="I81" s="355" t="s">
        <v>95</v>
      </c>
      <c r="J81" s="349" t="s">
        <v>95</v>
      </c>
      <c r="K81" s="355" t="s">
        <v>95</v>
      </c>
      <c r="L81" s="349" t="s">
        <v>95</v>
      </c>
      <c r="M81" s="355" t="s">
        <v>95</v>
      </c>
      <c r="N81" s="349" t="s">
        <v>95</v>
      </c>
      <c r="O81" s="355" t="s">
        <v>95</v>
      </c>
      <c r="P81" s="349" t="s">
        <v>95</v>
      </c>
      <c r="Q81" s="355" t="s">
        <v>95</v>
      </c>
      <c r="R81" s="349" t="s">
        <v>95</v>
      </c>
      <c r="S81" s="355" t="s">
        <v>95</v>
      </c>
      <c r="T81" s="349" t="s">
        <v>95</v>
      </c>
      <c r="U81" s="355" t="s">
        <v>95</v>
      </c>
      <c r="V81" s="349" t="s">
        <v>95</v>
      </c>
      <c r="W81" s="355" t="s">
        <v>95</v>
      </c>
      <c r="X81" s="349" t="s">
        <v>95</v>
      </c>
      <c r="Y81" s="355" t="s">
        <v>95</v>
      </c>
      <c r="Z81" s="349" t="s">
        <v>95</v>
      </c>
      <c r="AA81" s="355" t="s">
        <v>95</v>
      </c>
      <c r="AB81" s="352" t="s">
        <v>95</v>
      </c>
      <c r="AC81" s="353" t="s">
        <v>95</v>
      </c>
      <c r="AD81" s="354" t="s">
        <v>95</v>
      </c>
    </row>
    <row r="82" spans="1:30" ht="16.5" x14ac:dyDescent="0.2">
      <c r="A82" s="337" t="s">
        <v>95</v>
      </c>
      <c r="B82" s="347" t="s">
        <v>95</v>
      </c>
      <c r="C82" s="348" t="s">
        <v>95</v>
      </c>
      <c r="D82" s="349" t="s">
        <v>95</v>
      </c>
      <c r="E82" s="355" t="s">
        <v>95</v>
      </c>
      <c r="F82" s="349" t="s">
        <v>95</v>
      </c>
      <c r="G82" s="355" t="s">
        <v>95</v>
      </c>
      <c r="H82" s="349" t="s">
        <v>95</v>
      </c>
      <c r="I82" s="355" t="s">
        <v>95</v>
      </c>
      <c r="J82" s="349" t="s">
        <v>95</v>
      </c>
      <c r="K82" s="355" t="s">
        <v>95</v>
      </c>
      <c r="L82" s="349" t="s">
        <v>95</v>
      </c>
      <c r="M82" s="355" t="s">
        <v>95</v>
      </c>
      <c r="N82" s="349" t="s">
        <v>95</v>
      </c>
      <c r="O82" s="355" t="s">
        <v>95</v>
      </c>
      <c r="P82" s="349" t="s">
        <v>95</v>
      </c>
      <c r="Q82" s="355" t="s">
        <v>95</v>
      </c>
      <c r="R82" s="349" t="s">
        <v>95</v>
      </c>
      <c r="S82" s="355" t="s">
        <v>95</v>
      </c>
      <c r="T82" s="349" t="s">
        <v>95</v>
      </c>
      <c r="U82" s="355" t="s">
        <v>95</v>
      </c>
      <c r="V82" s="349" t="s">
        <v>95</v>
      </c>
      <c r="W82" s="355" t="s">
        <v>95</v>
      </c>
      <c r="X82" s="349" t="s">
        <v>95</v>
      </c>
      <c r="Y82" s="355" t="s">
        <v>95</v>
      </c>
      <c r="Z82" s="349" t="s">
        <v>95</v>
      </c>
      <c r="AA82" s="355" t="s">
        <v>95</v>
      </c>
      <c r="AB82" s="352" t="s">
        <v>95</v>
      </c>
      <c r="AC82" s="353" t="s">
        <v>95</v>
      </c>
      <c r="AD82" s="354" t="s">
        <v>95</v>
      </c>
    </row>
    <row r="83" spans="1:30" ht="16.5" x14ac:dyDescent="0.2">
      <c r="A83" s="337" t="s">
        <v>95</v>
      </c>
      <c r="B83" s="347" t="s">
        <v>95</v>
      </c>
      <c r="C83" s="348" t="s">
        <v>95</v>
      </c>
      <c r="D83" s="349" t="s">
        <v>95</v>
      </c>
      <c r="E83" s="355" t="s">
        <v>95</v>
      </c>
      <c r="F83" s="349" t="s">
        <v>95</v>
      </c>
      <c r="G83" s="355" t="s">
        <v>95</v>
      </c>
      <c r="H83" s="349" t="s">
        <v>95</v>
      </c>
      <c r="I83" s="355" t="s">
        <v>95</v>
      </c>
      <c r="J83" s="349" t="s">
        <v>95</v>
      </c>
      <c r="K83" s="355" t="s">
        <v>95</v>
      </c>
      <c r="L83" s="349" t="s">
        <v>95</v>
      </c>
      <c r="M83" s="355" t="s">
        <v>95</v>
      </c>
      <c r="N83" s="349" t="s">
        <v>95</v>
      </c>
      <c r="O83" s="355" t="s">
        <v>95</v>
      </c>
      <c r="P83" s="349" t="s">
        <v>95</v>
      </c>
      <c r="Q83" s="355" t="s">
        <v>95</v>
      </c>
      <c r="R83" s="349" t="s">
        <v>95</v>
      </c>
      <c r="S83" s="355" t="s">
        <v>95</v>
      </c>
      <c r="T83" s="349" t="s">
        <v>95</v>
      </c>
      <c r="U83" s="355" t="s">
        <v>95</v>
      </c>
      <c r="V83" s="349" t="s">
        <v>95</v>
      </c>
      <c r="W83" s="355" t="s">
        <v>95</v>
      </c>
      <c r="X83" s="349" t="s">
        <v>95</v>
      </c>
      <c r="Y83" s="355" t="s">
        <v>95</v>
      </c>
      <c r="Z83" s="349" t="s">
        <v>95</v>
      </c>
      <c r="AA83" s="355" t="s">
        <v>95</v>
      </c>
      <c r="AB83" s="352" t="s">
        <v>95</v>
      </c>
      <c r="AC83" s="353" t="s">
        <v>95</v>
      </c>
      <c r="AD83" s="354" t="s">
        <v>95</v>
      </c>
    </row>
    <row r="84" spans="1:30" ht="16.5" x14ac:dyDescent="0.2">
      <c r="A84" s="337" t="s">
        <v>95</v>
      </c>
      <c r="B84" s="347" t="s">
        <v>95</v>
      </c>
      <c r="C84" s="348" t="s">
        <v>95</v>
      </c>
      <c r="D84" s="349" t="s">
        <v>95</v>
      </c>
      <c r="E84" s="355" t="s">
        <v>95</v>
      </c>
      <c r="F84" s="349" t="s">
        <v>95</v>
      </c>
      <c r="G84" s="355" t="s">
        <v>95</v>
      </c>
      <c r="H84" s="349" t="s">
        <v>95</v>
      </c>
      <c r="I84" s="355" t="s">
        <v>95</v>
      </c>
      <c r="J84" s="349" t="s">
        <v>95</v>
      </c>
      <c r="K84" s="355" t="s">
        <v>95</v>
      </c>
      <c r="L84" s="349" t="s">
        <v>95</v>
      </c>
      <c r="M84" s="355" t="s">
        <v>95</v>
      </c>
      <c r="N84" s="349" t="s">
        <v>95</v>
      </c>
      <c r="O84" s="355" t="s">
        <v>95</v>
      </c>
      <c r="P84" s="349" t="s">
        <v>95</v>
      </c>
      <c r="Q84" s="355" t="s">
        <v>95</v>
      </c>
      <c r="R84" s="349" t="s">
        <v>95</v>
      </c>
      <c r="S84" s="355" t="s">
        <v>95</v>
      </c>
      <c r="T84" s="349" t="s">
        <v>95</v>
      </c>
      <c r="U84" s="355" t="s">
        <v>95</v>
      </c>
      <c r="V84" s="349" t="s">
        <v>95</v>
      </c>
      <c r="W84" s="355" t="s">
        <v>95</v>
      </c>
      <c r="X84" s="349" t="s">
        <v>95</v>
      </c>
      <c r="Y84" s="355" t="s">
        <v>95</v>
      </c>
      <c r="Z84" s="349" t="s">
        <v>95</v>
      </c>
      <c r="AA84" s="355" t="s">
        <v>95</v>
      </c>
      <c r="AB84" s="352" t="s">
        <v>95</v>
      </c>
      <c r="AC84" s="353" t="s">
        <v>95</v>
      </c>
      <c r="AD84" s="354" t="s">
        <v>95</v>
      </c>
    </row>
    <row r="85" spans="1:30" ht="16.5" x14ac:dyDescent="0.2">
      <c r="A85" s="337" t="s">
        <v>95</v>
      </c>
      <c r="B85" s="347" t="s">
        <v>95</v>
      </c>
      <c r="C85" s="348" t="s">
        <v>95</v>
      </c>
      <c r="D85" s="349" t="s">
        <v>95</v>
      </c>
      <c r="E85" s="355" t="s">
        <v>95</v>
      </c>
      <c r="F85" s="349" t="s">
        <v>95</v>
      </c>
      <c r="G85" s="355" t="s">
        <v>95</v>
      </c>
      <c r="H85" s="349" t="s">
        <v>95</v>
      </c>
      <c r="I85" s="355" t="s">
        <v>95</v>
      </c>
      <c r="J85" s="349" t="s">
        <v>95</v>
      </c>
      <c r="K85" s="355" t="s">
        <v>95</v>
      </c>
      <c r="L85" s="349" t="s">
        <v>95</v>
      </c>
      <c r="M85" s="355" t="s">
        <v>95</v>
      </c>
      <c r="N85" s="349" t="s">
        <v>95</v>
      </c>
      <c r="O85" s="355" t="s">
        <v>95</v>
      </c>
      <c r="P85" s="349" t="s">
        <v>95</v>
      </c>
      <c r="Q85" s="355" t="s">
        <v>95</v>
      </c>
      <c r="R85" s="349" t="s">
        <v>95</v>
      </c>
      <c r="S85" s="355" t="s">
        <v>95</v>
      </c>
      <c r="T85" s="349" t="s">
        <v>95</v>
      </c>
      <c r="U85" s="355" t="s">
        <v>95</v>
      </c>
      <c r="V85" s="349" t="s">
        <v>95</v>
      </c>
      <c r="W85" s="355" t="s">
        <v>95</v>
      </c>
      <c r="X85" s="349" t="s">
        <v>95</v>
      </c>
      <c r="Y85" s="355" t="s">
        <v>95</v>
      </c>
      <c r="Z85" s="349" t="s">
        <v>95</v>
      </c>
      <c r="AA85" s="355" t="s">
        <v>95</v>
      </c>
      <c r="AB85" s="352" t="s">
        <v>95</v>
      </c>
      <c r="AC85" s="353" t="s">
        <v>95</v>
      </c>
      <c r="AD85" s="354" t="s">
        <v>95</v>
      </c>
    </row>
    <row r="86" spans="1:30" ht="16.5" x14ac:dyDescent="0.2">
      <c r="A86" s="337" t="s">
        <v>95</v>
      </c>
      <c r="B86" s="347" t="s">
        <v>95</v>
      </c>
      <c r="C86" s="348" t="s">
        <v>95</v>
      </c>
      <c r="D86" s="349" t="s">
        <v>95</v>
      </c>
      <c r="E86" s="355" t="s">
        <v>95</v>
      </c>
      <c r="F86" s="349" t="s">
        <v>95</v>
      </c>
      <c r="G86" s="355" t="s">
        <v>95</v>
      </c>
      <c r="H86" s="349" t="s">
        <v>95</v>
      </c>
      <c r="I86" s="355" t="s">
        <v>95</v>
      </c>
      <c r="J86" s="349" t="s">
        <v>95</v>
      </c>
      <c r="K86" s="355" t="s">
        <v>95</v>
      </c>
      <c r="L86" s="349" t="s">
        <v>95</v>
      </c>
      <c r="M86" s="355" t="s">
        <v>95</v>
      </c>
      <c r="N86" s="349" t="s">
        <v>95</v>
      </c>
      <c r="O86" s="355" t="s">
        <v>95</v>
      </c>
      <c r="P86" s="349" t="s">
        <v>95</v>
      </c>
      <c r="Q86" s="355" t="s">
        <v>95</v>
      </c>
      <c r="R86" s="349" t="s">
        <v>95</v>
      </c>
      <c r="S86" s="355" t="s">
        <v>95</v>
      </c>
      <c r="T86" s="349" t="s">
        <v>95</v>
      </c>
      <c r="U86" s="355" t="s">
        <v>95</v>
      </c>
      <c r="V86" s="349" t="s">
        <v>95</v>
      </c>
      <c r="W86" s="355" t="s">
        <v>95</v>
      </c>
      <c r="X86" s="349" t="s">
        <v>95</v>
      </c>
      <c r="Y86" s="355" t="s">
        <v>95</v>
      </c>
      <c r="Z86" s="349" t="s">
        <v>95</v>
      </c>
      <c r="AA86" s="355" t="s">
        <v>95</v>
      </c>
      <c r="AB86" s="352" t="s">
        <v>95</v>
      </c>
      <c r="AC86" s="353" t="s">
        <v>95</v>
      </c>
      <c r="AD86" s="354" t="s">
        <v>95</v>
      </c>
    </row>
    <row r="87" spans="1:30" ht="16.5" x14ac:dyDescent="0.2">
      <c r="A87" s="337" t="s">
        <v>95</v>
      </c>
      <c r="B87" s="347" t="s">
        <v>95</v>
      </c>
      <c r="C87" s="348" t="s">
        <v>95</v>
      </c>
      <c r="D87" s="349" t="s">
        <v>95</v>
      </c>
      <c r="E87" s="355" t="s">
        <v>95</v>
      </c>
      <c r="F87" s="349" t="s">
        <v>95</v>
      </c>
      <c r="G87" s="355" t="s">
        <v>95</v>
      </c>
      <c r="H87" s="349" t="s">
        <v>95</v>
      </c>
      <c r="I87" s="355" t="s">
        <v>95</v>
      </c>
      <c r="J87" s="349" t="s">
        <v>95</v>
      </c>
      <c r="K87" s="355" t="s">
        <v>95</v>
      </c>
      <c r="L87" s="349" t="s">
        <v>95</v>
      </c>
      <c r="M87" s="355" t="s">
        <v>95</v>
      </c>
      <c r="N87" s="349" t="s">
        <v>95</v>
      </c>
      <c r="O87" s="355" t="s">
        <v>95</v>
      </c>
      <c r="P87" s="349" t="s">
        <v>95</v>
      </c>
      <c r="Q87" s="355" t="s">
        <v>95</v>
      </c>
      <c r="R87" s="349" t="s">
        <v>95</v>
      </c>
      <c r="S87" s="355" t="s">
        <v>95</v>
      </c>
      <c r="T87" s="349" t="s">
        <v>95</v>
      </c>
      <c r="U87" s="355" t="s">
        <v>95</v>
      </c>
      <c r="V87" s="349" t="s">
        <v>95</v>
      </c>
      <c r="W87" s="355" t="s">
        <v>95</v>
      </c>
      <c r="X87" s="349" t="s">
        <v>95</v>
      </c>
      <c r="Y87" s="355" t="s">
        <v>95</v>
      </c>
      <c r="Z87" s="349" t="s">
        <v>95</v>
      </c>
      <c r="AA87" s="355" t="s">
        <v>95</v>
      </c>
      <c r="AB87" s="352" t="s">
        <v>95</v>
      </c>
      <c r="AC87" s="353" t="s">
        <v>95</v>
      </c>
      <c r="AD87" s="354" t="s">
        <v>95</v>
      </c>
    </row>
    <row r="88" spans="1:30" ht="16.5" x14ac:dyDescent="0.2">
      <c r="A88" s="337" t="s">
        <v>95</v>
      </c>
      <c r="B88" s="347" t="s">
        <v>95</v>
      </c>
      <c r="C88" s="348" t="s">
        <v>95</v>
      </c>
      <c r="D88" s="349" t="s">
        <v>95</v>
      </c>
      <c r="E88" s="355" t="s">
        <v>95</v>
      </c>
      <c r="F88" s="349" t="s">
        <v>95</v>
      </c>
      <c r="G88" s="355" t="s">
        <v>95</v>
      </c>
      <c r="H88" s="349" t="s">
        <v>95</v>
      </c>
      <c r="I88" s="355" t="s">
        <v>95</v>
      </c>
      <c r="J88" s="349" t="s">
        <v>95</v>
      </c>
      <c r="K88" s="355" t="s">
        <v>95</v>
      </c>
      <c r="L88" s="349" t="s">
        <v>95</v>
      </c>
      <c r="M88" s="355" t="s">
        <v>95</v>
      </c>
      <c r="N88" s="349" t="s">
        <v>95</v>
      </c>
      <c r="O88" s="355" t="s">
        <v>95</v>
      </c>
      <c r="P88" s="349" t="s">
        <v>95</v>
      </c>
      <c r="Q88" s="355" t="s">
        <v>95</v>
      </c>
      <c r="R88" s="349" t="s">
        <v>95</v>
      </c>
      <c r="S88" s="355" t="s">
        <v>95</v>
      </c>
      <c r="T88" s="349" t="s">
        <v>95</v>
      </c>
      <c r="U88" s="355" t="s">
        <v>95</v>
      </c>
      <c r="V88" s="349" t="s">
        <v>95</v>
      </c>
      <c r="W88" s="355" t="s">
        <v>95</v>
      </c>
      <c r="X88" s="349" t="s">
        <v>95</v>
      </c>
      <c r="Y88" s="355" t="s">
        <v>95</v>
      </c>
      <c r="Z88" s="349" t="s">
        <v>95</v>
      </c>
      <c r="AA88" s="355" t="s">
        <v>95</v>
      </c>
      <c r="AB88" s="352" t="s">
        <v>95</v>
      </c>
      <c r="AC88" s="353" t="s">
        <v>95</v>
      </c>
      <c r="AD88" s="354" t="s">
        <v>95</v>
      </c>
    </row>
    <row r="89" spans="1:30" ht="16.5" x14ac:dyDescent="0.2">
      <c r="A89" s="337" t="s">
        <v>95</v>
      </c>
      <c r="B89" s="347" t="s">
        <v>95</v>
      </c>
      <c r="C89" s="348" t="s">
        <v>95</v>
      </c>
      <c r="D89" s="349" t="s">
        <v>95</v>
      </c>
      <c r="E89" s="355" t="s">
        <v>95</v>
      </c>
      <c r="F89" s="349" t="s">
        <v>95</v>
      </c>
      <c r="G89" s="355" t="s">
        <v>95</v>
      </c>
      <c r="H89" s="349" t="s">
        <v>95</v>
      </c>
      <c r="I89" s="355" t="s">
        <v>95</v>
      </c>
      <c r="J89" s="349" t="s">
        <v>95</v>
      </c>
      <c r="K89" s="355" t="s">
        <v>95</v>
      </c>
      <c r="L89" s="349" t="s">
        <v>95</v>
      </c>
      <c r="M89" s="355" t="s">
        <v>95</v>
      </c>
      <c r="N89" s="349" t="s">
        <v>95</v>
      </c>
      <c r="O89" s="355" t="s">
        <v>95</v>
      </c>
      <c r="P89" s="349" t="s">
        <v>95</v>
      </c>
      <c r="Q89" s="355" t="s">
        <v>95</v>
      </c>
      <c r="R89" s="349" t="s">
        <v>95</v>
      </c>
      <c r="S89" s="355" t="s">
        <v>95</v>
      </c>
      <c r="T89" s="349" t="s">
        <v>95</v>
      </c>
      <c r="U89" s="355" t="s">
        <v>95</v>
      </c>
      <c r="V89" s="349" t="s">
        <v>95</v>
      </c>
      <c r="W89" s="355" t="s">
        <v>95</v>
      </c>
      <c r="X89" s="349" t="s">
        <v>95</v>
      </c>
      <c r="Y89" s="355" t="s">
        <v>95</v>
      </c>
      <c r="Z89" s="349" t="s">
        <v>95</v>
      </c>
      <c r="AA89" s="355" t="s">
        <v>95</v>
      </c>
      <c r="AB89" s="352" t="s">
        <v>95</v>
      </c>
      <c r="AC89" s="353" t="s">
        <v>95</v>
      </c>
      <c r="AD89" s="354" t="s">
        <v>95</v>
      </c>
    </row>
    <row r="90" spans="1:30" ht="16.5" x14ac:dyDescent="0.2">
      <c r="A90" s="337" t="s">
        <v>95</v>
      </c>
      <c r="B90" s="347" t="s">
        <v>95</v>
      </c>
      <c r="C90" s="348" t="s">
        <v>95</v>
      </c>
      <c r="D90" s="349" t="s">
        <v>95</v>
      </c>
      <c r="E90" s="355" t="s">
        <v>95</v>
      </c>
      <c r="F90" s="349" t="s">
        <v>95</v>
      </c>
      <c r="G90" s="355" t="s">
        <v>95</v>
      </c>
      <c r="H90" s="349" t="s">
        <v>95</v>
      </c>
      <c r="I90" s="355" t="s">
        <v>95</v>
      </c>
      <c r="J90" s="349" t="s">
        <v>95</v>
      </c>
      <c r="K90" s="355" t="s">
        <v>95</v>
      </c>
      <c r="L90" s="349" t="s">
        <v>95</v>
      </c>
      <c r="M90" s="355" t="s">
        <v>95</v>
      </c>
      <c r="N90" s="349" t="s">
        <v>95</v>
      </c>
      <c r="O90" s="355" t="s">
        <v>95</v>
      </c>
      <c r="P90" s="349" t="s">
        <v>95</v>
      </c>
      <c r="Q90" s="355" t="s">
        <v>95</v>
      </c>
      <c r="R90" s="349" t="s">
        <v>95</v>
      </c>
      <c r="S90" s="355" t="s">
        <v>95</v>
      </c>
      <c r="T90" s="349" t="s">
        <v>95</v>
      </c>
      <c r="U90" s="355" t="s">
        <v>95</v>
      </c>
      <c r="V90" s="349" t="s">
        <v>95</v>
      </c>
      <c r="W90" s="355" t="s">
        <v>95</v>
      </c>
      <c r="X90" s="349" t="s">
        <v>95</v>
      </c>
      <c r="Y90" s="355" t="s">
        <v>95</v>
      </c>
      <c r="Z90" s="349" t="s">
        <v>95</v>
      </c>
      <c r="AA90" s="355" t="s">
        <v>95</v>
      </c>
      <c r="AB90" s="352" t="s">
        <v>95</v>
      </c>
      <c r="AC90" s="353" t="s">
        <v>95</v>
      </c>
      <c r="AD90" s="354" t="s">
        <v>95</v>
      </c>
    </row>
    <row r="91" spans="1:30" ht="16.5" x14ac:dyDescent="0.2">
      <c r="A91" s="337" t="s">
        <v>95</v>
      </c>
      <c r="B91" s="347" t="s">
        <v>95</v>
      </c>
      <c r="C91" s="348" t="s">
        <v>95</v>
      </c>
      <c r="D91" s="349" t="s">
        <v>95</v>
      </c>
      <c r="E91" s="355" t="s">
        <v>95</v>
      </c>
      <c r="F91" s="349" t="s">
        <v>95</v>
      </c>
      <c r="G91" s="355" t="s">
        <v>95</v>
      </c>
      <c r="H91" s="349" t="s">
        <v>95</v>
      </c>
      <c r="I91" s="355" t="s">
        <v>95</v>
      </c>
      <c r="J91" s="349" t="s">
        <v>95</v>
      </c>
      <c r="K91" s="355" t="s">
        <v>95</v>
      </c>
      <c r="L91" s="349" t="s">
        <v>95</v>
      </c>
      <c r="M91" s="355" t="s">
        <v>95</v>
      </c>
      <c r="N91" s="349" t="s">
        <v>95</v>
      </c>
      <c r="O91" s="355" t="s">
        <v>95</v>
      </c>
      <c r="P91" s="349" t="s">
        <v>95</v>
      </c>
      <c r="Q91" s="355" t="s">
        <v>95</v>
      </c>
      <c r="R91" s="349" t="s">
        <v>95</v>
      </c>
      <c r="S91" s="355" t="s">
        <v>95</v>
      </c>
      <c r="T91" s="349" t="s">
        <v>95</v>
      </c>
      <c r="U91" s="355" t="s">
        <v>95</v>
      </c>
      <c r="V91" s="349" t="s">
        <v>95</v>
      </c>
      <c r="W91" s="355" t="s">
        <v>95</v>
      </c>
      <c r="X91" s="349" t="s">
        <v>95</v>
      </c>
      <c r="Y91" s="355" t="s">
        <v>95</v>
      </c>
      <c r="Z91" s="349" t="s">
        <v>95</v>
      </c>
      <c r="AA91" s="355" t="s">
        <v>95</v>
      </c>
      <c r="AB91" s="352" t="s">
        <v>95</v>
      </c>
      <c r="AC91" s="353" t="s">
        <v>95</v>
      </c>
      <c r="AD91" s="354" t="s">
        <v>95</v>
      </c>
    </row>
    <row r="92" spans="1:30" ht="16.5" x14ac:dyDescent="0.2">
      <c r="A92" s="337" t="s">
        <v>95</v>
      </c>
      <c r="B92" s="347" t="s">
        <v>95</v>
      </c>
      <c r="C92" s="348" t="s">
        <v>95</v>
      </c>
      <c r="D92" s="349" t="s">
        <v>95</v>
      </c>
      <c r="E92" s="355" t="s">
        <v>95</v>
      </c>
      <c r="F92" s="349" t="s">
        <v>95</v>
      </c>
      <c r="G92" s="355" t="s">
        <v>95</v>
      </c>
      <c r="H92" s="349" t="s">
        <v>95</v>
      </c>
      <c r="I92" s="355" t="s">
        <v>95</v>
      </c>
      <c r="J92" s="349" t="s">
        <v>95</v>
      </c>
      <c r="K92" s="355" t="s">
        <v>95</v>
      </c>
      <c r="L92" s="349" t="s">
        <v>95</v>
      </c>
      <c r="M92" s="355" t="s">
        <v>95</v>
      </c>
      <c r="N92" s="349" t="s">
        <v>95</v>
      </c>
      <c r="O92" s="355" t="s">
        <v>95</v>
      </c>
      <c r="P92" s="349" t="s">
        <v>95</v>
      </c>
      <c r="Q92" s="355" t="s">
        <v>95</v>
      </c>
      <c r="R92" s="349" t="s">
        <v>95</v>
      </c>
      <c r="S92" s="355" t="s">
        <v>95</v>
      </c>
      <c r="T92" s="349" t="s">
        <v>95</v>
      </c>
      <c r="U92" s="355" t="s">
        <v>95</v>
      </c>
      <c r="V92" s="349" t="s">
        <v>95</v>
      </c>
      <c r="W92" s="355" t="s">
        <v>95</v>
      </c>
      <c r="X92" s="349" t="s">
        <v>95</v>
      </c>
      <c r="Y92" s="355" t="s">
        <v>95</v>
      </c>
      <c r="Z92" s="349" t="s">
        <v>95</v>
      </c>
      <c r="AA92" s="355" t="s">
        <v>95</v>
      </c>
      <c r="AB92" s="352" t="s">
        <v>95</v>
      </c>
      <c r="AC92" s="353" t="s">
        <v>95</v>
      </c>
      <c r="AD92" s="354" t="s">
        <v>95</v>
      </c>
    </row>
    <row r="93" spans="1:30" ht="16.5" x14ac:dyDescent="0.2">
      <c r="A93" s="337" t="s">
        <v>95</v>
      </c>
      <c r="B93" s="347" t="s">
        <v>95</v>
      </c>
      <c r="C93" s="348" t="s">
        <v>95</v>
      </c>
      <c r="D93" s="349" t="s">
        <v>95</v>
      </c>
      <c r="E93" s="355" t="s">
        <v>95</v>
      </c>
      <c r="F93" s="349" t="s">
        <v>95</v>
      </c>
      <c r="G93" s="355" t="s">
        <v>95</v>
      </c>
      <c r="H93" s="349" t="s">
        <v>95</v>
      </c>
      <c r="I93" s="355" t="s">
        <v>95</v>
      </c>
      <c r="J93" s="349" t="s">
        <v>95</v>
      </c>
      <c r="K93" s="355" t="s">
        <v>95</v>
      </c>
      <c r="L93" s="349" t="s">
        <v>95</v>
      </c>
      <c r="M93" s="355" t="s">
        <v>95</v>
      </c>
      <c r="N93" s="349" t="s">
        <v>95</v>
      </c>
      <c r="O93" s="355" t="s">
        <v>95</v>
      </c>
      <c r="P93" s="349" t="s">
        <v>95</v>
      </c>
      <c r="Q93" s="355" t="s">
        <v>95</v>
      </c>
      <c r="R93" s="349" t="s">
        <v>95</v>
      </c>
      <c r="S93" s="355" t="s">
        <v>95</v>
      </c>
      <c r="T93" s="349" t="s">
        <v>95</v>
      </c>
      <c r="U93" s="355" t="s">
        <v>95</v>
      </c>
      <c r="V93" s="349" t="s">
        <v>95</v>
      </c>
      <c r="W93" s="355" t="s">
        <v>95</v>
      </c>
      <c r="X93" s="349" t="s">
        <v>95</v>
      </c>
      <c r="Y93" s="355" t="s">
        <v>95</v>
      </c>
      <c r="Z93" s="349" t="s">
        <v>95</v>
      </c>
      <c r="AA93" s="355" t="s">
        <v>95</v>
      </c>
      <c r="AB93" s="352" t="s">
        <v>95</v>
      </c>
      <c r="AC93" s="353" t="s">
        <v>95</v>
      </c>
      <c r="AD93" s="354" t="s">
        <v>95</v>
      </c>
    </row>
    <row r="94" spans="1:30" ht="17.25" thickBot="1" x14ac:dyDescent="0.25">
      <c r="A94" s="338" t="s">
        <v>95</v>
      </c>
      <c r="B94" s="1051" t="s">
        <v>95</v>
      </c>
      <c r="C94" s="1052" t="s">
        <v>95</v>
      </c>
      <c r="D94" s="1053" t="s">
        <v>95</v>
      </c>
      <c r="E94" s="1054" t="s">
        <v>95</v>
      </c>
      <c r="F94" s="1053" t="s">
        <v>95</v>
      </c>
      <c r="G94" s="1054" t="s">
        <v>95</v>
      </c>
      <c r="H94" s="1053" t="s">
        <v>95</v>
      </c>
      <c r="I94" s="1054" t="s">
        <v>95</v>
      </c>
      <c r="J94" s="1053" t="s">
        <v>95</v>
      </c>
      <c r="K94" s="1054" t="s">
        <v>95</v>
      </c>
      <c r="L94" s="1053" t="s">
        <v>95</v>
      </c>
      <c r="M94" s="1054" t="s">
        <v>95</v>
      </c>
      <c r="N94" s="1053" t="s">
        <v>95</v>
      </c>
      <c r="O94" s="1054" t="s">
        <v>95</v>
      </c>
      <c r="P94" s="1053" t="s">
        <v>95</v>
      </c>
      <c r="Q94" s="1054" t="s">
        <v>95</v>
      </c>
      <c r="R94" s="1053" t="s">
        <v>95</v>
      </c>
      <c r="S94" s="1054" t="s">
        <v>95</v>
      </c>
      <c r="T94" s="1053" t="s">
        <v>95</v>
      </c>
      <c r="U94" s="1054" t="s">
        <v>95</v>
      </c>
      <c r="V94" s="1053" t="s">
        <v>95</v>
      </c>
      <c r="W94" s="1054" t="s">
        <v>95</v>
      </c>
      <c r="X94" s="1053" t="s">
        <v>95</v>
      </c>
      <c r="Y94" s="1054" t="s">
        <v>95</v>
      </c>
      <c r="Z94" s="1053" t="s">
        <v>95</v>
      </c>
      <c r="AA94" s="1054" t="s">
        <v>95</v>
      </c>
      <c r="AB94" s="1055" t="s">
        <v>95</v>
      </c>
      <c r="AC94" s="1056" t="s">
        <v>95</v>
      </c>
      <c r="AD94" s="1057" t="s">
        <v>95</v>
      </c>
    </row>
    <row r="95" spans="1:30" ht="15.75" thickTop="1" x14ac:dyDescent="0.2"/>
  </sheetData>
  <mergeCells count="30">
    <mergeCell ref="X6:Y6"/>
    <mergeCell ref="Z6:AA6"/>
    <mergeCell ref="AB6:AD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N6:O6"/>
    <mergeCell ref="P6:Q6"/>
    <mergeCell ref="R6:S6"/>
    <mergeCell ref="T6:U6"/>
    <mergeCell ref="V6:W6"/>
    <mergeCell ref="D6:E6"/>
    <mergeCell ref="F6:G6"/>
    <mergeCell ref="H6:I6"/>
    <mergeCell ref="J6:K6"/>
    <mergeCell ref="L6:M6"/>
    <mergeCell ref="B1:C1"/>
    <mergeCell ref="B2:C2"/>
    <mergeCell ref="A6:A8"/>
    <mergeCell ref="B6:B8"/>
    <mergeCell ref="C6:C8"/>
  </mergeCells>
  <phoneticPr fontId="5" type="noConversion"/>
  <printOptions horizontalCentered="1"/>
  <pageMargins left="0.78749999999999998" right="0.78749999999999998" top="0.40972222222222199" bottom="0.47986111111111102" header="0.51180555555555496" footer="0.17013888888888901"/>
  <pageSetup paperSize="9" scale="48" firstPageNumber="0" fitToHeight="0" orientation="landscape" horizontalDpi="4294967293" verticalDpi="0" r:id="rId1"/>
  <headerFooter>
    <oddFooter>&amp;LStranica &amp;P&amp;C&amp;14&amp;XProgram za izračun rezultata i provođenje natjecanja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2951C-FD57-4C77-A17B-FF455169144E}">
  <sheetPr>
    <tabColor theme="9" tint="-0.499984740745262"/>
  </sheetPr>
  <dimension ref="A1:W30"/>
  <sheetViews>
    <sheetView workbookViewId="0">
      <selection activeCell="AC15" sqref="AC15"/>
    </sheetView>
  </sheetViews>
  <sheetFormatPr defaultRowHeight="12.75" x14ac:dyDescent="0.2"/>
  <cols>
    <col min="1" max="1" width="4.5703125" customWidth="1"/>
    <col min="2" max="2" width="20.5703125" customWidth="1"/>
    <col min="3" max="3" width="27.5703125" customWidth="1"/>
    <col min="4" max="4" width="4.85546875" customWidth="1"/>
    <col min="5" max="5" width="7.5703125" customWidth="1"/>
    <col min="6" max="6" width="4.7109375" customWidth="1"/>
    <col min="7" max="7" width="7.7109375" customWidth="1"/>
    <col min="8" max="8" width="4.5703125" customWidth="1"/>
    <col min="9" max="9" width="7.5703125" customWidth="1"/>
    <col min="10" max="10" width="4.85546875" customWidth="1"/>
    <col min="11" max="11" width="7.5703125" customWidth="1"/>
    <col min="12" max="12" width="4.7109375" customWidth="1"/>
    <col min="13" max="13" width="7.5703125" customWidth="1"/>
    <col min="14" max="14" width="4.85546875" customWidth="1"/>
    <col min="15" max="15" width="7.5703125" customWidth="1"/>
    <col min="16" max="16" width="4.7109375" customWidth="1"/>
    <col min="17" max="17" width="7.5703125" customWidth="1"/>
    <col min="18" max="18" width="4.7109375" customWidth="1"/>
    <col min="19" max="19" width="7.5703125" customWidth="1"/>
    <col min="20" max="20" width="7.85546875" customWidth="1"/>
    <col min="21" max="21" width="5.85546875" customWidth="1"/>
    <col min="22" max="22" width="8.28515625" customWidth="1"/>
    <col min="23" max="23" width="9.85546875" customWidth="1"/>
  </cols>
  <sheetData>
    <row r="1" spans="1:23" ht="24.75" customHeight="1" x14ac:dyDescent="0.3">
      <c r="G1" s="104"/>
      <c r="H1" s="104" t="s">
        <v>44</v>
      </c>
      <c r="I1" s="104"/>
      <c r="J1" s="104"/>
      <c r="K1" s="104"/>
      <c r="L1" s="104"/>
      <c r="M1" s="104"/>
    </row>
    <row r="2" spans="1:23" ht="24.75" customHeight="1" x14ac:dyDescent="0.3">
      <c r="G2" s="104"/>
      <c r="H2" s="104" t="s">
        <v>545</v>
      </c>
      <c r="I2" s="104"/>
      <c r="J2" s="104"/>
      <c r="K2" s="104"/>
      <c r="L2" s="104"/>
      <c r="M2" s="104"/>
    </row>
    <row r="3" spans="1:23" ht="24.75" customHeight="1" x14ac:dyDescent="0.3">
      <c r="G3" s="104"/>
      <c r="H3" s="104" t="s">
        <v>45</v>
      </c>
      <c r="I3" s="104"/>
      <c r="J3" s="104"/>
      <c r="K3" s="104"/>
      <c r="L3" s="104"/>
      <c r="M3" s="104"/>
    </row>
    <row r="5" spans="1:23" ht="13.5" thickBot="1" x14ac:dyDescent="0.25"/>
    <row r="6" spans="1:23" ht="18.75" customHeight="1" thickTop="1" x14ac:dyDescent="0.2">
      <c r="A6" s="1406" t="s">
        <v>4</v>
      </c>
      <c r="B6" s="1408" t="s">
        <v>20</v>
      </c>
      <c r="C6" s="1410" t="s">
        <v>5</v>
      </c>
      <c r="D6" s="1394" t="s">
        <v>6</v>
      </c>
      <c r="E6" s="1405"/>
      <c r="F6" s="1404" t="s">
        <v>7</v>
      </c>
      <c r="G6" s="1396"/>
      <c r="H6" s="1394" t="s">
        <v>8</v>
      </c>
      <c r="I6" s="1405"/>
      <c r="J6" s="1404" t="s">
        <v>9</v>
      </c>
      <c r="K6" s="1396"/>
      <c r="L6" s="1394" t="s">
        <v>10</v>
      </c>
      <c r="M6" s="1405"/>
      <c r="N6" s="1404" t="s">
        <v>11</v>
      </c>
      <c r="O6" s="1396"/>
      <c r="P6" s="1394" t="s">
        <v>12</v>
      </c>
      <c r="Q6" s="1405"/>
      <c r="R6" s="1404" t="s">
        <v>13</v>
      </c>
      <c r="S6" s="1396"/>
      <c r="T6" s="134" t="s">
        <v>43</v>
      </c>
      <c r="U6" s="1454" t="s">
        <v>14</v>
      </c>
      <c r="V6" s="1455"/>
      <c r="W6" s="1456"/>
    </row>
    <row r="7" spans="1:23" ht="32.25" customHeight="1" x14ac:dyDescent="0.2">
      <c r="A7" s="1407"/>
      <c r="B7" s="1409"/>
      <c r="C7" s="1411"/>
      <c r="D7" s="1402" t="s">
        <v>517</v>
      </c>
      <c r="E7" s="1403"/>
      <c r="F7" s="1402" t="s">
        <v>518</v>
      </c>
      <c r="G7" s="1403"/>
      <c r="H7" s="1400" t="s">
        <v>519</v>
      </c>
      <c r="I7" s="1401"/>
      <c r="J7" s="1400" t="s">
        <v>520</v>
      </c>
      <c r="K7" s="1401"/>
      <c r="L7" s="1400" t="s">
        <v>521</v>
      </c>
      <c r="M7" s="1401"/>
      <c r="N7" s="1400" t="s">
        <v>522</v>
      </c>
      <c r="O7" s="1401"/>
      <c r="P7" s="1420" t="s">
        <v>523</v>
      </c>
      <c r="Q7" s="1401"/>
      <c r="R7" s="1420" t="s">
        <v>524</v>
      </c>
      <c r="S7" s="1401"/>
      <c r="T7" s="289">
        <v>-0.5</v>
      </c>
      <c r="U7" s="1457"/>
      <c r="V7" s="1458"/>
      <c r="W7" s="1459"/>
    </row>
    <row r="8" spans="1:23" ht="0.75" customHeight="1" x14ac:dyDescent="0.2">
      <c r="A8" s="1407"/>
      <c r="B8" s="1409"/>
      <c r="C8" s="1411"/>
      <c r="D8" s="138"/>
      <c r="E8" s="139"/>
      <c r="F8" s="138"/>
      <c r="G8" s="140"/>
      <c r="H8" s="105"/>
      <c r="I8" s="139"/>
      <c r="J8" s="138"/>
      <c r="K8" s="140"/>
      <c r="L8" s="105"/>
      <c r="M8" s="139"/>
      <c r="N8" s="138"/>
      <c r="O8" s="141"/>
      <c r="P8" s="105"/>
      <c r="Q8" s="141"/>
      <c r="R8" s="105"/>
      <c r="S8" s="140"/>
      <c r="T8" s="106"/>
      <c r="U8" s="105"/>
      <c r="V8" s="107"/>
      <c r="W8" s="108"/>
    </row>
    <row r="9" spans="1:23" ht="15.75" x14ac:dyDescent="0.2">
      <c r="A9" s="109"/>
      <c r="B9" s="110"/>
      <c r="C9" s="111"/>
      <c r="D9" s="145" t="s">
        <v>15</v>
      </c>
      <c r="E9" s="146" t="s">
        <v>16</v>
      </c>
      <c r="F9" s="145" t="s">
        <v>15</v>
      </c>
      <c r="G9" s="147" t="s">
        <v>16</v>
      </c>
      <c r="H9" s="148" t="s">
        <v>15</v>
      </c>
      <c r="I9" s="146" t="s">
        <v>16</v>
      </c>
      <c r="J9" s="145" t="s">
        <v>15</v>
      </c>
      <c r="K9" s="147" t="s">
        <v>16</v>
      </c>
      <c r="L9" s="148" t="s">
        <v>15</v>
      </c>
      <c r="M9" s="146" t="s">
        <v>16</v>
      </c>
      <c r="N9" s="145" t="s">
        <v>15</v>
      </c>
      <c r="O9" s="149" t="s">
        <v>16</v>
      </c>
      <c r="P9" s="148" t="s">
        <v>15</v>
      </c>
      <c r="Q9" s="146" t="s">
        <v>16</v>
      </c>
      <c r="R9" s="145" t="s">
        <v>15</v>
      </c>
      <c r="S9" s="147" t="s">
        <v>16</v>
      </c>
      <c r="T9" s="150"/>
      <c r="U9" s="148" t="s">
        <v>15</v>
      </c>
      <c r="V9" s="151" t="s">
        <v>17</v>
      </c>
      <c r="W9" s="112" t="s">
        <v>18</v>
      </c>
    </row>
    <row r="10" spans="1:23" ht="3.75" customHeight="1" thickBot="1" x14ac:dyDescent="0.25">
      <c r="A10" s="113"/>
      <c r="B10" s="152"/>
      <c r="C10" s="114"/>
      <c r="D10" s="153"/>
      <c r="E10" s="154"/>
      <c r="F10" s="153"/>
      <c r="G10" s="155"/>
      <c r="H10" s="153"/>
      <c r="I10" s="154"/>
      <c r="J10" s="153"/>
      <c r="K10" s="155"/>
      <c r="L10" s="153"/>
      <c r="M10" s="154"/>
      <c r="N10" s="153"/>
      <c r="O10" s="155"/>
      <c r="P10" s="153"/>
      <c r="Q10" s="154"/>
      <c r="R10" s="153"/>
      <c r="S10" s="155"/>
      <c r="T10" s="156"/>
      <c r="U10" s="157"/>
      <c r="V10" s="158"/>
      <c r="W10" s="115"/>
    </row>
    <row r="11" spans="1:23" ht="17.25" thickTop="1" x14ac:dyDescent="0.2">
      <c r="A11" s="119">
        <v>1</v>
      </c>
      <c r="B11" s="301" t="s">
        <v>970</v>
      </c>
      <c r="C11" s="299" t="s">
        <v>616</v>
      </c>
      <c r="D11" s="291">
        <v>1</v>
      </c>
      <c r="E11" s="290">
        <v>17959</v>
      </c>
      <c r="F11" s="291">
        <v>3</v>
      </c>
      <c r="G11" s="292">
        <v>7150</v>
      </c>
      <c r="H11" s="77">
        <v>4</v>
      </c>
      <c r="I11" s="78">
        <v>5886</v>
      </c>
      <c r="J11" s="75">
        <v>1</v>
      </c>
      <c r="K11" s="76">
        <v>6953</v>
      </c>
      <c r="L11" s="77">
        <v>9</v>
      </c>
      <c r="M11" s="78">
        <v>969</v>
      </c>
      <c r="N11" s="75">
        <v>1</v>
      </c>
      <c r="O11" s="76">
        <v>8700</v>
      </c>
      <c r="P11" s="77">
        <v>7</v>
      </c>
      <c r="Q11" s="78">
        <v>4980</v>
      </c>
      <c r="R11" s="75">
        <v>2</v>
      </c>
      <c r="S11" s="76">
        <v>5455</v>
      </c>
      <c r="T11" s="116">
        <v>4.5</v>
      </c>
      <c r="U11" s="144">
        <v>23.5</v>
      </c>
      <c r="V11" s="88">
        <v>58052</v>
      </c>
      <c r="W11" s="161">
        <v>1</v>
      </c>
    </row>
    <row r="12" spans="1:23" ht="16.5" x14ac:dyDescent="0.2">
      <c r="A12" s="118">
        <v>2</v>
      </c>
      <c r="B12" s="302" t="s">
        <v>971</v>
      </c>
      <c r="C12" s="300" t="s">
        <v>621</v>
      </c>
      <c r="D12" s="294">
        <v>2</v>
      </c>
      <c r="E12" s="293">
        <v>7000</v>
      </c>
      <c r="F12" s="294">
        <v>3</v>
      </c>
      <c r="G12" s="295">
        <v>14461</v>
      </c>
      <c r="H12" s="81">
        <v>1</v>
      </c>
      <c r="I12" s="82">
        <v>9043</v>
      </c>
      <c r="J12" s="79">
        <v>3</v>
      </c>
      <c r="K12" s="80">
        <v>5084</v>
      </c>
      <c r="L12" s="81">
        <v>5</v>
      </c>
      <c r="M12" s="82">
        <v>2620</v>
      </c>
      <c r="N12" s="79">
        <v>3</v>
      </c>
      <c r="O12" s="80">
        <v>4451</v>
      </c>
      <c r="P12" s="81">
        <v>4</v>
      </c>
      <c r="Q12" s="82">
        <v>5645</v>
      </c>
      <c r="R12" s="79">
        <v>6</v>
      </c>
      <c r="S12" s="80">
        <v>3020</v>
      </c>
      <c r="T12" s="116">
        <v>3</v>
      </c>
      <c r="U12" s="144">
        <v>24</v>
      </c>
      <c r="V12" s="88">
        <v>51324</v>
      </c>
      <c r="W12" s="161">
        <v>2</v>
      </c>
    </row>
    <row r="13" spans="1:23" ht="16.5" x14ac:dyDescent="0.2">
      <c r="A13" s="118">
        <v>3</v>
      </c>
      <c r="B13" s="302" t="s">
        <v>973</v>
      </c>
      <c r="C13" s="300" t="s">
        <v>626</v>
      </c>
      <c r="D13" s="294">
        <v>2</v>
      </c>
      <c r="E13" s="293">
        <v>1907</v>
      </c>
      <c r="F13" s="294">
        <v>1</v>
      </c>
      <c r="G13" s="295">
        <v>9505</v>
      </c>
      <c r="H13" s="81">
        <v>6</v>
      </c>
      <c r="I13" s="82">
        <v>5277</v>
      </c>
      <c r="J13" s="79">
        <v>4</v>
      </c>
      <c r="K13" s="80">
        <v>4519</v>
      </c>
      <c r="L13" s="81">
        <v>10</v>
      </c>
      <c r="M13" s="82">
        <v>443</v>
      </c>
      <c r="N13" s="79">
        <v>5</v>
      </c>
      <c r="O13" s="80">
        <v>3499</v>
      </c>
      <c r="P13" s="81">
        <v>3</v>
      </c>
      <c r="Q13" s="82">
        <v>8220</v>
      </c>
      <c r="R13" s="79">
        <v>3</v>
      </c>
      <c r="S13" s="80">
        <v>4195</v>
      </c>
      <c r="T13" s="116">
        <v>5</v>
      </c>
      <c r="U13" s="144">
        <v>29</v>
      </c>
      <c r="V13" s="88">
        <v>37565</v>
      </c>
      <c r="W13" s="161">
        <v>3</v>
      </c>
    </row>
    <row r="14" spans="1:23" ht="16.5" x14ac:dyDescent="0.2">
      <c r="A14" s="119">
        <v>4</v>
      </c>
      <c r="B14" s="302" t="s">
        <v>978</v>
      </c>
      <c r="C14" s="300" t="s">
        <v>621</v>
      </c>
      <c r="D14" s="294">
        <v>6</v>
      </c>
      <c r="E14" s="293">
        <v>94</v>
      </c>
      <c r="F14" s="294">
        <v>5</v>
      </c>
      <c r="G14" s="295">
        <v>3121</v>
      </c>
      <c r="H14" s="81">
        <v>3</v>
      </c>
      <c r="I14" s="82">
        <v>5937</v>
      </c>
      <c r="J14" s="79">
        <v>6</v>
      </c>
      <c r="K14" s="80">
        <v>4315</v>
      </c>
      <c r="L14" s="81">
        <v>2</v>
      </c>
      <c r="M14" s="82">
        <v>4652</v>
      </c>
      <c r="N14" s="79">
        <v>2</v>
      </c>
      <c r="O14" s="80">
        <v>7021</v>
      </c>
      <c r="P14" s="81">
        <v>2</v>
      </c>
      <c r="Q14" s="82">
        <v>5895</v>
      </c>
      <c r="R14" s="79">
        <v>6</v>
      </c>
      <c r="S14" s="80">
        <v>2825</v>
      </c>
      <c r="T14" s="116">
        <v>3</v>
      </c>
      <c r="U14" s="144">
        <v>29</v>
      </c>
      <c r="V14" s="88">
        <v>33860</v>
      </c>
      <c r="W14" s="161">
        <v>4</v>
      </c>
    </row>
    <row r="15" spans="1:23" ht="16.5" x14ac:dyDescent="0.2">
      <c r="A15" s="118">
        <v>5</v>
      </c>
      <c r="B15" s="302" t="s">
        <v>977</v>
      </c>
      <c r="C15" s="300" t="s">
        <v>612</v>
      </c>
      <c r="D15" s="294">
        <v>7.5</v>
      </c>
      <c r="E15" s="293">
        <v>0</v>
      </c>
      <c r="F15" s="294">
        <v>9.5</v>
      </c>
      <c r="G15" s="295">
        <v>0</v>
      </c>
      <c r="H15" s="81">
        <v>3</v>
      </c>
      <c r="I15" s="82">
        <v>3013</v>
      </c>
      <c r="J15" s="79">
        <v>1</v>
      </c>
      <c r="K15" s="80">
        <v>6408</v>
      </c>
      <c r="L15" s="81">
        <v>2</v>
      </c>
      <c r="M15" s="82">
        <v>3518</v>
      </c>
      <c r="N15" s="79">
        <v>4</v>
      </c>
      <c r="O15" s="80">
        <v>4998</v>
      </c>
      <c r="P15" s="81">
        <v>5</v>
      </c>
      <c r="Q15" s="82">
        <v>6410</v>
      </c>
      <c r="R15" s="79">
        <v>3</v>
      </c>
      <c r="S15" s="80">
        <v>4550</v>
      </c>
      <c r="T15" s="116">
        <v>4.75</v>
      </c>
      <c r="U15" s="144">
        <v>30.25</v>
      </c>
      <c r="V15" s="88">
        <v>28897</v>
      </c>
      <c r="W15" s="161">
        <v>5</v>
      </c>
    </row>
    <row r="16" spans="1:23" ht="16.5" x14ac:dyDescent="0.2">
      <c r="A16" s="118">
        <v>6</v>
      </c>
      <c r="B16" s="302" t="s">
        <v>987</v>
      </c>
      <c r="C16" s="300" t="s">
        <v>624</v>
      </c>
      <c r="D16" s="294">
        <v>7.5</v>
      </c>
      <c r="E16" s="293">
        <v>0</v>
      </c>
      <c r="F16" s="294">
        <v>4</v>
      </c>
      <c r="G16" s="295">
        <v>1179</v>
      </c>
      <c r="H16" s="81">
        <v>9</v>
      </c>
      <c r="I16" s="82">
        <v>1426</v>
      </c>
      <c r="J16" s="79">
        <v>9</v>
      </c>
      <c r="K16" s="80">
        <v>2527</v>
      </c>
      <c r="L16" s="81">
        <v>3</v>
      </c>
      <c r="M16" s="82">
        <v>3243</v>
      </c>
      <c r="N16" s="79">
        <v>3</v>
      </c>
      <c r="O16" s="80">
        <v>5444</v>
      </c>
      <c r="P16" s="81">
        <v>1</v>
      </c>
      <c r="Q16" s="82">
        <v>9365</v>
      </c>
      <c r="R16" s="79">
        <v>1</v>
      </c>
      <c r="S16" s="80">
        <v>9200</v>
      </c>
      <c r="T16" s="116">
        <v>4.5</v>
      </c>
      <c r="U16" s="144">
        <v>33</v>
      </c>
      <c r="V16" s="88">
        <v>32384</v>
      </c>
      <c r="W16" s="161">
        <v>6</v>
      </c>
    </row>
    <row r="17" spans="1:23" ht="16.5" x14ac:dyDescent="0.2">
      <c r="A17" s="119">
        <v>7</v>
      </c>
      <c r="B17" s="302" t="s">
        <v>974</v>
      </c>
      <c r="C17" s="300" t="s">
        <v>76</v>
      </c>
      <c r="D17" s="294">
        <v>1</v>
      </c>
      <c r="E17" s="293">
        <v>2683</v>
      </c>
      <c r="F17" s="294">
        <v>4</v>
      </c>
      <c r="G17" s="295">
        <v>9062</v>
      </c>
      <c r="H17" s="81">
        <v>7</v>
      </c>
      <c r="I17" s="82">
        <v>2324</v>
      </c>
      <c r="J17" s="79">
        <v>2</v>
      </c>
      <c r="K17" s="80">
        <v>6329</v>
      </c>
      <c r="L17" s="81">
        <v>7</v>
      </c>
      <c r="M17" s="82">
        <v>2382</v>
      </c>
      <c r="N17" s="79">
        <v>2</v>
      </c>
      <c r="O17" s="80">
        <v>4455</v>
      </c>
      <c r="P17" s="81">
        <v>6</v>
      </c>
      <c r="Q17" s="82">
        <v>5345</v>
      </c>
      <c r="R17" s="79">
        <v>9</v>
      </c>
      <c r="S17" s="80">
        <v>2090</v>
      </c>
      <c r="T17" s="116">
        <v>4.5</v>
      </c>
      <c r="U17" s="144">
        <v>33.5</v>
      </c>
      <c r="V17" s="88">
        <v>34670</v>
      </c>
      <c r="W17" s="161">
        <v>7</v>
      </c>
    </row>
    <row r="18" spans="1:23" ht="16.5" x14ac:dyDescent="0.2">
      <c r="A18" s="119">
        <v>8</v>
      </c>
      <c r="B18" s="302" t="s">
        <v>972</v>
      </c>
      <c r="C18" s="300" t="s">
        <v>619</v>
      </c>
      <c r="D18" s="294">
        <v>3</v>
      </c>
      <c r="E18" s="293">
        <v>2705</v>
      </c>
      <c r="F18" s="294">
        <v>2</v>
      </c>
      <c r="G18" s="295">
        <v>21231</v>
      </c>
      <c r="H18" s="81">
        <v>1</v>
      </c>
      <c r="I18" s="82">
        <v>4706</v>
      </c>
      <c r="J18" s="79">
        <v>6</v>
      </c>
      <c r="K18" s="80">
        <v>3896</v>
      </c>
      <c r="L18" s="81">
        <v>8</v>
      </c>
      <c r="M18" s="82">
        <v>2153</v>
      </c>
      <c r="N18" s="79">
        <v>5</v>
      </c>
      <c r="O18" s="80">
        <v>4658</v>
      </c>
      <c r="P18" s="81">
        <v>8</v>
      </c>
      <c r="Q18" s="82">
        <v>4150</v>
      </c>
      <c r="R18" s="79">
        <v>7</v>
      </c>
      <c r="S18" s="80">
        <v>2580</v>
      </c>
      <c r="T18" s="116">
        <v>4</v>
      </c>
      <c r="U18" s="144">
        <v>36</v>
      </c>
      <c r="V18" s="88">
        <v>46079</v>
      </c>
      <c r="W18" s="161">
        <v>8</v>
      </c>
    </row>
    <row r="19" spans="1:23" ht="16.5" x14ac:dyDescent="0.2">
      <c r="A19" s="118">
        <v>9</v>
      </c>
      <c r="B19" s="302" t="s">
        <v>975</v>
      </c>
      <c r="C19" s="300" t="s">
        <v>618</v>
      </c>
      <c r="D19" s="294">
        <v>5</v>
      </c>
      <c r="E19" s="293">
        <v>154</v>
      </c>
      <c r="F19" s="294">
        <v>7</v>
      </c>
      <c r="G19" s="295">
        <v>162</v>
      </c>
      <c r="H19" s="81">
        <v>2</v>
      </c>
      <c r="I19" s="82">
        <v>6564</v>
      </c>
      <c r="J19" s="79">
        <v>3</v>
      </c>
      <c r="K19" s="80">
        <v>6259</v>
      </c>
      <c r="L19" s="81">
        <v>3</v>
      </c>
      <c r="M19" s="82">
        <v>4582</v>
      </c>
      <c r="N19" s="79">
        <v>8</v>
      </c>
      <c r="O19" s="80">
        <v>2653</v>
      </c>
      <c r="P19" s="81">
        <v>6</v>
      </c>
      <c r="Q19" s="82">
        <v>5125</v>
      </c>
      <c r="R19" s="79">
        <v>7</v>
      </c>
      <c r="S19" s="80">
        <v>2680</v>
      </c>
      <c r="T19" s="116">
        <v>4</v>
      </c>
      <c r="U19" s="144">
        <v>37</v>
      </c>
      <c r="V19" s="88">
        <v>28179</v>
      </c>
      <c r="W19" s="161">
        <v>9</v>
      </c>
    </row>
    <row r="20" spans="1:23" ht="16.5" x14ac:dyDescent="0.2">
      <c r="A20" s="118">
        <v>10</v>
      </c>
      <c r="B20" s="302" t="s">
        <v>984</v>
      </c>
      <c r="C20" s="300" t="s">
        <v>608</v>
      </c>
      <c r="D20" s="294">
        <v>9.5</v>
      </c>
      <c r="E20" s="293">
        <v>0</v>
      </c>
      <c r="F20" s="294">
        <v>9</v>
      </c>
      <c r="G20" s="295">
        <v>0</v>
      </c>
      <c r="H20" s="81">
        <v>6</v>
      </c>
      <c r="I20" s="82">
        <v>2627</v>
      </c>
      <c r="J20" s="79">
        <v>2</v>
      </c>
      <c r="K20" s="80">
        <v>6897</v>
      </c>
      <c r="L20" s="81">
        <v>1</v>
      </c>
      <c r="M20" s="82">
        <v>3739</v>
      </c>
      <c r="N20" s="79">
        <v>9</v>
      </c>
      <c r="O20" s="80">
        <v>4075</v>
      </c>
      <c r="P20" s="81">
        <v>2</v>
      </c>
      <c r="Q20" s="82">
        <v>8245</v>
      </c>
      <c r="R20" s="79">
        <v>4</v>
      </c>
      <c r="S20" s="80">
        <v>4140</v>
      </c>
      <c r="T20" s="116">
        <v>4.75</v>
      </c>
      <c r="U20" s="144">
        <v>37.75</v>
      </c>
      <c r="V20" s="88">
        <v>29723</v>
      </c>
      <c r="W20" s="161">
        <v>10</v>
      </c>
    </row>
    <row r="21" spans="1:23" ht="16.5" x14ac:dyDescent="0.2">
      <c r="A21" s="119">
        <v>11</v>
      </c>
      <c r="B21" s="302" t="s">
        <v>985</v>
      </c>
      <c r="C21" s="300" t="s">
        <v>623</v>
      </c>
      <c r="D21" s="294">
        <v>7.5</v>
      </c>
      <c r="E21" s="293">
        <v>0</v>
      </c>
      <c r="F21" s="294">
        <v>6</v>
      </c>
      <c r="G21" s="295">
        <v>423</v>
      </c>
      <c r="H21" s="81">
        <v>5</v>
      </c>
      <c r="I21" s="82">
        <v>2731</v>
      </c>
      <c r="J21" s="79">
        <v>7</v>
      </c>
      <c r="K21" s="80">
        <v>3368</v>
      </c>
      <c r="L21" s="81">
        <v>1</v>
      </c>
      <c r="M21" s="82">
        <v>4950</v>
      </c>
      <c r="N21" s="79">
        <v>6</v>
      </c>
      <c r="O21" s="80">
        <v>3481</v>
      </c>
      <c r="P21" s="81">
        <v>4</v>
      </c>
      <c r="Q21" s="82">
        <v>7135</v>
      </c>
      <c r="R21" s="79">
        <v>5</v>
      </c>
      <c r="S21" s="80">
        <v>3685</v>
      </c>
      <c r="T21" s="116">
        <v>3.75</v>
      </c>
      <c r="U21" s="144">
        <v>37.75</v>
      </c>
      <c r="V21" s="88">
        <v>25773</v>
      </c>
      <c r="W21" s="161">
        <v>11</v>
      </c>
    </row>
    <row r="22" spans="1:23" ht="16.5" x14ac:dyDescent="0.2">
      <c r="A22" s="119">
        <v>12</v>
      </c>
      <c r="B22" s="302" t="s">
        <v>982</v>
      </c>
      <c r="C22" s="300" t="s">
        <v>80</v>
      </c>
      <c r="D22" s="294">
        <v>7.5</v>
      </c>
      <c r="E22" s="293">
        <v>0</v>
      </c>
      <c r="F22" s="294">
        <v>8</v>
      </c>
      <c r="G22" s="295">
        <v>65</v>
      </c>
      <c r="H22" s="81">
        <v>4</v>
      </c>
      <c r="I22" s="82">
        <v>2818</v>
      </c>
      <c r="J22" s="79">
        <v>5</v>
      </c>
      <c r="K22" s="80">
        <v>4974</v>
      </c>
      <c r="L22" s="81">
        <v>4</v>
      </c>
      <c r="M22" s="82">
        <v>3117</v>
      </c>
      <c r="N22" s="79">
        <v>6</v>
      </c>
      <c r="O22" s="80">
        <v>4384</v>
      </c>
      <c r="P22" s="81">
        <v>9</v>
      </c>
      <c r="Q22" s="82">
        <v>4025</v>
      </c>
      <c r="R22" s="79">
        <v>1</v>
      </c>
      <c r="S22" s="80">
        <v>6875</v>
      </c>
      <c r="T22" s="116">
        <v>4.5</v>
      </c>
      <c r="U22" s="144">
        <v>40</v>
      </c>
      <c r="V22" s="88">
        <v>26258</v>
      </c>
      <c r="W22" s="161">
        <v>12</v>
      </c>
    </row>
    <row r="23" spans="1:23" ht="16.5" x14ac:dyDescent="0.2">
      <c r="A23" s="118">
        <v>13</v>
      </c>
      <c r="B23" s="302" t="s">
        <v>976</v>
      </c>
      <c r="C23" s="300" t="s">
        <v>614</v>
      </c>
      <c r="D23" s="294">
        <v>3</v>
      </c>
      <c r="E23" s="293">
        <v>1474</v>
      </c>
      <c r="F23" s="294">
        <v>1</v>
      </c>
      <c r="G23" s="295">
        <v>27650</v>
      </c>
      <c r="H23" s="81">
        <v>7</v>
      </c>
      <c r="I23" s="82">
        <v>4713</v>
      </c>
      <c r="J23" s="79">
        <v>10</v>
      </c>
      <c r="K23" s="80">
        <v>2090</v>
      </c>
      <c r="L23" s="81">
        <v>5</v>
      </c>
      <c r="M23" s="82">
        <v>3102</v>
      </c>
      <c r="N23" s="79">
        <v>7</v>
      </c>
      <c r="O23" s="80">
        <v>2858</v>
      </c>
      <c r="P23" s="81">
        <v>5</v>
      </c>
      <c r="Q23" s="82">
        <v>5395</v>
      </c>
      <c r="R23" s="79">
        <v>8</v>
      </c>
      <c r="S23" s="80">
        <v>2590</v>
      </c>
      <c r="T23" s="116">
        <v>5</v>
      </c>
      <c r="U23" s="144">
        <v>41</v>
      </c>
      <c r="V23" s="88">
        <v>49872</v>
      </c>
      <c r="W23" s="161">
        <v>13</v>
      </c>
    </row>
    <row r="24" spans="1:23" ht="16.5" x14ac:dyDescent="0.2">
      <c r="A24" s="118">
        <v>14</v>
      </c>
      <c r="B24" s="302" t="s">
        <v>983</v>
      </c>
      <c r="C24" s="300" t="s">
        <v>615</v>
      </c>
      <c r="D24" s="294">
        <v>7</v>
      </c>
      <c r="E24" s="293">
        <v>28</v>
      </c>
      <c r="F24" s="294">
        <v>6</v>
      </c>
      <c r="G24" s="295">
        <v>1218</v>
      </c>
      <c r="H24" s="81">
        <v>9</v>
      </c>
      <c r="I24" s="82">
        <v>2555</v>
      </c>
      <c r="J24" s="79">
        <v>4</v>
      </c>
      <c r="K24" s="80">
        <v>5056</v>
      </c>
      <c r="L24" s="81">
        <v>8</v>
      </c>
      <c r="M24" s="82">
        <v>1212</v>
      </c>
      <c r="N24" s="79">
        <v>7</v>
      </c>
      <c r="O24" s="80">
        <v>4336</v>
      </c>
      <c r="P24" s="81">
        <v>1</v>
      </c>
      <c r="Q24" s="82">
        <v>6535</v>
      </c>
      <c r="R24" s="79">
        <v>4</v>
      </c>
      <c r="S24" s="80">
        <v>4010</v>
      </c>
      <c r="T24" s="116">
        <v>4.5</v>
      </c>
      <c r="U24" s="144">
        <v>41.5</v>
      </c>
      <c r="V24" s="88">
        <v>24950</v>
      </c>
      <c r="W24" s="161">
        <v>14</v>
      </c>
    </row>
    <row r="25" spans="1:23" ht="16.5" x14ac:dyDescent="0.2">
      <c r="A25" s="119">
        <v>15</v>
      </c>
      <c r="B25" s="302" t="s">
        <v>986</v>
      </c>
      <c r="C25" s="300" t="s">
        <v>617</v>
      </c>
      <c r="D25" s="294">
        <v>4</v>
      </c>
      <c r="E25" s="293">
        <v>188</v>
      </c>
      <c r="F25" s="294">
        <v>7</v>
      </c>
      <c r="G25" s="295">
        <v>223</v>
      </c>
      <c r="H25" s="81">
        <v>8</v>
      </c>
      <c r="I25" s="82">
        <v>1722</v>
      </c>
      <c r="J25" s="79">
        <v>7</v>
      </c>
      <c r="K25" s="80">
        <v>2973</v>
      </c>
      <c r="L25" s="81">
        <v>4</v>
      </c>
      <c r="M25" s="82">
        <v>3778</v>
      </c>
      <c r="N25" s="79">
        <v>9</v>
      </c>
      <c r="O25" s="80">
        <v>2631</v>
      </c>
      <c r="P25" s="81">
        <v>7</v>
      </c>
      <c r="Q25" s="82">
        <v>5105</v>
      </c>
      <c r="R25" s="79">
        <v>2</v>
      </c>
      <c r="S25" s="80">
        <v>5420</v>
      </c>
      <c r="T25" s="116">
        <v>4.5</v>
      </c>
      <c r="U25" s="144">
        <v>43.5</v>
      </c>
      <c r="V25" s="88">
        <v>22040</v>
      </c>
      <c r="W25" s="161">
        <v>15</v>
      </c>
    </row>
    <row r="26" spans="1:23" ht="16.5" x14ac:dyDescent="0.2">
      <c r="A26" s="119">
        <v>16</v>
      </c>
      <c r="B26" s="302" t="s">
        <v>979</v>
      </c>
      <c r="C26" s="300" t="s">
        <v>625</v>
      </c>
      <c r="D26" s="294">
        <v>4</v>
      </c>
      <c r="E26" s="293">
        <v>127</v>
      </c>
      <c r="F26" s="294">
        <v>8</v>
      </c>
      <c r="G26" s="295">
        <v>113</v>
      </c>
      <c r="H26" s="81">
        <v>2</v>
      </c>
      <c r="I26" s="82">
        <v>3365</v>
      </c>
      <c r="J26" s="79">
        <v>8</v>
      </c>
      <c r="K26" s="80">
        <v>2694</v>
      </c>
      <c r="L26" s="81">
        <v>6</v>
      </c>
      <c r="M26" s="82">
        <v>2732</v>
      </c>
      <c r="N26" s="79">
        <v>8</v>
      </c>
      <c r="O26" s="80">
        <v>4184</v>
      </c>
      <c r="P26" s="81">
        <v>8</v>
      </c>
      <c r="Q26" s="82">
        <v>5075</v>
      </c>
      <c r="R26" s="79">
        <v>5</v>
      </c>
      <c r="S26" s="80">
        <v>4000</v>
      </c>
      <c r="T26" s="116">
        <v>4</v>
      </c>
      <c r="U26" s="144">
        <v>45</v>
      </c>
      <c r="V26" s="88">
        <v>22290</v>
      </c>
      <c r="W26" s="161">
        <v>16</v>
      </c>
    </row>
    <row r="27" spans="1:23" ht="16.5" x14ac:dyDescent="0.2">
      <c r="A27" s="118">
        <v>17</v>
      </c>
      <c r="B27" s="302" t="s">
        <v>980</v>
      </c>
      <c r="C27" s="300" t="s">
        <v>620</v>
      </c>
      <c r="D27" s="294">
        <v>8</v>
      </c>
      <c r="E27" s="293">
        <v>14</v>
      </c>
      <c r="F27" s="294">
        <v>2</v>
      </c>
      <c r="G27" s="295">
        <v>9198</v>
      </c>
      <c r="H27" s="81">
        <v>5</v>
      </c>
      <c r="I27" s="82">
        <v>5791</v>
      </c>
      <c r="J27" s="79">
        <v>8</v>
      </c>
      <c r="K27" s="80">
        <v>2306</v>
      </c>
      <c r="L27" s="81">
        <v>6</v>
      </c>
      <c r="M27" s="82">
        <v>2283</v>
      </c>
      <c r="N27" s="79">
        <v>10</v>
      </c>
      <c r="O27" s="80">
        <v>2626</v>
      </c>
      <c r="P27" s="81">
        <v>9</v>
      </c>
      <c r="Q27" s="82">
        <v>3025</v>
      </c>
      <c r="R27" s="79">
        <v>8</v>
      </c>
      <c r="S27" s="80">
        <v>2570</v>
      </c>
      <c r="T27" s="116">
        <v>5</v>
      </c>
      <c r="U27" s="144">
        <v>51</v>
      </c>
      <c r="V27" s="88">
        <v>27813</v>
      </c>
      <c r="W27" s="161">
        <v>17</v>
      </c>
    </row>
    <row r="28" spans="1:23" ht="16.5" x14ac:dyDescent="0.2">
      <c r="A28" s="118">
        <v>18</v>
      </c>
      <c r="B28" s="302" t="s">
        <v>988</v>
      </c>
      <c r="C28" s="300" t="s">
        <v>613</v>
      </c>
      <c r="D28" s="294">
        <v>9.5</v>
      </c>
      <c r="E28" s="293">
        <v>0</v>
      </c>
      <c r="F28" s="294">
        <v>9.5</v>
      </c>
      <c r="G28" s="295">
        <v>0</v>
      </c>
      <c r="H28" s="81">
        <v>8</v>
      </c>
      <c r="I28" s="82">
        <v>3441</v>
      </c>
      <c r="J28" s="79">
        <v>9</v>
      </c>
      <c r="K28" s="80">
        <v>2125</v>
      </c>
      <c r="L28" s="81">
        <v>7</v>
      </c>
      <c r="M28" s="82">
        <v>1835</v>
      </c>
      <c r="N28" s="79">
        <v>1</v>
      </c>
      <c r="O28" s="80">
        <v>4875</v>
      </c>
      <c r="P28" s="81">
        <v>3</v>
      </c>
      <c r="Q28" s="82">
        <v>5705</v>
      </c>
      <c r="R28" s="79">
        <v>9</v>
      </c>
      <c r="S28" s="80">
        <v>2270</v>
      </c>
      <c r="T28" s="116">
        <v>4.75</v>
      </c>
      <c r="U28" s="144">
        <v>51.25</v>
      </c>
      <c r="V28" s="88">
        <v>20251</v>
      </c>
      <c r="W28" s="161">
        <v>18</v>
      </c>
    </row>
    <row r="29" spans="1:23" ht="16.5" x14ac:dyDescent="0.2">
      <c r="A29" s="119">
        <v>19</v>
      </c>
      <c r="B29" s="302" t="s">
        <v>981</v>
      </c>
      <c r="C29" s="300" t="s">
        <v>622</v>
      </c>
      <c r="D29" s="294">
        <v>5</v>
      </c>
      <c r="E29" s="293">
        <v>50</v>
      </c>
      <c r="F29" s="294">
        <v>5</v>
      </c>
      <c r="G29" s="295">
        <v>1107</v>
      </c>
      <c r="H29" s="81">
        <v>10</v>
      </c>
      <c r="I29" s="82">
        <v>1023</v>
      </c>
      <c r="J29" s="79">
        <v>5</v>
      </c>
      <c r="K29" s="80">
        <v>4371</v>
      </c>
      <c r="L29" s="81">
        <v>9</v>
      </c>
      <c r="M29" s="82">
        <v>1078</v>
      </c>
      <c r="N29" s="79">
        <v>4</v>
      </c>
      <c r="O29" s="80">
        <v>4176</v>
      </c>
      <c r="P29" s="81">
        <v>10</v>
      </c>
      <c r="Q29" s="82">
        <v>0</v>
      </c>
      <c r="R29" s="79">
        <v>10</v>
      </c>
      <c r="S29" s="80">
        <v>0</v>
      </c>
      <c r="T29" s="116">
        <v>5</v>
      </c>
      <c r="U29" s="144">
        <v>53</v>
      </c>
      <c r="V29" s="88">
        <v>11805</v>
      </c>
      <c r="W29" s="161">
        <v>19</v>
      </c>
    </row>
    <row r="30" spans="1:23" ht="17.25" thickBot="1" x14ac:dyDescent="0.25">
      <c r="A30" s="216">
        <v>20</v>
      </c>
      <c r="B30" s="1122"/>
      <c r="C30" s="1123"/>
      <c r="D30" s="1125"/>
      <c r="E30" s="1124"/>
      <c r="F30" s="1125"/>
      <c r="G30" s="1126"/>
      <c r="H30" s="85"/>
      <c r="I30" s="86"/>
      <c r="J30" s="83"/>
      <c r="K30" s="84"/>
      <c r="L30" s="85"/>
      <c r="M30" s="86"/>
      <c r="N30" s="83"/>
      <c r="O30" s="84"/>
      <c r="P30" s="85"/>
      <c r="Q30" s="86"/>
      <c r="R30" s="83"/>
      <c r="S30" s="84"/>
      <c r="T30" s="217"/>
      <c r="U30" s="298"/>
      <c r="V30" s="303"/>
      <c r="W30" s="304">
        <v>20</v>
      </c>
    </row>
  </sheetData>
  <mergeCells count="20">
    <mergeCell ref="H6:I6"/>
    <mergeCell ref="D7:E7"/>
    <mergeCell ref="F7:G7"/>
    <mergeCell ref="H7:I7"/>
    <mergeCell ref="A6:A8"/>
    <mergeCell ref="B6:B8"/>
    <mergeCell ref="C6:C8"/>
    <mergeCell ref="D6:E6"/>
    <mergeCell ref="F6:G6"/>
    <mergeCell ref="U6:W7"/>
    <mergeCell ref="J7:K7"/>
    <mergeCell ref="L7:M7"/>
    <mergeCell ref="N7:O7"/>
    <mergeCell ref="P7:Q7"/>
    <mergeCell ref="R7:S7"/>
    <mergeCell ref="J6:K6"/>
    <mergeCell ref="L6:M6"/>
    <mergeCell ref="N6:O6"/>
    <mergeCell ref="P6:Q6"/>
    <mergeCell ref="R6:S6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1:U30" xr:uid="{A62E2595-BEF3-44A7-9DB5-B5C130B19ACC}">
      <formula1>IF(ISNUMBER(D11)=TRUE,SUM(D11,F11,H11,J11,L11,N11,P11,R11),"")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668BF-AE78-41C9-A0DA-3B17A3378F5E}">
  <sheetPr>
    <tabColor theme="9" tint="0.59999389629810485"/>
  </sheetPr>
  <dimension ref="A1:W39"/>
  <sheetViews>
    <sheetView workbookViewId="0">
      <selection activeCell="AB20" sqref="AB20"/>
    </sheetView>
  </sheetViews>
  <sheetFormatPr defaultRowHeight="12.75" x14ac:dyDescent="0.2"/>
  <cols>
    <col min="1" max="1" width="4.7109375" customWidth="1"/>
    <col min="2" max="2" width="17" customWidth="1"/>
    <col min="3" max="3" width="22.7109375" customWidth="1"/>
    <col min="4" max="4" width="4.7109375" customWidth="1"/>
    <col min="5" max="5" width="6.7109375" customWidth="1"/>
    <col min="6" max="6" width="4.85546875" customWidth="1"/>
    <col min="7" max="7" width="6.85546875" customWidth="1"/>
    <col min="8" max="8" width="4.7109375" customWidth="1"/>
    <col min="9" max="9" width="7.5703125" customWidth="1"/>
    <col min="10" max="10" width="4.42578125" customWidth="1"/>
    <col min="11" max="11" width="7.140625" customWidth="1"/>
    <col min="12" max="12" width="4.7109375" customWidth="1"/>
    <col min="13" max="13" width="7.140625" customWidth="1"/>
    <col min="14" max="14" width="4.7109375" customWidth="1"/>
    <col min="15" max="15" width="7" customWidth="1"/>
    <col min="16" max="16" width="4.5703125" customWidth="1"/>
    <col min="17" max="17" width="6.7109375" customWidth="1"/>
    <col min="18" max="18" width="4.5703125" customWidth="1"/>
    <col min="19" max="19" width="6.85546875" customWidth="1"/>
    <col min="20" max="20" width="7.85546875" customWidth="1"/>
    <col min="21" max="22" width="8.140625" customWidth="1"/>
    <col min="23" max="23" width="10.42578125" customWidth="1"/>
  </cols>
  <sheetData>
    <row r="1" spans="1:23" ht="27.75" customHeight="1" x14ac:dyDescent="0.35">
      <c r="C1" s="136"/>
      <c r="D1" s="137" t="s">
        <v>46</v>
      </c>
      <c r="E1" s="136"/>
      <c r="F1" s="136"/>
      <c r="G1" s="136"/>
      <c r="H1" s="136"/>
      <c r="I1" s="136"/>
      <c r="J1" s="136"/>
      <c r="K1" s="136"/>
      <c r="L1" s="136"/>
      <c r="M1" s="136"/>
    </row>
    <row r="2" spans="1:23" ht="24" customHeight="1" x14ac:dyDescent="0.35">
      <c r="C2" s="136"/>
      <c r="D2" s="137" t="s">
        <v>546</v>
      </c>
      <c r="E2" s="136"/>
      <c r="F2" s="136"/>
      <c r="G2" s="136"/>
      <c r="H2" s="136"/>
      <c r="I2" s="136"/>
      <c r="J2" s="136"/>
      <c r="K2" s="136"/>
      <c r="L2" s="136"/>
      <c r="M2" s="136"/>
    </row>
    <row r="3" spans="1:23" ht="24" customHeight="1" x14ac:dyDescent="0.35">
      <c r="C3" s="136"/>
      <c r="D3" s="137" t="s">
        <v>47</v>
      </c>
      <c r="E3" s="136"/>
      <c r="F3" s="136"/>
      <c r="G3" s="136"/>
      <c r="H3" s="136"/>
      <c r="I3" s="136"/>
      <c r="J3" s="136"/>
      <c r="K3" s="136"/>
      <c r="L3" s="136"/>
      <c r="M3" s="136"/>
    </row>
    <row r="4" spans="1:23" ht="13.5" thickBot="1" x14ac:dyDescent="0.25"/>
    <row r="5" spans="1:23" ht="28.5" customHeight="1" thickTop="1" x14ac:dyDescent="0.2">
      <c r="A5" s="1406" t="s">
        <v>4</v>
      </c>
      <c r="B5" s="1408" t="s">
        <v>20</v>
      </c>
      <c r="C5" s="1410" t="s">
        <v>5</v>
      </c>
      <c r="D5" s="1394" t="s">
        <v>6</v>
      </c>
      <c r="E5" s="1405"/>
      <c r="F5" s="1404" t="s">
        <v>7</v>
      </c>
      <c r="G5" s="1396"/>
      <c r="H5" s="1394" t="s">
        <v>8</v>
      </c>
      <c r="I5" s="1405"/>
      <c r="J5" s="1404" t="s">
        <v>9</v>
      </c>
      <c r="K5" s="1396"/>
      <c r="L5" s="1394" t="s">
        <v>10</v>
      </c>
      <c r="M5" s="1405"/>
      <c r="N5" s="1404" t="s">
        <v>11</v>
      </c>
      <c r="O5" s="1396"/>
      <c r="P5" s="1394" t="s">
        <v>12</v>
      </c>
      <c r="Q5" s="1405"/>
      <c r="R5" s="1404" t="s">
        <v>13</v>
      </c>
      <c r="S5" s="1396"/>
      <c r="T5" s="134" t="s">
        <v>43</v>
      </c>
      <c r="U5" s="1454" t="s">
        <v>14</v>
      </c>
      <c r="V5" s="1455"/>
      <c r="W5" s="1456"/>
    </row>
    <row r="6" spans="1:23" ht="36.75" customHeight="1" x14ac:dyDescent="0.2">
      <c r="A6" s="1407"/>
      <c r="B6" s="1409"/>
      <c r="C6" s="1411"/>
      <c r="D6" s="1402" t="s">
        <v>517</v>
      </c>
      <c r="E6" s="1403"/>
      <c r="F6" s="1402" t="s">
        <v>518</v>
      </c>
      <c r="G6" s="1403"/>
      <c r="H6" s="1400" t="s">
        <v>525</v>
      </c>
      <c r="I6" s="1401"/>
      <c r="J6" s="1400" t="s">
        <v>526</v>
      </c>
      <c r="K6" s="1401"/>
      <c r="L6" s="1400" t="s">
        <v>523</v>
      </c>
      <c r="M6" s="1401"/>
      <c r="N6" s="1400" t="s">
        <v>524</v>
      </c>
      <c r="O6" s="1401"/>
      <c r="P6" s="1420" t="s">
        <v>883</v>
      </c>
      <c r="Q6" s="1401"/>
      <c r="R6" s="1420" t="s">
        <v>884</v>
      </c>
      <c r="S6" s="1401"/>
      <c r="T6" s="289">
        <v>-0.5</v>
      </c>
      <c r="U6" s="1457"/>
      <c r="V6" s="1458"/>
      <c r="W6" s="1459"/>
    </row>
    <row r="7" spans="1:23" ht="3.75" customHeight="1" x14ac:dyDescent="0.2">
      <c r="A7" s="1407"/>
      <c r="B7" s="1409"/>
      <c r="C7" s="1411"/>
      <c r="D7" s="138"/>
      <c r="E7" s="139"/>
      <c r="F7" s="138"/>
      <c r="G7" s="140"/>
      <c r="H7" s="105"/>
      <c r="I7" s="139"/>
      <c r="J7" s="138"/>
      <c r="K7" s="140"/>
      <c r="L7" s="105"/>
      <c r="M7" s="139"/>
      <c r="N7" s="138"/>
      <c r="O7" s="141"/>
      <c r="P7" s="105"/>
      <c r="Q7" s="141"/>
      <c r="R7" s="105"/>
      <c r="S7" s="140"/>
      <c r="T7" s="106"/>
      <c r="U7" s="105"/>
      <c r="V7" s="107"/>
      <c r="W7" s="108"/>
    </row>
    <row r="8" spans="1:23" ht="14.25" customHeight="1" x14ac:dyDescent="0.2">
      <c r="A8" s="109"/>
      <c r="B8" s="110"/>
      <c r="C8" s="111"/>
      <c r="D8" s="145" t="s">
        <v>15</v>
      </c>
      <c r="E8" s="146" t="s">
        <v>16</v>
      </c>
      <c r="F8" s="145" t="s">
        <v>15</v>
      </c>
      <c r="G8" s="147" t="s">
        <v>16</v>
      </c>
      <c r="H8" s="148" t="s">
        <v>15</v>
      </c>
      <c r="I8" s="146" t="s">
        <v>16</v>
      </c>
      <c r="J8" s="145" t="s">
        <v>15</v>
      </c>
      <c r="K8" s="147" t="s">
        <v>16</v>
      </c>
      <c r="L8" s="148" t="s">
        <v>15</v>
      </c>
      <c r="M8" s="146" t="s">
        <v>16</v>
      </c>
      <c r="N8" s="145" t="s">
        <v>15</v>
      </c>
      <c r="O8" s="149" t="s">
        <v>16</v>
      </c>
      <c r="P8" s="148" t="s">
        <v>15</v>
      </c>
      <c r="Q8" s="146" t="s">
        <v>16</v>
      </c>
      <c r="R8" s="145" t="s">
        <v>15</v>
      </c>
      <c r="S8" s="147" t="s">
        <v>16</v>
      </c>
      <c r="T8" s="150"/>
      <c r="U8" s="148" t="s">
        <v>15</v>
      </c>
      <c r="V8" s="151" t="s">
        <v>17</v>
      </c>
      <c r="W8" s="112" t="s">
        <v>18</v>
      </c>
    </row>
    <row r="9" spans="1:23" ht="2.2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6"/>
      <c r="U9" s="157"/>
      <c r="V9" s="158"/>
      <c r="W9" s="115"/>
    </row>
    <row r="10" spans="1:23" ht="17.25" thickTop="1" x14ac:dyDescent="0.2">
      <c r="A10" s="119">
        <v>1</v>
      </c>
      <c r="B10" s="301" t="s">
        <v>990</v>
      </c>
      <c r="C10" s="299" t="s">
        <v>141</v>
      </c>
      <c r="D10" s="296">
        <v>4</v>
      </c>
      <c r="E10" s="1255">
        <v>903</v>
      </c>
      <c r="F10" s="291">
        <v>1</v>
      </c>
      <c r="G10" s="1149">
        <v>18922</v>
      </c>
      <c r="H10" s="1256">
        <v>3</v>
      </c>
      <c r="I10" s="1147">
        <v>3235</v>
      </c>
      <c r="J10" s="291">
        <v>2</v>
      </c>
      <c r="K10" s="1257">
        <v>5693</v>
      </c>
      <c r="L10" s="1256">
        <v>1</v>
      </c>
      <c r="M10" s="1147">
        <v>8140</v>
      </c>
      <c r="N10" s="291">
        <v>2</v>
      </c>
      <c r="O10" s="1257">
        <v>4890</v>
      </c>
      <c r="P10" s="1256">
        <v>2</v>
      </c>
      <c r="Q10" s="1147">
        <v>20290</v>
      </c>
      <c r="R10" s="291">
        <v>2</v>
      </c>
      <c r="S10" s="1257">
        <v>21680</v>
      </c>
      <c r="T10" s="1258">
        <v>2</v>
      </c>
      <c r="U10" s="144">
        <v>15</v>
      </c>
      <c r="V10" s="88">
        <v>83753</v>
      </c>
      <c r="W10" s="161">
        <v>1</v>
      </c>
    </row>
    <row r="11" spans="1:23" ht="16.5" x14ac:dyDescent="0.2">
      <c r="A11" s="118">
        <v>2</v>
      </c>
      <c r="B11" s="302" t="s">
        <v>999</v>
      </c>
      <c r="C11" s="300" t="s">
        <v>223</v>
      </c>
      <c r="D11" s="297">
        <v>3</v>
      </c>
      <c r="E11" s="1259">
        <v>1492</v>
      </c>
      <c r="F11" s="294">
        <v>6</v>
      </c>
      <c r="G11" s="1145">
        <v>121</v>
      </c>
      <c r="H11" s="1260">
        <v>1</v>
      </c>
      <c r="I11" s="1143">
        <v>5002</v>
      </c>
      <c r="J11" s="294">
        <v>1</v>
      </c>
      <c r="K11" s="1145">
        <v>5934</v>
      </c>
      <c r="L11" s="1260">
        <v>2</v>
      </c>
      <c r="M11" s="1143">
        <v>9215</v>
      </c>
      <c r="N11" s="294">
        <v>3</v>
      </c>
      <c r="O11" s="1145">
        <v>2805</v>
      </c>
      <c r="P11" s="1260">
        <v>4</v>
      </c>
      <c r="Q11" s="1143">
        <v>13125</v>
      </c>
      <c r="R11" s="294">
        <v>1</v>
      </c>
      <c r="S11" s="1145">
        <v>26595</v>
      </c>
      <c r="T11" s="1261">
        <v>3</v>
      </c>
      <c r="U11" s="1060">
        <v>18</v>
      </c>
      <c r="V11" s="1061">
        <v>64289</v>
      </c>
      <c r="W11" s="161">
        <v>2</v>
      </c>
    </row>
    <row r="12" spans="1:23" ht="16.5" x14ac:dyDescent="0.2">
      <c r="A12" s="119">
        <v>3</v>
      </c>
      <c r="B12" s="302" t="s">
        <v>993</v>
      </c>
      <c r="C12" s="300" t="s">
        <v>87</v>
      </c>
      <c r="D12" s="297">
        <v>4</v>
      </c>
      <c r="E12" s="1259">
        <v>1471</v>
      </c>
      <c r="F12" s="294">
        <v>2</v>
      </c>
      <c r="G12" s="1145">
        <v>16307</v>
      </c>
      <c r="H12" s="1260">
        <v>1</v>
      </c>
      <c r="I12" s="1143">
        <v>15302</v>
      </c>
      <c r="J12" s="294">
        <v>8</v>
      </c>
      <c r="K12" s="1145">
        <v>2507</v>
      </c>
      <c r="L12" s="1260">
        <v>4</v>
      </c>
      <c r="M12" s="1143">
        <v>5345</v>
      </c>
      <c r="N12" s="294">
        <v>1</v>
      </c>
      <c r="O12" s="1145">
        <v>5500</v>
      </c>
      <c r="P12" s="1260">
        <v>1</v>
      </c>
      <c r="Q12" s="1143">
        <v>22630</v>
      </c>
      <c r="R12" s="294">
        <v>4</v>
      </c>
      <c r="S12" s="1145">
        <v>11560</v>
      </c>
      <c r="T12" s="1261">
        <v>4</v>
      </c>
      <c r="U12" s="1060">
        <v>21</v>
      </c>
      <c r="V12" s="1061">
        <v>80622</v>
      </c>
      <c r="W12" s="161">
        <v>3</v>
      </c>
    </row>
    <row r="13" spans="1:23" ht="16.5" x14ac:dyDescent="0.2">
      <c r="A13" s="118">
        <v>4</v>
      </c>
      <c r="B13" s="302" t="s">
        <v>995</v>
      </c>
      <c r="C13" s="300" t="s">
        <v>89</v>
      </c>
      <c r="D13" s="297">
        <v>1</v>
      </c>
      <c r="E13" s="1259">
        <v>1563</v>
      </c>
      <c r="F13" s="294">
        <v>5</v>
      </c>
      <c r="G13" s="1145">
        <v>428</v>
      </c>
      <c r="H13" s="1260">
        <v>5</v>
      </c>
      <c r="I13" s="1143">
        <v>4744</v>
      </c>
      <c r="J13" s="294">
        <v>2</v>
      </c>
      <c r="K13" s="1145">
        <v>5810</v>
      </c>
      <c r="L13" s="1260">
        <v>1</v>
      </c>
      <c r="M13" s="1143">
        <v>10100</v>
      </c>
      <c r="N13" s="294">
        <v>3</v>
      </c>
      <c r="O13" s="1145">
        <v>5925</v>
      </c>
      <c r="P13" s="1260">
        <v>7</v>
      </c>
      <c r="Q13" s="1143">
        <v>7955</v>
      </c>
      <c r="R13" s="294">
        <v>3</v>
      </c>
      <c r="S13" s="1145">
        <v>15750</v>
      </c>
      <c r="T13" s="1261">
        <v>3.5</v>
      </c>
      <c r="U13" s="1060">
        <v>23.5</v>
      </c>
      <c r="V13" s="1061">
        <v>52275</v>
      </c>
      <c r="W13" s="161">
        <v>4</v>
      </c>
    </row>
    <row r="14" spans="1:23" ht="16.5" x14ac:dyDescent="0.2">
      <c r="A14" s="119">
        <v>5</v>
      </c>
      <c r="B14" s="302" t="s">
        <v>989</v>
      </c>
      <c r="C14" s="300" t="s">
        <v>184</v>
      </c>
      <c r="D14" s="297">
        <v>2</v>
      </c>
      <c r="E14" s="1259">
        <v>1400</v>
      </c>
      <c r="F14" s="294">
        <v>1</v>
      </c>
      <c r="G14" s="1145">
        <v>33024</v>
      </c>
      <c r="H14" s="1260">
        <v>1</v>
      </c>
      <c r="I14" s="1143">
        <v>6746</v>
      </c>
      <c r="J14" s="294">
        <v>7</v>
      </c>
      <c r="K14" s="1145">
        <v>5064</v>
      </c>
      <c r="L14" s="1260">
        <v>3</v>
      </c>
      <c r="M14" s="1143">
        <v>6980</v>
      </c>
      <c r="N14" s="294">
        <v>7</v>
      </c>
      <c r="O14" s="1145">
        <v>4435</v>
      </c>
      <c r="P14" s="1260">
        <v>3</v>
      </c>
      <c r="Q14" s="1143">
        <v>17700</v>
      </c>
      <c r="R14" s="294">
        <v>4</v>
      </c>
      <c r="S14" s="1145">
        <v>13410</v>
      </c>
      <c r="T14" s="1261">
        <v>3.5</v>
      </c>
      <c r="U14" s="1060">
        <v>24.5</v>
      </c>
      <c r="V14" s="1061">
        <v>88759</v>
      </c>
      <c r="W14" s="161">
        <v>5</v>
      </c>
    </row>
    <row r="15" spans="1:23" ht="16.5" x14ac:dyDescent="0.2">
      <c r="A15" s="118">
        <v>6</v>
      </c>
      <c r="B15" s="302" t="s">
        <v>991</v>
      </c>
      <c r="C15" s="300" t="s">
        <v>229</v>
      </c>
      <c r="D15" s="297">
        <v>2</v>
      </c>
      <c r="E15" s="1259">
        <v>2019</v>
      </c>
      <c r="F15" s="294">
        <v>3</v>
      </c>
      <c r="G15" s="1145">
        <v>1677</v>
      </c>
      <c r="H15" s="1260">
        <v>5</v>
      </c>
      <c r="I15" s="1143">
        <v>7056</v>
      </c>
      <c r="J15" s="294">
        <v>2</v>
      </c>
      <c r="K15" s="1145">
        <v>11170</v>
      </c>
      <c r="L15" s="1260">
        <v>3</v>
      </c>
      <c r="M15" s="1143">
        <v>5935</v>
      </c>
      <c r="N15" s="294">
        <v>3</v>
      </c>
      <c r="O15" s="1145">
        <v>4175</v>
      </c>
      <c r="P15" s="1260">
        <v>5</v>
      </c>
      <c r="Q15" s="1143">
        <v>5655</v>
      </c>
      <c r="R15" s="294">
        <v>8</v>
      </c>
      <c r="S15" s="1145">
        <v>3215</v>
      </c>
      <c r="T15" s="1261">
        <v>4</v>
      </c>
      <c r="U15" s="1060">
        <v>27</v>
      </c>
      <c r="V15" s="1061">
        <v>40902</v>
      </c>
      <c r="W15" s="161">
        <v>6</v>
      </c>
    </row>
    <row r="16" spans="1:23" ht="16.5" x14ac:dyDescent="0.2">
      <c r="A16" s="119">
        <v>7</v>
      </c>
      <c r="B16" s="302" t="s">
        <v>992</v>
      </c>
      <c r="C16" s="300" t="s">
        <v>234</v>
      </c>
      <c r="D16" s="297">
        <v>1</v>
      </c>
      <c r="E16" s="1259">
        <v>2459</v>
      </c>
      <c r="F16" s="294">
        <v>4</v>
      </c>
      <c r="G16" s="1145">
        <v>756</v>
      </c>
      <c r="H16" s="1260">
        <v>9</v>
      </c>
      <c r="I16" s="1143">
        <v>1437</v>
      </c>
      <c r="J16" s="294">
        <v>1</v>
      </c>
      <c r="K16" s="1145">
        <v>8163</v>
      </c>
      <c r="L16" s="1260">
        <v>8</v>
      </c>
      <c r="M16" s="1143">
        <v>3200</v>
      </c>
      <c r="N16" s="294">
        <v>2</v>
      </c>
      <c r="O16" s="1145">
        <v>8810</v>
      </c>
      <c r="P16" s="1260">
        <v>6</v>
      </c>
      <c r="Q16" s="1143">
        <v>8800</v>
      </c>
      <c r="R16" s="294">
        <v>2</v>
      </c>
      <c r="S16" s="1145">
        <v>17150</v>
      </c>
      <c r="T16" s="1261">
        <v>4.5</v>
      </c>
      <c r="U16" s="1060">
        <v>28.5</v>
      </c>
      <c r="V16" s="1061">
        <v>50775</v>
      </c>
      <c r="W16" s="161">
        <v>7</v>
      </c>
    </row>
    <row r="17" spans="1:23" ht="16.5" x14ac:dyDescent="0.2">
      <c r="A17" s="118">
        <v>8</v>
      </c>
      <c r="B17" s="302" t="s">
        <v>996</v>
      </c>
      <c r="C17" s="300" t="s">
        <v>49</v>
      </c>
      <c r="D17" s="297">
        <v>3</v>
      </c>
      <c r="E17" s="1259">
        <v>1693</v>
      </c>
      <c r="F17" s="294">
        <v>4</v>
      </c>
      <c r="G17" s="1145">
        <v>1879</v>
      </c>
      <c r="H17" s="1260">
        <v>6</v>
      </c>
      <c r="I17" s="1143">
        <v>2798</v>
      </c>
      <c r="J17" s="294">
        <v>4</v>
      </c>
      <c r="K17" s="1145">
        <v>8272</v>
      </c>
      <c r="L17" s="1260">
        <v>2</v>
      </c>
      <c r="M17" s="1143">
        <v>6955</v>
      </c>
      <c r="N17" s="294">
        <v>1</v>
      </c>
      <c r="O17" s="1145">
        <v>5160</v>
      </c>
      <c r="P17" s="1260">
        <v>9</v>
      </c>
      <c r="Q17" s="1143">
        <v>4800</v>
      </c>
      <c r="R17" s="294">
        <v>4</v>
      </c>
      <c r="S17" s="1145">
        <v>11960</v>
      </c>
      <c r="T17" s="1261">
        <v>4.5</v>
      </c>
      <c r="U17" s="1060">
        <v>28.5</v>
      </c>
      <c r="V17" s="1061">
        <v>43517</v>
      </c>
      <c r="W17" s="161">
        <v>8</v>
      </c>
    </row>
    <row r="18" spans="1:23" ht="16.5" x14ac:dyDescent="0.2">
      <c r="A18" s="119">
        <v>9</v>
      </c>
      <c r="B18" s="302" t="s">
        <v>1000</v>
      </c>
      <c r="C18" s="300" t="s">
        <v>935</v>
      </c>
      <c r="D18" s="297">
        <v>8.5</v>
      </c>
      <c r="E18" s="1259">
        <v>0</v>
      </c>
      <c r="F18" s="294">
        <v>1</v>
      </c>
      <c r="G18" s="1145">
        <v>17957</v>
      </c>
      <c r="H18" s="1260">
        <v>5</v>
      </c>
      <c r="I18" s="1143">
        <v>2966</v>
      </c>
      <c r="J18" s="294">
        <v>6</v>
      </c>
      <c r="K18" s="1145">
        <v>2786</v>
      </c>
      <c r="L18" s="1260">
        <v>1</v>
      </c>
      <c r="M18" s="1143">
        <v>6500</v>
      </c>
      <c r="N18" s="294">
        <v>1</v>
      </c>
      <c r="O18" s="1145">
        <v>9030</v>
      </c>
      <c r="P18" s="1260">
        <v>5</v>
      </c>
      <c r="Q18" s="1143">
        <v>12200</v>
      </c>
      <c r="R18" s="294">
        <v>6</v>
      </c>
      <c r="S18" s="1145">
        <v>9930</v>
      </c>
      <c r="T18" s="1261">
        <v>4.25</v>
      </c>
      <c r="U18" s="1060">
        <v>29.25</v>
      </c>
      <c r="V18" s="1061">
        <v>61369</v>
      </c>
      <c r="W18" s="161">
        <v>9</v>
      </c>
    </row>
    <row r="19" spans="1:23" ht="16.5" x14ac:dyDescent="0.2">
      <c r="A19" s="118">
        <v>10</v>
      </c>
      <c r="B19" s="302" t="s">
        <v>994</v>
      </c>
      <c r="C19" s="300" t="s">
        <v>92</v>
      </c>
      <c r="D19" s="297">
        <v>1</v>
      </c>
      <c r="E19" s="1259">
        <v>3722</v>
      </c>
      <c r="F19" s="294">
        <v>5</v>
      </c>
      <c r="G19" s="1145">
        <v>696</v>
      </c>
      <c r="H19" s="1260">
        <v>4</v>
      </c>
      <c r="I19" s="1143">
        <v>7968</v>
      </c>
      <c r="J19" s="294">
        <v>7</v>
      </c>
      <c r="K19" s="1145">
        <v>2756</v>
      </c>
      <c r="L19" s="1260">
        <v>7</v>
      </c>
      <c r="M19" s="1143">
        <v>3205</v>
      </c>
      <c r="N19" s="294">
        <v>5</v>
      </c>
      <c r="O19" s="1145">
        <v>3170</v>
      </c>
      <c r="P19" s="1260">
        <v>4</v>
      </c>
      <c r="Q19" s="1143">
        <v>7335</v>
      </c>
      <c r="R19" s="294">
        <v>1</v>
      </c>
      <c r="S19" s="1145">
        <v>29810</v>
      </c>
      <c r="T19" s="1261">
        <v>3.5</v>
      </c>
      <c r="U19" s="1060">
        <v>30.5</v>
      </c>
      <c r="V19" s="1061">
        <v>58662</v>
      </c>
      <c r="W19" s="161">
        <v>10</v>
      </c>
    </row>
    <row r="20" spans="1:23" ht="16.5" x14ac:dyDescent="0.2">
      <c r="A20" s="119">
        <v>11</v>
      </c>
      <c r="B20" s="302" t="s">
        <v>998</v>
      </c>
      <c r="C20" s="300" t="s">
        <v>90</v>
      </c>
      <c r="D20" s="297">
        <v>5</v>
      </c>
      <c r="E20" s="1259">
        <v>696</v>
      </c>
      <c r="F20" s="294">
        <v>3</v>
      </c>
      <c r="G20" s="1145">
        <v>4412</v>
      </c>
      <c r="H20" s="1260">
        <v>3</v>
      </c>
      <c r="I20" s="1143">
        <v>8237</v>
      </c>
      <c r="J20" s="294">
        <v>8</v>
      </c>
      <c r="K20" s="1145">
        <v>2404</v>
      </c>
      <c r="L20" s="1260">
        <v>2</v>
      </c>
      <c r="M20" s="1143">
        <v>6030</v>
      </c>
      <c r="N20" s="294">
        <v>4</v>
      </c>
      <c r="O20" s="1145">
        <v>5430</v>
      </c>
      <c r="P20" s="1260">
        <v>7</v>
      </c>
      <c r="Q20" s="1143">
        <v>7675</v>
      </c>
      <c r="R20" s="294">
        <v>3</v>
      </c>
      <c r="S20" s="1145">
        <v>11590</v>
      </c>
      <c r="T20" s="1261">
        <v>4</v>
      </c>
      <c r="U20" s="1060">
        <v>31</v>
      </c>
      <c r="V20" s="1061">
        <v>46474</v>
      </c>
      <c r="W20" s="161">
        <v>11</v>
      </c>
    </row>
    <row r="21" spans="1:23" ht="16.5" x14ac:dyDescent="0.2">
      <c r="A21" s="118">
        <v>12</v>
      </c>
      <c r="B21" s="302" t="s">
        <v>1007</v>
      </c>
      <c r="C21" s="300" t="s">
        <v>75</v>
      </c>
      <c r="D21" s="297">
        <v>6</v>
      </c>
      <c r="E21" s="1259">
        <v>645</v>
      </c>
      <c r="F21" s="294">
        <v>7</v>
      </c>
      <c r="G21" s="1145">
        <v>29</v>
      </c>
      <c r="H21" s="1260">
        <v>4</v>
      </c>
      <c r="I21" s="1143">
        <v>3052</v>
      </c>
      <c r="J21" s="294">
        <v>1</v>
      </c>
      <c r="K21" s="1145">
        <v>16237</v>
      </c>
      <c r="L21" s="1260">
        <v>5</v>
      </c>
      <c r="M21" s="1143">
        <v>4225</v>
      </c>
      <c r="N21" s="294">
        <v>4</v>
      </c>
      <c r="O21" s="1145">
        <v>3435</v>
      </c>
      <c r="P21" s="1260">
        <v>2</v>
      </c>
      <c r="Q21" s="1143">
        <v>18870</v>
      </c>
      <c r="R21" s="294">
        <v>6</v>
      </c>
      <c r="S21" s="1145">
        <v>10120</v>
      </c>
      <c r="T21" s="1261">
        <v>3.5</v>
      </c>
      <c r="U21" s="1060">
        <v>31.5</v>
      </c>
      <c r="V21" s="1061">
        <v>56613</v>
      </c>
      <c r="W21" s="161">
        <v>12</v>
      </c>
    </row>
    <row r="22" spans="1:23" ht="16.5" x14ac:dyDescent="0.2">
      <c r="A22" s="119">
        <v>13</v>
      </c>
      <c r="B22" s="302" t="s">
        <v>997</v>
      </c>
      <c r="C22" s="300" t="s">
        <v>209</v>
      </c>
      <c r="D22" s="297">
        <v>5</v>
      </c>
      <c r="E22" s="1259">
        <v>785</v>
      </c>
      <c r="F22" s="294">
        <v>2</v>
      </c>
      <c r="G22" s="1145">
        <v>1832</v>
      </c>
      <c r="H22" s="1260">
        <v>6</v>
      </c>
      <c r="I22" s="1143">
        <v>6196</v>
      </c>
      <c r="J22" s="294">
        <v>5</v>
      </c>
      <c r="K22" s="1145">
        <v>7244</v>
      </c>
      <c r="L22" s="1260">
        <v>5</v>
      </c>
      <c r="M22" s="1143">
        <v>4840</v>
      </c>
      <c r="N22" s="294">
        <v>8</v>
      </c>
      <c r="O22" s="1145">
        <v>1565</v>
      </c>
      <c r="P22" s="1260">
        <v>1</v>
      </c>
      <c r="Q22" s="1143">
        <v>21950</v>
      </c>
      <c r="R22" s="294">
        <v>7</v>
      </c>
      <c r="S22" s="1145">
        <v>9570</v>
      </c>
      <c r="T22" s="1261">
        <v>4</v>
      </c>
      <c r="U22" s="1060">
        <v>35</v>
      </c>
      <c r="V22" s="1061">
        <v>53982</v>
      </c>
      <c r="W22" s="161">
        <v>13</v>
      </c>
    </row>
    <row r="23" spans="1:23" ht="16.5" x14ac:dyDescent="0.2">
      <c r="A23" s="118">
        <v>14</v>
      </c>
      <c r="B23" s="302" t="s">
        <v>1004</v>
      </c>
      <c r="C23" s="300" t="s">
        <v>229</v>
      </c>
      <c r="D23" s="297">
        <v>3</v>
      </c>
      <c r="E23" s="1259">
        <v>1315</v>
      </c>
      <c r="F23" s="294">
        <v>8.5</v>
      </c>
      <c r="G23" s="1145">
        <v>16</v>
      </c>
      <c r="H23" s="1260">
        <v>3</v>
      </c>
      <c r="I23" s="1143">
        <v>5394</v>
      </c>
      <c r="J23" s="294">
        <v>5</v>
      </c>
      <c r="K23" s="1145">
        <v>4031</v>
      </c>
      <c r="L23" s="1260">
        <v>8</v>
      </c>
      <c r="M23" s="1143">
        <v>2430</v>
      </c>
      <c r="N23" s="294">
        <v>6</v>
      </c>
      <c r="O23" s="1145">
        <v>1890</v>
      </c>
      <c r="P23" s="1260">
        <v>5</v>
      </c>
      <c r="Q23" s="1143">
        <v>13030</v>
      </c>
      <c r="R23" s="294">
        <v>2</v>
      </c>
      <c r="S23" s="1145">
        <v>12930</v>
      </c>
      <c r="T23" s="1261">
        <v>4.25</v>
      </c>
      <c r="U23" s="1060">
        <v>36.25</v>
      </c>
      <c r="V23" s="1061">
        <v>41036</v>
      </c>
      <c r="W23" s="161">
        <v>14</v>
      </c>
    </row>
    <row r="24" spans="1:23" ht="16.5" x14ac:dyDescent="0.2">
      <c r="A24" s="119">
        <v>15</v>
      </c>
      <c r="B24" s="302" t="s">
        <v>1019</v>
      </c>
      <c r="C24" s="300" t="s">
        <v>49</v>
      </c>
      <c r="D24" s="297">
        <v>11</v>
      </c>
      <c r="E24" s="1259">
        <v>0</v>
      </c>
      <c r="F24" s="294">
        <v>8</v>
      </c>
      <c r="G24" s="1145">
        <v>0</v>
      </c>
      <c r="H24" s="1260">
        <v>2</v>
      </c>
      <c r="I24" s="1143">
        <v>12187</v>
      </c>
      <c r="J24" s="294">
        <v>4</v>
      </c>
      <c r="K24" s="1145">
        <v>4669</v>
      </c>
      <c r="L24" s="1260">
        <v>6</v>
      </c>
      <c r="M24" s="1143">
        <v>4625</v>
      </c>
      <c r="N24" s="294">
        <v>5</v>
      </c>
      <c r="O24" s="1145">
        <v>1910</v>
      </c>
      <c r="P24" s="1260">
        <v>2</v>
      </c>
      <c r="Q24" s="1143">
        <v>14805</v>
      </c>
      <c r="R24" s="294">
        <v>5</v>
      </c>
      <c r="S24" s="1145">
        <v>10730</v>
      </c>
      <c r="T24" s="1261">
        <v>5.5</v>
      </c>
      <c r="U24" s="1060">
        <v>37.5</v>
      </c>
      <c r="V24" s="1061">
        <v>48926</v>
      </c>
      <c r="W24" s="161">
        <v>15</v>
      </c>
    </row>
    <row r="25" spans="1:23" ht="16.5" x14ac:dyDescent="0.2">
      <c r="A25" s="118">
        <v>16</v>
      </c>
      <c r="B25" s="302" t="s">
        <v>1003</v>
      </c>
      <c r="C25" s="300" t="s">
        <v>1018</v>
      </c>
      <c r="D25" s="297">
        <v>7.5</v>
      </c>
      <c r="E25" s="1259">
        <v>0</v>
      </c>
      <c r="F25" s="294">
        <v>3</v>
      </c>
      <c r="G25" s="1145">
        <v>4001</v>
      </c>
      <c r="H25" s="1260">
        <v>2</v>
      </c>
      <c r="I25" s="1143">
        <v>3411</v>
      </c>
      <c r="J25" s="294">
        <v>8</v>
      </c>
      <c r="K25" s="1145">
        <v>4834</v>
      </c>
      <c r="L25" s="1260">
        <v>5</v>
      </c>
      <c r="M25" s="1143">
        <v>4615</v>
      </c>
      <c r="N25" s="294">
        <v>8</v>
      </c>
      <c r="O25" s="1145">
        <v>2950</v>
      </c>
      <c r="P25" s="1260">
        <v>7</v>
      </c>
      <c r="Q25" s="1143">
        <v>4540</v>
      </c>
      <c r="R25" s="294">
        <v>3</v>
      </c>
      <c r="S25" s="1145">
        <v>12550</v>
      </c>
      <c r="T25" s="1261">
        <v>4</v>
      </c>
      <c r="U25" s="1060">
        <v>39.5</v>
      </c>
      <c r="V25" s="1061">
        <v>36901</v>
      </c>
      <c r="W25" s="161">
        <v>16</v>
      </c>
    </row>
    <row r="26" spans="1:23" ht="16.5" x14ac:dyDescent="0.2">
      <c r="A26" s="119">
        <v>17</v>
      </c>
      <c r="B26" s="302" t="s">
        <v>1006</v>
      </c>
      <c r="C26" s="300" t="s">
        <v>80</v>
      </c>
      <c r="D26" s="297">
        <v>7.5</v>
      </c>
      <c r="E26" s="1259">
        <v>0</v>
      </c>
      <c r="F26" s="294">
        <v>5</v>
      </c>
      <c r="G26" s="1145">
        <v>552</v>
      </c>
      <c r="H26" s="1260">
        <v>6</v>
      </c>
      <c r="I26" s="1143">
        <v>2557</v>
      </c>
      <c r="J26" s="294">
        <v>3</v>
      </c>
      <c r="K26" s="1145">
        <v>11134</v>
      </c>
      <c r="L26" s="1260">
        <v>7</v>
      </c>
      <c r="M26" s="1143">
        <v>3500</v>
      </c>
      <c r="N26" s="294">
        <v>11</v>
      </c>
      <c r="O26" s="1145">
        <v>0</v>
      </c>
      <c r="P26" s="1260">
        <v>1</v>
      </c>
      <c r="Q26" s="1143">
        <v>32095</v>
      </c>
      <c r="R26" s="294">
        <v>6</v>
      </c>
      <c r="S26" s="1145">
        <v>10270</v>
      </c>
      <c r="T26" s="1261">
        <v>5.5</v>
      </c>
      <c r="U26" s="1060">
        <v>41</v>
      </c>
      <c r="V26" s="1061">
        <v>60108</v>
      </c>
      <c r="W26" s="161">
        <v>17</v>
      </c>
    </row>
    <row r="27" spans="1:23" ht="16.5" x14ac:dyDescent="0.2">
      <c r="A27" s="118">
        <v>18</v>
      </c>
      <c r="B27" s="302" t="s">
        <v>1011</v>
      </c>
      <c r="C27" s="300" t="s">
        <v>935</v>
      </c>
      <c r="D27" s="297">
        <v>4</v>
      </c>
      <c r="E27" s="1259">
        <v>1194</v>
      </c>
      <c r="F27" s="294">
        <v>11</v>
      </c>
      <c r="G27" s="1145">
        <v>0</v>
      </c>
      <c r="H27" s="1260">
        <v>8</v>
      </c>
      <c r="I27" s="1143">
        <v>2082</v>
      </c>
      <c r="J27" s="294">
        <v>9</v>
      </c>
      <c r="K27" s="1145">
        <v>1674</v>
      </c>
      <c r="L27" s="1260">
        <v>3</v>
      </c>
      <c r="M27" s="1143">
        <v>6475</v>
      </c>
      <c r="N27" s="294">
        <v>8</v>
      </c>
      <c r="O27" s="1145">
        <v>1300</v>
      </c>
      <c r="P27" s="1260">
        <v>3</v>
      </c>
      <c r="Q27" s="1143">
        <v>13245</v>
      </c>
      <c r="R27" s="294">
        <v>1</v>
      </c>
      <c r="S27" s="1145">
        <v>29905</v>
      </c>
      <c r="T27" s="1261">
        <v>5.5</v>
      </c>
      <c r="U27" s="1060">
        <v>41.5</v>
      </c>
      <c r="V27" s="1061">
        <v>55875</v>
      </c>
      <c r="W27" s="161">
        <v>18</v>
      </c>
    </row>
    <row r="28" spans="1:23" ht="16.5" x14ac:dyDescent="0.2">
      <c r="A28" s="119">
        <v>19</v>
      </c>
      <c r="B28" s="302" t="s">
        <v>1002</v>
      </c>
      <c r="C28" s="300" t="s">
        <v>1022</v>
      </c>
      <c r="D28" s="297">
        <v>2</v>
      </c>
      <c r="E28" s="1259">
        <v>1601</v>
      </c>
      <c r="F28" s="294">
        <v>8</v>
      </c>
      <c r="G28" s="1145">
        <v>0</v>
      </c>
      <c r="H28" s="1260">
        <v>9</v>
      </c>
      <c r="I28" s="1143">
        <v>1361</v>
      </c>
      <c r="J28" s="294">
        <v>7</v>
      </c>
      <c r="K28" s="1145">
        <v>2981</v>
      </c>
      <c r="L28" s="1260">
        <v>7</v>
      </c>
      <c r="M28" s="1143">
        <v>3670</v>
      </c>
      <c r="N28" s="294">
        <v>2</v>
      </c>
      <c r="O28" s="1145">
        <v>4280</v>
      </c>
      <c r="P28" s="1260">
        <v>3</v>
      </c>
      <c r="Q28" s="1143">
        <v>18720</v>
      </c>
      <c r="R28" s="294">
        <v>11</v>
      </c>
      <c r="S28" s="1145">
        <v>0</v>
      </c>
      <c r="T28" s="1261">
        <v>5.5</v>
      </c>
      <c r="U28" s="1060">
        <v>43.5</v>
      </c>
      <c r="V28" s="1061">
        <v>32613</v>
      </c>
      <c r="W28" s="161">
        <v>19</v>
      </c>
    </row>
    <row r="29" spans="1:23" ht="16.5" x14ac:dyDescent="0.2">
      <c r="A29" s="118">
        <v>20</v>
      </c>
      <c r="B29" s="302" t="s">
        <v>1016</v>
      </c>
      <c r="C29" s="300" t="s">
        <v>1021</v>
      </c>
      <c r="D29" s="297">
        <v>8.5</v>
      </c>
      <c r="E29" s="1259">
        <v>0</v>
      </c>
      <c r="F29" s="294">
        <v>10</v>
      </c>
      <c r="G29" s="1145">
        <v>0</v>
      </c>
      <c r="H29" s="1260">
        <v>2</v>
      </c>
      <c r="I29" s="1143">
        <v>6035</v>
      </c>
      <c r="J29" s="294">
        <v>6</v>
      </c>
      <c r="K29" s="1145">
        <v>3383</v>
      </c>
      <c r="L29" s="1260">
        <v>6</v>
      </c>
      <c r="M29" s="1143">
        <v>4595</v>
      </c>
      <c r="N29" s="294">
        <v>5</v>
      </c>
      <c r="O29" s="1145">
        <v>5255</v>
      </c>
      <c r="P29" s="1260">
        <v>8</v>
      </c>
      <c r="Q29" s="1143">
        <v>7090</v>
      </c>
      <c r="R29" s="294">
        <v>5</v>
      </c>
      <c r="S29" s="1145">
        <v>12260</v>
      </c>
      <c r="T29" s="1261">
        <v>5</v>
      </c>
      <c r="U29" s="1060">
        <v>45.5</v>
      </c>
      <c r="V29" s="1061">
        <v>38618</v>
      </c>
      <c r="W29" s="161">
        <v>20</v>
      </c>
    </row>
    <row r="30" spans="1:23" ht="16.5" x14ac:dyDescent="0.2">
      <c r="A30" s="119">
        <v>21</v>
      </c>
      <c r="B30" s="302" t="s">
        <v>1015</v>
      </c>
      <c r="C30" s="300" t="s">
        <v>186</v>
      </c>
      <c r="D30" s="297">
        <v>8.5</v>
      </c>
      <c r="E30" s="1259">
        <v>0</v>
      </c>
      <c r="F30" s="294">
        <v>8</v>
      </c>
      <c r="G30" s="1145">
        <v>0</v>
      </c>
      <c r="H30" s="1260">
        <v>4</v>
      </c>
      <c r="I30" s="1143">
        <v>4961</v>
      </c>
      <c r="J30" s="294">
        <v>5</v>
      </c>
      <c r="K30" s="1145">
        <v>3513</v>
      </c>
      <c r="L30" s="1260">
        <v>7</v>
      </c>
      <c r="M30" s="1143">
        <v>4375</v>
      </c>
      <c r="N30" s="294">
        <v>9</v>
      </c>
      <c r="O30" s="1145">
        <v>2000</v>
      </c>
      <c r="P30" s="1260">
        <v>6</v>
      </c>
      <c r="Q30" s="1143">
        <v>5255</v>
      </c>
      <c r="R30" s="294">
        <v>5</v>
      </c>
      <c r="S30" s="1145">
        <v>10445</v>
      </c>
      <c r="T30" s="1261">
        <v>4.5</v>
      </c>
      <c r="U30" s="1060">
        <v>48</v>
      </c>
      <c r="V30" s="1061">
        <v>30549</v>
      </c>
      <c r="W30" s="161">
        <v>21</v>
      </c>
    </row>
    <row r="31" spans="1:23" ht="16.5" x14ac:dyDescent="0.2">
      <c r="A31" s="118">
        <v>22</v>
      </c>
      <c r="B31" s="302" t="s">
        <v>1008</v>
      </c>
      <c r="C31" s="300" t="s">
        <v>1020</v>
      </c>
      <c r="D31" s="297">
        <v>6</v>
      </c>
      <c r="E31" s="1259">
        <v>483</v>
      </c>
      <c r="F31" s="294">
        <v>7</v>
      </c>
      <c r="G31" s="1145">
        <v>57</v>
      </c>
      <c r="H31" s="1260">
        <v>7</v>
      </c>
      <c r="I31" s="1143">
        <v>2600</v>
      </c>
      <c r="J31" s="294">
        <v>3</v>
      </c>
      <c r="K31" s="1145">
        <v>4393</v>
      </c>
      <c r="L31" s="1260">
        <v>4</v>
      </c>
      <c r="M31" s="1143">
        <v>5125</v>
      </c>
      <c r="N31" s="294">
        <v>6</v>
      </c>
      <c r="O31" s="1145">
        <v>1475</v>
      </c>
      <c r="P31" s="1260">
        <v>11</v>
      </c>
      <c r="Q31" s="1143">
        <v>0</v>
      </c>
      <c r="R31" s="294">
        <v>11</v>
      </c>
      <c r="S31" s="1145">
        <v>0</v>
      </c>
      <c r="T31" s="1261">
        <v>5.5</v>
      </c>
      <c r="U31" s="1060">
        <v>49.5</v>
      </c>
      <c r="V31" s="1061">
        <v>14133</v>
      </c>
      <c r="W31" s="161">
        <v>22</v>
      </c>
    </row>
    <row r="32" spans="1:23" ht="16.5" x14ac:dyDescent="0.2">
      <c r="A32" s="119">
        <v>23</v>
      </c>
      <c r="B32" s="302" t="s">
        <v>1009</v>
      </c>
      <c r="C32" s="300" t="s">
        <v>24</v>
      </c>
      <c r="D32" s="297">
        <v>7</v>
      </c>
      <c r="E32" s="1259">
        <v>44</v>
      </c>
      <c r="F32" s="294">
        <v>6</v>
      </c>
      <c r="G32" s="1145">
        <v>69</v>
      </c>
      <c r="H32" s="1260">
        <v>10</v>
      </c>
      <c r="I32" s="1143">
        <v>1214</v>
      </c>
      <c r="J32" s="294">
        <v>9</v>
      </c>
      <c r="K32" s="1145">
        <v>4758</v>
      </c>
      <c r="L32" s="1260">
        <v>6</v>
      </c>
      <c r="M32" s="1143">
        <v>3790</v>
      </c>
      <c r="N32" s="294">
        <v>4</v>
      </c>
      <c r="O32" s="1145">
        <v>2665</v>
      </c>
      <c r="P32" s="1260">
        <v>6</v>
      </c>
      <c r="Q32" s="1143">
        <v>7735</v>
      </c>
      <c r="R32" s="294">
        <v>7</v>
      </c>
      <c r="S32" s="1145">
        <v>8350</v>
      </c>
      <c r="T32" s="1261">
        <v>5</v>
      </c>
      <c r="U32" s="1060">
        <v>50</v>
      </c>
      <c r="V32" s="1061">
        <v>28625</v>
      </c>
      <c r="W32" s="161">
        <v>23</v>
      </c>
    </row>
    <row r="33" spans="1:23" ht="16.5" x14ac:dyDescent="0.2">
      <c r="A33" s="118">
        <v>24</v>
      </c>
      <c r="B33" s="302" t="s">
        <v>1012</v>
      </c>
      <c r="C33" s="300" t="s">
        <v>1023</v>
      </c>
      <c r="D33" s="297">
        <v>7</v>
      </c>
      <c r="E33" s="1259">
        <v>9</v>
      </c>
      <c r="F33" s="294">
        <v>8.5</v>
      </c>
      <c r="G33" s="1145">
        <v>0</v>
      </c>
      <c r="H33" s="1260">
        <v>8</v>
      </c>
      <c r="I33" s="1143">
        <v>2425</v>
      </c>
      <c r="J33" s="294">
        <v>3</v>
      </c>
      <c r="K33" s="1145">
        <v>5119</v>
      </c>
      <c r="L33" s="1260">
        <v>4</v>
      </c>
      <c r="M33" s="1143">
        <v>4390</v>
      </c>
      <c r="N33" s="294">
        <v>7</v>
      </c>
      <c r="O33" s="1145">
        <v>1570</v>
      </c>
      <c r="P33" s="1260">
        <v>8</v>
      </c>
      <c r="Q33" s="1143">
        <v>5765</v>
      </c>
      <c r="R33" s="294">
        <v>11</v>
      </c>
      <c r="S33" s="1145">
        <v>0</v>
      </c>
      <c r="T33" s="1261">
        <v>5.5</v>
      </c>
      <c r="U33" s="1060">
        <v>51</v>
      </c>
      <c r="V33" s="1061">
        <v>19278</v>
      </c>
      <c r="W33" s="161">
        <v>24</v>
      </c>
    </row>
    <row r="34" spans="1:23" ht="16.5" x14ac:dyDescent="0.2">
      <c r="A34" s="119">
        <v>25</v>
      </c>
      <c r="B34" s="302" t="s">
        <v>1001</v>
      </c>
      <c r="C34" s="300" t="s">
        <v>207</v>
      </c>
      <c r="D34" s="297">
        <v>7.5</v>
      </c>
      <c r="E34" s="1259">
        <v>0</v>
      </c>
      <c r="F34" s="294">
        <v>2</v>
      </c>
      <c r="G34" s="1145">
        <v>4986</v>
      </c>
      <c r="H34" s="1260">
        <v>8</v>
      </c>
      <c r="I34" s="1143">
        <v>1408</v>
      </c>
      <c r="J34" s="294">
        <v>9</v>
      </c>
      <c r="K34" s="1145">
        <v>849</v>
      </c>
      <c r="L34" s="1260">
        <v>8</v>
      </c>
      <c r="M34" s="1143">
        <v>4130</v>
      </c>
      <c r="N34" s="294">
        <v>9</v>
      </c>
      <c r="O34" s="1145">
        <v>1150</v>
      </c>
      <c r="P34" s="1260">
        <v>8</v>
      </c>
      <c r="Q34" s="1143">
        <v>1040</v>
      </c>
      <c r="R34" s="294">
        <v>8</v>
      </c>
      <c r="S34" s="1145">
        <v>8995</v>
      </c>
      <c r="T34" s="1261">
        <v>4.5</v>
      </c>
      <c r="U34" s="1060">
        <v>55</v>
      </c>
      <c r="V34" s="1061">
        <v>22558</v>
      </c>
      <c r="W34" s="161">
        <v>25</v>
      </c>
    </row>
    <row r="35" spans="1:23" ht="16.5" x14ac:dyDescent="0.2">
      <c r="A35" s="118">
        <v>26</v>
      </c>
      <c r="B35" s="302" t="s">
        <v>1014</v>
      </c>
      <c r="C35" s="300" t="s">
        <v>24</v>
      </c>
      <c r="D35" s="297">
        <v>7.5</v>
      </c>
      <c r="E35" s="1259">
        <v>0</v>
      </c>
      <c r="F35" s="294">
        <v>8.5</v>
      </c>
      <c r="G35" s="1145">
        <v>0</v>
      </c>
      <c r="H35" s="1260">
        <v>7</v>
      </c>
      <c r="I35" s="1143">
        <v>1735</v>
      </c>
      <c r="J35" s="294">
        <v>11</v>
      </c>
      <c r="K35" s="1145">
        <v>0</v>
      </c>
      <c r="L35" s="1260">
        <v>9</v>
      </c>
      <c r="M35" s="1143">
        <v>2395</v>
      </c>
      <c r="N35" s="294">
        <v>7</v>
      </c>
      <c r="O35" s="1145">
        <v>1425</v>
      </c>
      <c r="P35" s="1260">
        <v>4</v>
      </c>
      <c r="Q35" s="1143">
        <v>15950</v>
      </c>
      <c r="R35" s="294">
        <v>8</v>
      </c>
      <c r="S35" s="1145">
        <v>2775</v>
      </c>
      <c r="T35" s="1261">
        <v>5.5</v>
      </c>
      <c r="U35" s="1060">
        <v>56.5</v>
      </c>
      <c r="V35" s="1061">
        <v>24280</v>
      </c>
      <c r="W35" s="161">
        <v>26</v>
      </c>
    </row>
    <row r="36" spans="1:23" ht="16.5" x14ac:dyDescent="0.2">
      <c r="A36" s="119">
        <v>27</v>
      </c>
      <c r="B36" s="302" t="s">
        <v>1013</v>
      </c>
      <c r="C36" s="300" t="s">
        <v>207</v>
      </c>
      <c r="D36" s="297">
        <v>7.5</v>
      </c>
      <c r="E36" s="1259">
        <v>0</v>
      </c>
      <c r="F36" s="294">
        <v>8.5</v>
      </c>
      <c r="G36" s="1145">
        <v>16</v>
      </c>
      <c r="H36" s="1260">
        <v>9</v>
      </c>
      <c r="I36" s="1143">
        <v>1998</v>
      </c>
      <c r="J36" s="294">
        <v>6</v>
      </c>
      <c r="K36" s="1145">
        <v>5229</v>
      </c>
      <c r="L36" s="1260">
        <v>10</v>
      </c>
      <c r="M36" s="1143">
        <v>1355</v>
      </c>
      <c r="N36" s="294">
        <v>6</v>
      </c>
      <c r="O36" s="1145">
        <v>4840</v>
      </c>
      <c r="P36" s="1260">
        <v>9</v>
      </c>
      <c r="Q36" s="1143">
        <v>5085</v>
      </c>
      <c r="R36" s="294">
        <v>7</v>
      </c>
      <c r="S36" s="1145">
        <v>6895</v>
      </c>
      <c r="T36" s="1261">
        <v>5</v>
      </c>
      <c r="U36" s="1060">
        <v>58</v>
      </c>
      <c r="V36" s="1061">
        <v>25418</v>
      </c>
      <c r="W36" s="161">
        <v>27</v>
      </c>
    </row>
    <row r="37" spans="1:23" ht="16.5" x14ac:dyDescent="0.2">
      <c r="A37" s="118">
        <v>28</v>
      </c>
      <c r="B37" s="302" t="s">
        <v>1005</v>
      </c>
      <c r="C37" s="300" t="s">
        <v>87</v>
      </c>
      <c r="D37" s="297">
        <v>8.5</v>
      </c>
      <c r="E37" s="1259">
        <v>0</v>
      </c>
      <c r="F37" s="294">
        <v>4</v>
      </c>
      <c r="G37" s="1145">
        <v>868</v>
      </c>
      <c r="H37" s="1260">
        <v>7</v>
      </c>
      <c r="I37" s="1143">
        <v>2548</v>
      </c>
      <c r="J37" s="294">
        <v>4</v>
      </c>
      <c r="K37" s="1145">
        <v>3575</v>
      </c>
      <c r="L37" s="1260">
        <v>11</v>
      </c>
      <c r="M37" s="1143">
        <v>0</v>
      </c>
      <c r="N37" s="294">
        <v>11</v>
      </c>
      <c r="O37" s="1145">
        <v>0</v>
      </c>
      <c r="P37" s="1260">
        <v>11</v>
      </c>
      <c r="Q37" s="1143">
        <v>0</v>
      </c>
      <c r="R37" s="294">
        <v>11</v>
      </c>
      <c r="S37" s="1145">
        <v>0</v>
      </c>
      <c r="T37" s="1261">
        <v>5.5</v>
      </c>
      <c r="U37" s="1060">
        <v>62</v>
      </c>
      <c r="V37" s="1061">
        <v>6991</v>
      </c>
      <c r="W37" s="161">
        <v>28</v>
      </c>
    </row>
    <row r="38" spans="1:23" ht="16.5" x14ac:dyDescent="0.2">
      <c r="A38" s="119">
        <v>29</v>
      </c>
      <c r="B38" s="302" t="s">
        <v>1010</v>
      </c>
      <c r="C38" s="300" t="s">
        <v>209</v>
      </c>
      <c r="D38" s="297">
        <v>7.5</v>
      </c>
      <c r="E38" s="1259">
        <v>0</v>
      </c>
      <c r="F38" s="294">
        <v>6</v>
      </c>
      <c r="G38" s="1145">
        <v>535</v>
      </c>
      <c r="H38" s="1260">
        <v>10</v>
      </c>
      <c r="I38" s="1143">
        <v>398</v>
      </c>
      <c r="J38" s="294">
        <v>10</v>
      </c>
      <c r="K38" s="1145">
        <v>3475</v>
      </c>
      <c r="L38" s="1260">
        <v>9</v>
      </c>
      <c r="M38" s="1143">
        <v>1275</v>
      </c>
      <c r="N38" s="294">
        <v>11</v>
      </c>
      <c r="O38" s="1145">
        <v>0</v>
      </c>
      <c r="P38" s="1260">
        <v>11</v>
      </c>
      <c r="Q38" s="1143">
        <v>0</v>
      </c>
      <c r="R38" s="294">
        <v>9</v>
      </c>
      <c r="S38" s="1145">
        <v>8610</v>
      </c>
      <c r="T38" s="1261">
        <v>5.5</v>
      </c>
      <c r="U38" s="1060">
        <v>68</v>
      </c>
      <c r="V38" s="1061">
        <v>14293</v>
      </c>
      <c r="W38" s="161">
        <v>29</v>
      </c>
    </row>
    <row r="39" spans="1:23" ht="17.25" thickBot="1" x14ac:dyDescent="0.25">
      <c r="A39" s="216">
        <v>30</v>
      </c>
      <c r="B39" s="1122" t="s">
        <v>1017</v>
      </c>
      <c r="C39" s="1123" t="s">
        <v>936</v>
      </c>
      <c r="D39" s="1127">
        <v>11</v>
      </c>
      <c r="E39" s="1262">
        <v>0</v>
      </c>
      <c r="F39" s="1125">
        <v>11</v>
      </c>
      <c r="G39" s="1263">
        <v>0</v>
      </c>
      <c r="H39" s="1264">
        <v>11</v>
      </c>
      <c r="I39" s="1265">
        <v>0</v>
      </c>
      <c r="J39" s="1125">
        <v>11</v>
      </c>
      <c r="K39" s="1263">
        <v>0</v>
      </c>
      <c r="L39" s="1264">
        <v>11</v>
      </c>
      <c r="M39" s="1265">
        <v>0</v>
      </c>
      <c r="N39" s="1125">
        <v>11</v>
      </c>
      <c r="O39" s="1263">
        <v>0</v>
      </c>
      <c r="P39" s="1264">
        <v>11</v>
      </c>
      <c r="Q39" s="1265">
        <v>0</v>
      </c>
      <c r="R39" s="1125">
        <v>11</v>
      </c>
      <c r="S39" s="1263">
        <v>0</v>
      </c>
      <c r="T39" s="1266">
        <v>5.5</v>
      </c>
      <c r="U39" s="298">
        <v>82.5</v>
      </c>
      <c r="V39" s="303">
        <v>0</v>
      </c>
      <c r="W39" s="304">
        <v>30</v>
      </c>
    </row>
  </sheetData>
  <mergeCells count="20">
    <mergeCell ref="H5:I5"/>
    <mergeCell ref="D6:E6"/>
    <mergeCell ref="F6:G6"/>
    <mergeCell ref="H6:I6"/>
    <mergeCell ref="A5:A7"/>
    <mergeCell ref="B5:B7"/>
    <mergeCell ref="C5:C7"/>
    <mergeCell ref="D5:E5"/>
    <mergeCell ref="F5:G5"/>
    <mergeCell ref="U5:W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39" xr:uid="{80246288-A857-4716-BD63-002DAFE10E3F}">
      <formula1>IF(ISNUMBER(D10)=TRUE,SUM(D10,F10,H10,J10,L10,N10,P10,R10),"")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51E21-1ED1-4F23-93BF-9C4CB87411D6}">
  <dimension ref="A1:V20"/>
  <sheetViews>
    <sheetView workbookViewId="0">
      <selection activeCell="X15" sqref="X15"/>
    </sheetView>
  </sheetViews>
  <sheetFormatPr defaultRowHeight="12.75" x14ac:dyDescent="0.2"/>
  <cols>
    <col min="1" max="1" width="5" customWidth="1"/>
    <col min="2" max="2" width="23.7109375" customWidth="1"/>
    <col min="3" max="3" width="20" customWidth="1"/>
    <col min="4" max="4" width="4.7109375" customWidth="1"/>
    <col min="5" max="5" width="7.5703125" customWidth="1"/>
    <col min="6" max="6" width="4.7109375" customWidth="1"/>
    <col min="7" max="7" width="7.7109375" customWidth="1"/>
    <col min="8" max="8" width="4.85546875" customWidth="1"/>
    <col min="9" max="9" width="7.7109375" customWidth="1"/>
    <col min="10" max="10" width="4.7109375" customWidth="1"/>
    <col min="11" max="11" width="7.7109375" customWidth="1"/>
    <col min="12" max="12" width="4.7109375" customWidth="1"/>
    <col min="13" max="13" width="7.5703125" customWidth="1"/>
    <col min="14" max="14" width="4.7109375" customWidth="1"/>
    <col min="15" max="15" width="7.7109375" customWidth="1"/>
    <col min="16" max="16" width="4.85546875" customWidth="1"/>
    <col min="17" max="17" width="7.7109375" customWidth="1"/>
    <col min="18" max="18" width="4.7109375" customWidth="1"/>
    <col min="19" max="19" width="7.7109375" customWidth="1"/>
    <col min="20" max="20" width="4.7109375" customWidth="1"/>
    <col min="21" max="21" width="8.85546875" customWidth="1"/>
    <col min="22" max="22" width="7.85546875" customWidth="1"/>
  </cols>
  <sheetData>
    <row r="1" spans="1:22" ht="23.25" x14ac:dyDescent="0.35">
      <c r="C1" s="137"/>
      <c r="D1" s="137" t="s">
        <v>46</v>
      </c>
      <c r="E1" s="137"/>
      <c r="F1" s="137"/>
      <c r="G1" s="137"/>
      <c r="H1" s="137"/>
    </row>
    <row r="2" spans="1:22" ht="23.25" x14ac:dyDescent="0.35">
      <c r="C2" s="137"/>
      <c r="D2" s="137" t="s">
        <v>547</v>
      </c>
      <c r="E2" s="137"/>
      <c r="F2" s="137"/>
      <c r="G2" s="137"/>
      <c r="H2" s="137"/>
    </row>
    <row r="3" spans="1:22" ht="23.25" x14ac:dyDescent="0.35">
      <c r="C3" s="137"/>
      <c r="D3" s="137" t="s">
        <v>47</v>
      </c>
      <c r="E3" s="137"/>
      <c r="F3" s="137"/>
      <c r="G3" s="137"/>
      <c r="H3" s="137"/>
    </row>
    <row r="4" spans="1:22" ht="13.5" thickBot="1" x14ac:dyDescent="0.25"/>
    <row r="5" spans="1:22" ht="13.5" thickTop="1" x14ac:dyDescent="0.2">
      <c r="A5" s="1406" t="s">
        <v>4</v>
      </c>
      <c r="B5" s="1408" t="s">
        <v>20</v>
      </c>
      <c r="C5" s="1410" t="s">
        <v>5</v>
      </c>
      <c r="D5" s="1394" t="s">
        <v>6</v>
      </c>
      <c r="E5" s="1405"/>
      <c r="F5" s="1404" t="s">
        <v>7</v>
      </c>
      <c r="G5" s="1396"/>
      <c r="H5" s="1394" t="s">
        <v>8</v>
      </c>
      <c r="I5" s="1405"/>
      <c r="J5" s="1404" t="s">
        <v>9</v>
      </c>
      <c r="K5" s="1396"/>
      <c r="L5" s="1394" t="s">
        <v>10</v>
      </c>
      <c r="M5" s="1405"/>
      <c r="N5" s="1404" t="s">
        <v>11</v>
      </c>
      <c r="O5" s="1396"/>
      <c r="P5" s="1394" t="s">
        <v>12</v>
      </c>
      <c r="Q5" s="1405"/>
      <c r="R5" s="1404" t="s">
        <v>13</v>
      </c>
      <c r="S5" s="1396"/>
      <c r="T5" s="1454" t="s">
        <v>14</v>
      </c>
      <c r="U5" s="1455"/>
      <c r="V5" s="1456"/>
    </row>
    <row r="6" spans="1:22" ht="33" customHeight="1" x14ac:dyDescent="0.2">
      <c r="A6" s="1407"/>
      <c r="B6" s="1409"/>
      <c r="C6" s="1411"/>
      <c r="D6" s="1420" t="s">
        <v>527</v>
      </c>
      <c r="E6" s="1421"/>
      <c r="F6" s="1402" t="s">
        <v>528</v>
      </c>
      <c r="G6" s="1403"/>
      <c r="H6" s="1400" t="s">
        <v>529</v>
      </c>
      <c r="I6" s="1401"/>
      <c r="J6" s="1400" t="s">
        <v>529</v>
      </c>
      <c r="K6" s="1401"/>
      <c r="L6" s="1420" t="s">
        <v>530</v>
      </c>
      <c r="M6" s="1421"/>
      <c r="N6" s="1402" t="s">
        <v>531</v>
      </c>
      <c r="O6" s="1403"/>
      <c r="P6" s="1420" t="s">
        <v>532</v>
      </c>
      <c r="Q6" s="1421"/>
      <c r="R6" s="1400" t="s">
        <v>533</v>
      </c>
      <c r="S6" s="1401"/>
      <c r="T6" s="1457"/>
      <c r="U6" s="1458"/>
      <c r="V6" s="1459"/>
    </row>
    <row r="7" spans="1:22" ht="14.25" customHeight="1" x14ac:dyDescent="0.2">
      <c r="A7" s="1407"/>
      <c r="B7" s="1409"/>
      <c r="C7" s="1411"/>
      <c r="D7" s="138"/>
      <c r="E7" s="139"/>
      <c r="F7" s="138"/>
      <c r="G7" s="140"/>
      <c r="H7" s="105"/>
      <c r="I7" s="139"/>
      <c r="J7" s="138"/>
      <c r="K7" s="140"/>
      <c r="L7" s="105"/>
      <c r="M7" s="139"/>
      <c r="N7" s="138"/>
      <c r="O7" s="141"/>
      <c r="P7" s="105"/>
      <c r="Q7" s="139"/>
      <c r="R7" s="138"/>
      <c r="S7" s="140"/>
      <c r="T7" s="105"/>
      <c r="U7" s="107"/>
      <c r="V7" s="108"/>
    </row>
    <row r="8" spans="1:22" ht="12" customHeight="1" x14ac:dyDescent="0.2">
      <c r="A8" s="109"/>
      <c r="B8" s="110"/>
      <c r="C8" s="111"/>
      <c r="D8" s="127" t="s">
        <v>15</v>
      </c>
      <c r="E8" s="128" t="s">
        <v>16</v>
      </c>
      <c r="F8" s="127" t="s">
        <v>15</v>
      </c>
      <c r="G8" s="129" t="s">
        <v>16</v>
      </c>
      <c r="H8" s="130" t="s">
        <v>15</v>
      </c>
      <c r="I8" s="128" t="s">
        <v>16</v>
      </c>
      <c r="J8" s="127" t="s">
        <v>15</v>
      </c>
      <c r="K8" s="129" t="s">
        <v>16</v>
      </c>
      <c r="L8" s="130" t="s">
        <v>15</v>
      </c>
      <c r="M8" s="128" t="s">
        <v>16</v>
      </c>
      <c r="N8" s="127" t="s">
        <v>15</v>
      </c>
      <c r="O8" s="131" t="s">
        <v>16</v>
      </c>
      <c r="P8" s="130" t="s">
        <v>15</v>
      </c>
      <c r="Q8" s="128" t="s">
        <v>16</v>
      </c>
      <c r="R8" s="127" t="s">
        <v>15</v>
      </c>
      <c r="S8" s="129" t="s">
        <v>16</v>
      </c>
      <c r="T8" s="130" t="s">
        <v>15</v>
      </c>
      <c r="U8" s="135" t="s">
        <v>17</v>
      </c>
      <c r="V8" s="162" t="s">
        <v>18</v>
      </c>
    </row>
    <row r="9" spans="1:22" ht="10.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3"/>
      <c r="U9" s="158"/>
      <c r="V9" s="115"/>
    </row>
    <row r="10" spans="1:22" ht="17.25" thickTop="1" x14ac:dyDescent="0.2">
      <c r="A10" s="119">
        <v>1</v>
      </c>
      <c r="B10" s="90" t="s">
        <v>1088</v>
      </c>
      <c r="C10" s="91" t="s">
        <v>1089</v>
      </c>
      <c r="D10" s="1142">
        <v>5</v>
      </c>
      <c r="E10" s="1143">
        <v>9023</v>
      </c>
      <c r="F10" s="1144">
        <v>4</v>
      </c>
      <c r="G10" s="1145">
        <v>9411</v>
      </c>
      <c r="H10" s="142">
        <v>1</v>
      </c>
      <c r="I10" s="82">
        <v>11480</v>
      </c>
      <c r="J10" s="187">
        <v>5</v>
      </c>
      <c r="K10" s="80">
        <v>3934</v>
      </c>
      <c r="L10" s="142">
        <v>4</v>
      </c>
      <c r="M10" s="82">
        <v>4113</v>
      </c>
      <c r="N10" s="187">
        <v>5</v>
      </c>
      <c r="O10" s="80">
        <v>6285</v>
      </c>
      <c r="P10" s="142">
        <v>2</v>
      </c>
      <c r="Q10" s="82">
        <v>12670</v>
      </c>
      <c r="R10" s="187">
        <v>1</v>
      </c>
      <c r="S10" s="80">
        <v>29125</v>
      </c>
      <c r="T10" s="144">
        <v>27</v>
      </c>
      <c r="U10" s="88">
        <v>86041</v>
      </c>
      <c r="V10" s="161">
        <v>1</v>
      </c>
    </row>
    <row r="11" spans="1:22" ht="16.5" x14ac:dyDescent="0.2">
      <c r="A11" s="118">
        <v>2</v>
      </c>
      <c r="B11" s="89" t="s">
        <v>1090</v>
      </c>
      <c r="C11" s="159" t="s">
        <v>1091</v>
      </c>
      <c r="D11" s="1146">
        <v>3</v>
      </c>
      <c r="E11" s="1147">
        <v>10194</v>
      </c>
      <c r="F11" s="1148">
        <v>1</v>
      </c>
      <c r="G11" s="1149">
        <v>16009</v>
      </c>
      <c r="H11" s="117">
        <v>7</v>
      </c>
      <c r="I11" s="78">
        <v>3939</v>
      </c>
      <c r="J11" s="186">
        <v>4</v>
      </c>
      <c r="K11" s="76">
        <v>3971</v>
      </c>
      <c r="L11" s="117">
        <v>1</v>
      </c>
      <c r="M11" s="78">
        <v>6280</v>
      </c>
      <c r="N11" s="186">
        <v>6</v>
      </c>
      <c r="O11" s="76">
        <v>4174</v>
      </c>
      <c r="P11" s="117">
        <v>4</v>
      </c>
      <c r="Q11" s="78">
        <v>8400</v>
      </c>
      <c r="R11" s="186">
        <v>2</v>
      </c>
      <c r="S11" s="76">
        <v>18715</v>
      </c>
      <c r="T11" s="144">
        <v>28</v>
      </c>
      <c r="U11" s="88">
        <v>71682</v>
      </c>
      <c r="V11" s="161">
        <v>2</v>
      </c>
    </row>
    <row r="12" spans="1:22" ht="16.5" x14ac:dyDescent="0.2">
      <c r="A12" s="118">
        <v>3</v>
      </c>
      <c r="B12" s="90" t="s">
        <v>1092</v>
      </c>
      <c r="C12" s="91" t="s">
        <v>1093</v>
      </c>
      <c r="D12" s="1146">
        <v>1</v>
      </c>
      <c r="E12" s="1147">
        <v>15143</v>
      </c>
      <c r="F12" s="1148">
        <v>7</v>
      </c>
      <c r="G12" s="1149">
        <v>2632</v>
      </c>
      <c r="H12" s="117">
        <v>5</v>
      </c>
      <c r="I12" s="78">
        <v>4493</v>
      </c>
      <c r="J12" s="186">
        <v>3</v>
      </c>
      <c r="K12" s="76">
        <v>5144</v>
      </c>
      <c r="L12" s="117">
        <v>3</v>
      </c>
      <c r="M12" s="78">
        <v>4496</v>
      </c>
      <c r="N12" s="186">
        <v>2</v>
      </c>
      <c r="O12" s="76">
        <v>9820</v>
      </c>
      <c r="P12" s="117">
        <v>6</v>
      </c>
      <c r="Q12" s="78">
        <v>7645</v>
      </c>
      <c r="R12" s="186">
        <v>3</v>
      </c>
      <c r="S12" s="76">
        <v>11950</v>
      </c>
      <c r="T12" s="144">
        <v>30</v>
      </c>
      <c r="U12" s="88">
        <v>61323</v>
      </c>
      <c r="V12" s="161">
        <v>3</v>
      </c>
    </row>
    <row r="13" spans="1:22" ht="16.5" x14ac:dyDescent="0.2">
      <c r="A13" s="119">
        <v>4</v>
      </c>
      <c r="B13" s="90" t="s">
        <v>1094</v>
      </c>
      <c r="C13" s="91" t="s">
        <v>49</v>
      </c>
      <c r="D13" s="1146">
        <v>2</v>
      </c>
      <c r="E13" s="1147">
        <v>13270</v>
      </c>
      <c r="F13" s="1148">
        <v>3</v>
      </c>
      <c r="G13" s="1149">
        <v>10566</v>
      </c>
      <c r="H13" s="117">
        <v>4</v>
      </c>
      <c r="I13" s="78">
        <v>4624</v>
      </c>
      <c r="J13" s="186">
        <v>6</v>
      </c>
      <c r="K13" s="76">
        <v>3756</v>
      </c>
      <c r="L13" s="117">
        <v>5</v>
      </c>
      <c r="M13" s="78">
        <v>4032</v>
      </c>
      <c r="N13" s="186">
        <v>3</v>
      </c>
      <c r="O13" s="76">
        <v>7803</v>
      </c>
      <c r="P13" s="117">
        <v>5</v>
      </c>
      <c r="Q13" s="78">
        <v>8165</v>
      </c>
      <c r="R13" s="186">
        <v>5</v>
      </c>
      <c r="S13" s="76">
        <v>9615</v>
      </c>
      <c r="T13" s="144">
        <v>33</v>
      </c>
      <c r="U13" s="88">
        <v>61831</v>
      </c>
      <c r="V13" s="161">
        <v>4</v>
      </c>
    </row>
    <row r="14" spans="1:22" ht="16.5" x14ac:dyDescent="0.2">
      <c r="A14" s="118">
        <v>5</v>
      </c>
      <c r="B14" s="90" t="s">
        <v>1095</v>
      </c>
      <c r="C14" s="91" t="s">
        <v>1096</v>
      </c>
      <c r="D14" s="1146">
        <v>4</v>
      </c>
      <c r="E14" s="1147">
        <v>9734</v>
      </c>
      <c r="F14" s="1148">
        <v>6</v>
      </c>
      <c r="G14" s="1149">
        <v>4748</v>
      </c>
      <c r="H14" s="117">
        <v>6</v>
      </c>
      <c r="I14" s="78">
        <v>3971</v>
      </c>
      <c r="J14" s="186">
        <v>1</v>
      </c>
      <c r="K14" s="76">
        <v>5702</v>
      </c>
      <c r="L14" s="117">
        <v>10</v>
      </c>
      <c r="M14" s="78">
        <v>1218</v>
      </c>
      <c r="N14" s="186">
        <v>1</v>
      </c>
      <c r="O14" s="76">
        <v>9958</v>
      </c>
      <c r="P14" s="117">
        <v>1</v>
      </c>
      <c r="Q14" s="78">
        <v>14540</v>
      </c>
      <c r="R14" s="186">
        <v>7</v>
      </c>
      <c r="S14" s="76">
        <v>5750</v>
      </c>
      <c r="T14" s="144">
        <v>36</v>
      </c>
      <c r="U14" s="88">
        <v>55621</v>
      </c>
      <c r="V14" s="161">
        <v>5</v>
      </c>
    </row>
    <row r="15" spans="1:22" ht="16.5" x14ac:dyDescent="0.2">
      <c r="A15" s="118">
        <v>6</v>
      </c>
      <c r="B15" s="90" t="s">
        <v>1097</v>
      </c>
      <c r="C15" s="91" t="s">
        <v>1098</v>
      </c>
      <c r="D15" s="1146">
        <v>7</v>
      </c>
      <c r="E15" s="1147">
        <v>4606</v>
      </c>
      <c r="F15" s="1148">
        <v>5</v>
      </c>
      <c r="G15" s="1149">
        <v>5780</v>
      </c>
      <c r="H15" s="117">
        <v>3</v>
      </c>
      <c r="I15" s="78">
        <v>6685</v>
      </c>
      <c r="J15" s="186">
        <v>2</v>
      </c>
      <c r="K15" s="76">
        <v>5647</v>
      </c>
      <c r="L15" s="117">
        <v>7</v>
      </c>
      <c r="M15" s="78">
        <v>2436</v>
      </c>
      <c r="N15" s="186">
        <v>4</v>
      </c>
      <c r="O15" s="76">
        <v>6741</v>
      </c>
      <c r="P15" s="117">
        <v>7</v>
      </c>
      <c r="Q15" s="78">
        <v>7630</v>
      </c>
      <c r="R15" s="186">
        <v>4</v>
      </c>
      <c r="S15" s="76">
        <v>11355</v>
      </c>
      <c r="T15" s="144">
        <v>39</v>
      </c>
      <c r="U15" s="88">
        <v>50880</v>
      </c>
      <c r="V15" s="161">
        <v>6</v>
      </c>
    </row>
    <row r="16" spans="1:22" ht="16.5" x14ac:dyDescent="0.2">
      <c r="A16" s="119">
        <v>7</v>
      </c>
      <c r="B16" s="90" t="s">
        <v>1099</v>
      </c>
      <c r="C16" s="215" t="s">
        <v>1100</v>
      </c>
      <c r="D16" s="1146">
        <v>9</v>
      </c>
      <c r="E16" s="1147">
        <v>3665</v>
      </c>
      <c r="F16" s="1148">
        <v>2</v>
      </c>
      <c r="G16" s="1149">
        <v>14935</v>
      </c>
      <c r="H16" s="117">
        <v>8</v>
      </c>
      <c r="I16" s="78">
        <v>2856</v>
      </c>
      <c r="J16" s="186">
        <v>8</v>
      </c>
      <c r="K16" s="76">
        <v>2226</v>
      </c>
      <c r="L16" s="117">
        <v>2</v>
      </c>
      <c r="M16" s="78">
        <v>5005</v>
      </c>
      <c r="N16" s="186">
        <v>7</v>
      </c>
      <c r="O16" s="76">
        <v>3516</v>
      </c>
      <c r="P16" s="117">
        <v>3</v>
      </c>
      <c r="Q16" s="78">
        <v>8975</v>
      </c>
      <c r="R16" s="186">
        <v>9</v>
      </c>
      <c r="S16" s="76">
        <v>2100</v>
      </c>
      <c r="T16" s="144">
        <v>48</v>
      </c>
      <c r="U16" s="88">
        <v>43278</v>
      </c>
      <c r="V16" s="161">
        <v>7</v>
      </c>
    </row>
    <row r="17" spans="1:22" ht="16.5" x14ac:dyDescent="0.2">
      <c r="A17" s="118">
        <v>8</v>
      </c>
      <c r="B17" s="90" t="s">
        <v>1101</v>
      </c>
      <c r="C17" s="91" t="s">
        <v>1102</v>
      </c>
      <c r="D17" s="1146">
        <v>8</v>
      </c>
      <c r="E17" s="1147">
        <v>3753</v>
      </c>
      <c r="F17" s="1148">
        <v>10</v>
      </c>
      <c r="G17" s="1149">
        <v>503</v>
      </c>
      <c r="H17" s="117">
        <v>2</v>
      </c>
      <c r="I17" s="78">
        <v>7893</v>
      </c>
      <c r="J17" s="186">
        <v>9</v>
      </c>
      <c r="K17" s="76">
        <v>2214</v>
      </c>
      <c r="L17" s="117">
        <v>6</v>
      </c>
      <c r="M17" s="78">
        <v>3019</v>
      </c>
      <c r="N17" s="186">
        <v>10</v>
      </c>
      <c r="O17" s="76">
        <v>2218</v>
      </c>
      <c r="P17" s="117">
        <v>9</v>
      </c>
      <c r="Q17" s="78">
        <v>4770</v>
      </c>
      <c r="R17" s="186">
        <v>8</v>
      </c>
      <c r="S17" s="76">
        <v>4065</v>
      </c>
      <c r="T17" s="144">
        <v>62</v>
      </c>
      <c r="U17" s="88">
        <v>28435</v>
      </c>
      <c r="V17" s="161">
        <v>8</v>
      </c>
    </row>
    <row r="18" spans="1:22" ht="16.5" x14ac:dyDescent="0.2">
      <c r="A18" s="118">
        <v>9</v>
      </c>
      <c r="B18" s="90" t="s">
        <v>1103</v>
      </c>
      <c r="C18" s="215" t="s">
        <v>1104</v>
      </c>
      <c r="D18" s="1146">
        <v>6</v>
      </c>
      <c r="E18" s="1147">
        <v>4716</v>
      </c>
      <c r="F18" s="1148">
        <v>8</v>
      </c>
      <c r="G18" s="1149">
        <v>1967</v>
      </c>
      <c r="H18" s="117">
        <v>10</v>
      </c>
      <c r="I18" s="78">
        <v>2200</v>
      </c>
      <c r="J18" s="186">
        <v>7</v>
      </c>
      <c r="K18" s="76">
        <v>3658</v>
      </c>
      <c r="L18" s="117">
        <v>8</v>
      </c>
      <c r="M18" s="78">
        <v>2370</v>
      </c>
      <c r="N18" s="186">
        <v>9</v>
      </c>
      <c r="O18" s="76">
        <v>2357</v>
      </c>
      <c r="P18" s="117">
        <v>10</v>
      </c>
      <c r="Q18" s="78">
        <v>2665</v>
      </c>
      <c r="R18" s="186">
        <v>6</v>
      </c>
      <c r="S18" s="76">
        <v>7800</v>
      </c>
      <c r="T18" s="144">
        <v>64</v>
      </c>
      <c r="U18" s="88">
        <v>27733</v>
      </c>
      <c r="V18" s="161">
        <v>9</v>
      </c>
    </row>
    <row r="19" spans="1:22" ht="17.25" thickBot="1" x14ac:dyDescent="0.25">
      <c r="A19" s="120">
        <v>10</v>
      </c>
      <c r="B19" s="1128" t="s">
        <v>1105</v>
      </c>
      <c r="C19" s="121" t="s">
        <v>1106</v>
      </c>
      <c r="D19" s="1150">
        <v>10</v>
      </c>
      <c r="E19" s="1151">
        <v>2033</v>
      </c>
      <c r="F19" s="1152">
        <v>9</v>
      </c>
      <c r="G19" s="1153">
        <v>1087</v>
      </c>
      <c r="H19" s="1185">
        <v>9</v>
      </c>
      <c r="I19" s="123">
        <v>2598</v>
      </c>
      <c r="J19" s="163">
        <v>10</v>
      </c>
      <c r="K19" s="125">
        <v>1792</v>
      </c>
      <c r="L19" s="1185">
        <v>9</v>
      </c>
      <c r="M19" s="123">
        <v>1839</v>
      </c>
      <c r="N19" s="163">
        <v>8</v>
      </c>
      <c r="O19" s="125">
        <v>2536</v>
      </c>
      <c r="P19" s="1185">
        <v>8</v>
      </c>
      <c r="Q19" s="123">
        <v>6990</v>
      </c>
      <c r="R19" s="163">
        <v>10</v>
      </c>
      <c r="S19" s="125">
        <v>1585</v>
      </c>
      <c r="T19" s="1129">
        <v>73</v>
      </c>
      <c r="U19" s="1130">
        <v>20460</v>
      </c>
      <c r="V19" s="1131">
        <v>10</v>
      </c>
    </row>
    <row r="20" spans="1:22" ht="13.5" thickTop="1" x14ac:dyDescent="0.2"/>
  </sheetData>
  <sortState xmlns:xlrd2="http://schemas.microsoft.com/office/spreadsheetml/2017/richdata2" ref="B10:U18">
    <sortCondition ref="T10:T18"/>
    <sortCondition descending="1" ref="U10:U18"/>
  </sortState>
  <mergeCells count="20">
    <mergeCell ref="H5:I5"/>
    <mergeCell ref="D6:E6"/>
    <mergeCell ref="F6:G6"/>
    <mergeCell ref="H6:I6"/>
    <mergeCell ref="A5:A7"/>
    <mergeCell ref="B5:B7"/>
    <mergeCell ref="C5:C7"/>
    <mergeCell ref="D5:E5"/>
    <mergeCell ref="F5:G5"/>
    <mergeCell ref="T5:V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19" xr:uid="{079CD7B3-2D3B-405E-8416-78D33B9A5AE6}">
      <formula1>IF(ISNUMBER(D10)=TRUE,SUM(D10,F10,H10,J10,L10,N10,P10,R10),"")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0FD8-62BC-4F3C-85D7-F53E5F9992D6}">
  <sheetPr>
    <tabColor theme="6" tint="-0.499984740745262"/>
  </sheetPr>
  <dimension ref="A1:S22"/>
  <sheetViews>
    <sheetView workbookViewId="0">
      <selection activeCell="V12" sqref="V12"/>
    </sheetView>
  </sheetViews>
  <sheetFormatPr defaultRowHeight="12.75" x14ac:dyDescent="0.2"/>
  <cols>
    <col min="1" max="1" width="5.42578125" customWidth="1"/>
    <col min="2" max="2" width="38.28515625" customWidth="1"/>
    <col min="3" max="3" width="24.42578125" customWidth="1"/>
    <col min="4" max="4" width="6.42578125" customWidth="1"/>
    <col min="5" max="6" width="9.7109375" customWidth="1"/>
    <col min="7" max="7" width="6.7109375" customWidth="1"/>
    <col min="8" max="8" width="8.85546875" customWidth="1"/>
    <col min="9" max="9" width="8.42578125" customWidth="1"/>
    <col min="10" max="10" width="6.7109375" customWidth="1"/>
    <col min="11" max="11" width="8.7109375" customWidth="1"/>
    <col min="12" max="12" width="8.85546875" customWidth="1"/>
    <col min="13" max="13" width="6.28515625" customWidth="1"/>
    <col min="14" max="14" width="8.5703125" customWidth="1"/>
    <col min="15" max="15" width="8.7109375" customWidth="1"/>
    <col min="16" max="16" width="6.7109375" customWidth="1"/>
    <col min="17" max="18" width="8.85546875" customWidth="1"/>
    <col min="19" max="19" width="8.5703125" customWidth="1"/>
    <col min="20" max="20" width="9" customWidth="1"/>
  </cols>
  <sheetData>
    <row r="1" spans="1:19" ht="23.25" x14ac:dyDescent="0.35">
      <c r="G1" s="137" t="s">
        <v>50</v>
      </c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9" ht="23.25" x14ac:dyDescent="0.35">
      <c r="E2" s="2"/>
      <c r="F2" s="2"/>
      <c r="G2" s="164"/>
      <c r="H2" s="164"/>
      <c r="I2" s="164"/>
      <c r="J2" s="164"/>
      <c r="K2" s="6" t="s">
        <v>405</v>
      </c>
      <c r="L2" s="164"/>
      <c r="M2" s="164"/>
      <c r="N2" s="164"/>
      <c r="O2" s="164"/>
      <c r="P2" s="164"/>
      <c r="Q2" s="164"/>
      <c r="R2" s="2"/>
    </row>
    <row r="3" spans="1:19" ht="23.25" x14ac:dyDescent="0.35">
      <c r="E3" s="2"/>
      <c r="F3" s="2"/>
      <c r="G3" s="164"/>
      <c r="H3" s="164"/>
      <c r="I3" s="164"/>
      <c r="J3" s="164"/>
      <c r="K3" s="7" t="s">
        <v>3</v>
      </c>
      <c r="L3" s="164"/>
      <c r="M3" s="164"/>
      <c r="N3" s="164"/>
      <c r="O3" s="164"/>
      <c r="P3" s="164"/>
      <c r="Q3" s="164"/>
      <c r="R3" s="2"/>
    </row>
    <row r="5" spans="1:19" ht="13.5" thickBot="1" x14ac:dyDescent="0.25"/>
    <row r="6" spans="1:19" ht="13.5" thickTop="1" x14ac:dyDescent="0.2">
      <c r="A6" s="1479" t="s">
        <v>284</v>
      </c>
      <c r="B6" s="1479" t="s">
        <v>364</v>
      </c>
      <c r="C6" s="1479" t="s">
        <v>288</v>
      </c>
      <c r="D6" s="1460" t="s">
        <v>6</v>
      </c>
      <c r="E6" s="1461"/>
      <c r="F6" s="1462"/>
      <c r="G6" s="1460" t="s">
        <v>7</v>
      </c>
      <c r="H6" s="1461"/>
      <c r="I6" s="1462"/>
      <c r="J6" s="1476" t="s">
        <v>8</v>
      </c>
      <c r="K6" s="1477"/>
      <c r="L6" s="1478"/>
      <c r="M6" s="1460" t="s">
        <v>9</v>
      </c>
      <c r="N6" s="1461"/>
      <c r="O6" s="1462"/>
      <c r="P6" s="1463" t="s">
        <v>14</v>
      </c>
      <c r="Q6" s="1464"/>
      <c r="R6" s="1464"/>
      <c r="S6" s="1465"/>
    </row>
    <row r="7" spans="1:19" ht="21.75" customHeight="1" x14ac:dyDescent="0.2">
      <c r="A7" s="1480"/>
      <c r="B7" s="1480"/>
      <c r="C7" s="1480"/>
      <c r="D7" s="1469" t="s">
        <v>650</v>
      </c>
      <c r="E7" s="1470"/>
      <c r="F7" s="1471"/>
      <c r="G7" s="1469" t="s">
        <v>651</v>
      </c>
      <c r="H7" s="1472"/>
      <c r="I7" s="1473"/>
      <c r="J7" s="1474" t="s">
        <v>652</v>
      </c>
      <c r="K7" s="1472" t="s">
        <v>95</v>
      </c>
      <c r="L7" s="1473" t="s">
        <v>95</v>
      </c>
      <c r="M7" s="1472" t="s">
        <v>653</v>
      </c>
      <c r="N7" s="1472" t="s">
        <v>95</v>
      </c>
      <c r="O7" s="1475" t="s">
        <v>95</v>
      </c>
      <c r="P7" s="1466"/>
      <c r="Q7" s="1467"/>
      <c r="R7" s="1467"/>
      <c r="S7" s="1468"/>
    </row>
    <row r="8" spans="1:19" ht="23.25" thickBot="1" x14ac:dyDescent="0.25">
      <c r="A8" s="1481"/>
      <c r="B8" s="1481"/>
      <c r="C8" s="1481"/>
      <c r="D8" s="848" t="s">
        <v>30</v>
      </c>
      <c r="E8" s="849" t="s">
        <v>285</v>
      </c>
      <c r="F8" s="850" t="s">
        <v>286</v>
      </c>
      <c r="G8" s="848" t="s">
        <v>30</v>
      </c>
      <c r="H8" s="849" t="s">
        <v>285</v>
      </c>
      <c r="I8" s="850" t="s">
        <v>286</v>
      </c>
      <c r="J8" s="851" t="s">
        <v>30</v>
      </c>
      <c r="K8" s="852" t="s">
        <v>285</v>
      </c>
      <c r="L8" s="853" t="s">
        <v>286</v>
      </c>
      <c r="M8" s="848" t="s">
        <v>30</v>
      </c>
      <c r="N8" s="849" t="s">
        <v>285</v>
      </c>
      <c r="O8" s="850" t="s">
        <v>286</v>
      </c>
      <c r="P8" s="848" t="s">
        <v>30</v>
      </c>
      <c r="Q8" s="849" t="s">
        <v>285</v>
      </c>
      <c r="R8" s="854" t="s">
        <v>286</v>
      </c>
      <c r="S8" s="847" t="s">
        <v>18</v>
      </c>
    </row>
    <row r="9" spans="1:19" ht="21" thickTop="1" x14ac:dyDescent="0.2">
      <c r="A9" s="839">
        <v>1</v>
      </c>
      <c r="B9" s="1132" t="s">
        <v>649</v>
      </c>
      <c r="C9" s="840" t="s">
        <v>618</v>
      </c>
      <c r="D9" s="841">
        <v>5</v>
      </c>
      <c r="E9" s="842">
        <v>312.08</v>
      </c>
      <c r="F9" s="843">
        <v>9.06</v>
      </c>
      <c r="G9" s="844">
        <v>9</v>
      </c>
      <c r="H9" s="845">
        <v>28.4</v>
      </c>
      <c r="I9" s="843">
        <v>7.14</v>
      </c>
      <c r="J9" s="844">
        <v>4</v>
      </c>
      <c r="K9" s="845">
        <v>94.81</v>
      </c>
      <c r="L9" s="843">
        <v>14.63</v>
      </c>
      <c r="M9" s="844">
        <v>1</v>
      </c>
      <c r="N9" s="845">
        <v>111.32999999999997</v>
      </c>
      <c r="O9" s="843">
        <v>12.61</v>
      </c>
      <c r="P9" s="844">
        <v>19</v>
      </c>
      <c r="Q9" s="845">
        <v>546.61999999999989</v>
      </c>
      <c r="R9" s="845">
        <v>14.63</v>
      </c>
      <c r="S9" s="846">
        <v>1</v>
      </c>
    </row>
    <row r="10" spans="1:19" ht="20.25" x14ac:dyDescent="0.2">
      <c r="A10" s="839">
        <v>2</v>
      </c>
      <c r="B10" s="1132" t="s">
        <v>645</v>
      </c>
      <c r="C10" s="840" t="s">
        <v>634</v>
      </c>
      <c r="D10" s="1062">
        <v>2</v>
      </c>
      <c r="E10" s="1063">
        <v>437.72999999999996</v>
      </c>
      <c r="F10" s="1064">
        <v>8.23</v>
      </c>
      <c r="G10" s="1065">
        <v>5</v>
      </c>
      <c r="H10" s="1066">
        <v>113.86000000000001</v>
      </c>
      <c r="I10" s="1189">
        <v>13.87</v>
      </c>
      <c r="J10" s="1065">
        <v>8</v>
      </c>
      <c r="K10" s="1066">
        <v>55.64</v>
      </c>
      <c r="L10" s="1064">
        <v>11.35</v>
      </c>
      <c r="M10" s="1065">
        <v>5</v>
      </c>
      <c r="N10" s="1066">
        <v>60.98</v>
      </c>
      <c r="O10" s="1189">
        <v>18.98</v>
      </c>
      <c r="P10" s="1065">
        <v>20</v>
      </c>
      <c r="Q10" s="1066">
        <v>668.20999999999992</v>
      </c>
      <c r="R10" s="1190">
        <v>18.98</v>
      </c>
      <c r="S10" s="846">
        <v>2</v>
      </c>
    </row>
    <row r="11" spans="1:19" ht="20.25" x14ac:dyDescent="0.2">
      <c r="A11" s="839">
        <v>3</v>
      </c>
      <c r="B11" s="1132" t="s">
        <v>638</v>
      </c>
      <c r="C11" s="840" t="s">
        <v>912</v>
      </c>
      <c r="D11" s="841">
        <v>7</v>
      </c>
      <c r="E11" s="842">
        <v>254.91999999999996</v>
      </c>
      <c r="F11" s="843">
        <v>8.14</v>
      </c>
      <c r="G11" s="844">
        <v>4</v>
      </c>
      <c r="H11" s="845">
        <v>128.17000000000002</v>
      </c>
      <c r="I11" s="843">
        <v>8.36</v>
      </c>
      <c r="J11" s="844">
        <v>1</v>
      </c>
      <c r="K11" s="845">
        <v>161.14999999999998</v>
      </c>
      <c r="L11" s="843">
        <v>17.93</v>
      </c>
      <c r="M11" s="844">
        <v>8</v>
      </c>
      <c r="N11" s="845">
        <v>53.319999999999993</v>
      </c>
      <c r="O11" s="843">
        <v>12.34</v>
      </c>
      <c r="P11" s="844">
        <v>20</v>
      </c>
      <c r="Q11" s="845">
        <v>597.55999999999995</v>
      </c>
      <c r="R11" s="845">
        <v>17.93</v>
      </c>
      <c r="S11" s="846">
        <v>3</v>
      </c>
    </row>
    <row r="12" spans="1:19" ht="20.25" x14ac:dyDescent="0.2">
      <c r="A12" s="839">
        <v>4</v>
      </c>
      <c r="B12" s="1132" t="s">
        <v>643</v>
      </c>
      <c r="C12" s="840" t="s">
        <v>632</v>
      </c>
      <c r="D12" s="841">
        <v>4</v>
      </c>
      <c r="E12" s="842">
        <v>314.08</v>
      </c>
      <c r="F12" s="843">
        <v>9.81</v>
      </c>
      <c r="G12" s="844">
        <v>1</v>
      </c>
      <c r="H12" s="845">
        <v>152.71999999999997</v>
      </c>
      <c r="I12" s="843">
        <v>11.23</v>
      </c>
      <c r="J12" s="844">
        <v>13</v>
      </c>
      <c r="K12" s="845">
        <v>16.36</v>
      </c>
      <c r="L12" s="843">
        <v>9.99</v>
      </c>
      <c r="M12" s="844">
        <v>4</v>
      </c>
      <c r="N12" s="845">
        <v>85.26</v>
      </c>
      <c r="O12" s="843">
        <v>10.23</v>
      </c>
      <c r="P12" s="844">
        <v>22</v>
      </c>
      <c r="Q12" s="845">
        <v>568.41999999999996</v>
      </c>
      <c r="R12" s="845">
        <v>11.23</v>
      </c>
      <c r="S12" s="846">
        <v>4</v>
      </c>
    </row>
    <row r="13" spans="1:19" ht="20.25" x14ac:dyDescent="0.2">
      <c r="A13" s="839">
        <v>5</v>
      </c>
      <c r="B13" s="1132" t="s">
        <v>637</v>
      </c>
      <c r="C13" s="840" t="s">
        <v>629</v>
      </c>
      <c r="D13" s="841">
        <v>8</v>
      </c>
      <c r="E13" s="842">
        <v>245.39999999999995</v>
      </c>
      <c r="F13" s="843">
        <v>6.99</v>
      </c>
      <c r="G13" s="844">
        <v>2</v>
      </c>
      <c r="H13" s="845">
        <v>150.45999999999998</v>
      </c>
      <c r="I13" s="843">
        <v>7.54</v>
      </c>
      <c r="J13" s="844">
        <v>3</v>
      </c>
      <c r="K13" s="845">
        <v>123.56000000000002</v>
      </c>
      <c r="L13" s="843">
        <v>16.04</v>
      </c>
      <c r="M13" s="844">
        <v>10</v>
      </c>
      <c r="N13" s="845">
        <v>48.92</v>
      </c>
      <c r="O13" s="843">
        <v>9.77</v>
      </c>
      <c r="P13" s="844">
        <v>23</v>
      </c>
      <c r="Q13" s="845">
        <v>568.33999999999992</v>
      </c>
      <c r="R13" s="845">
        <v>16.04</v>
      </c>
      <c r="S13" s="846">
        <v>5</v>
      </c>
    </row>
    <row r="14" spans="1:19" ht="20.25" x14ac:dyDescent="0.2">
      <c r="A14" s="839">
        <v>6</v>
      </c>
      <c r="B14" s="1132" t="s">
        <v>648</v>
      </c>
      <c r="C14" s="840" t="s">
        <v>636</v>
      </c>
      <c r="D14" s="841">
        <v>1</v>
      </c>
      <c r="E14" s="842">
        <v>461.89000000000016</v>
      </c>
      <c r="F14" s="843">
        <v>9.06</v>
      </c>
      <c r="G14" s="844">
        <v>13</v>
      </c>
      <c r="H14" s="845">
        <v>16.240000000000002</v>
      </c>
      <c r="I14" s="843">
        <v>6.44</v>
      </c>
      <c r="J14" s="844">
        <v>9</v>
      </c>
      <c r="K14" s="845">
        <v>52.5</v>
      </c>
      <c r="L14" s="843">
        <v>9.2799999999999994</v>
      </c>
      <c r="M14" s="844">
        <v>2</v>
      </c>
      <c r="N14" s="845">
        <v>94.4</v>
      </c>
      <c r="O14" s="843">
        <v>14.55</v>
      </c>
      <c r="P14" s="844">
        <v>25</v>
      </c>
      <c r="Q14" s="845">
        <v>625.03000000000009</v>
      </c>
      <c r="R14" s="845">
        <v>14.55</v>
      </c>
      <c r="S14" s="846">
        <v>6</v>
      </c>
    </row>
    <row r="15" spans="1:19" ht="20.25" x14ac:dyDescent="0.2">
      <c r="A15" s="839">
        <v>7</v>
      </c>
      <c r="B15" s="1132" t="s">
        <v>956</v>
      </c>
      <c r="C15" s="840" t="s">
        <v>609</v>
      </c>
      <c r="D15" s="841">
        <v>10</v>
      </c>
      <c r="E15" s="842">
        <v>207.69000000000003</v>
      </c>
      <c r="F15" s="843">
        <v>7.01</v>
      </c>
      <c r="G15" s="844">
        <v>3</v>
      </c>
      <c r="H15" s="845">
        <v>148.80000000000001</v>
      </c>
      <c r="I15" s="843">
        <v>8.6199999999999992</v>
      </c>
      <c r="J15" s="844">
        <v>11</v>
      </c>
      <c r="K15" s="845">
        <v>36.85</v>
      </c>
      <c r="L15" s="843">
        <v>14.59</v>
      </c>
      <c r="M15" s="844">
        <v>3</v>
      </c>
      <c r="N15" s="845">
        <v>89.039999999999992</v>
      </c>
      <c r="O15" s="843">
        <v>9.66</v>
      </c>
      <c r="P15" s="844">
        <v>27</v>
      </c>
      <c r="Q15" s="845">
        <v>482.38</v>
      </c>
      <c r="R15" s="845">
        <v>14.59</v>
      </c>
      <c r="S15" s="846">
        <v>7</v>
      </c>
    </row>
    <row r="16" spans="1:19" ht="20.25" x14ac:dyDescent="0.2">
      <c r="A16" s="839">
        <v>8</v>
      </c>
      <c r="B16" s="1132" t="s">
        <v>642</v>
      </c>
      <c r="C16" s="840" t="s">
        <v>287</v>
      </c>
      <c r="D16" s="841">
        <v>3</v>
      </c>
      <c r="E16" s="842">
        <v>362.67000000000007</v>
      </c>
      <c r="F16" s="843">
        <v>7.88</v>
      </c>
      <c r="G16" s="844">
        <v>6</v>
      </c>
      <c r="H16" s="845">
        <v>93.08</v>
      </c>
      <c r="I16" s="843">
        <v>6.72</v>
      </c>
      <c r="J16" s="844">
        <v>10</v>
      </c>
      <c r="K16" s="845">
        <v>42.580000000000005</v>
      </c>
      <c r="L16" s="843">
        <v>13.66</v>
      </c>
      <c r="M16" s="844">
        <v>12</v>
      </c>
      <c r="N16" s="845">
        <v>22.25</v>
      </c>
      <c r="O16" s="843">
        <v>11.8</v>
      </c>
      <c r="P16" s="844">
        <v>31</v>
      </c>
      <c r="Q16" s="845">
        <v>520.58000000000004</v>
      </c>
      <c r="R16" s="845">
        <v>13.66</v>
      </c>
      <c r="S16" s="846">
        <v>8</v>
      </c>
    </row>
    <row r="17" spans="1:19" ht="20.25" x14ac:dyDescent="0.2">
      <c r="A17" s="839">
        <v>9</v>
      </c>
      <c r="B17" s="1132" t="s">
        <v>640</v>
      </c>
      <c r="C17" s="840" t="s">
        <v>911</v>
      </c>
      <c r="D17" s="841">
        <v>13</v>
      </c>
      <c r="E17" s="842">
        <v>71.849999999999994</v>
      </c>
      <c r="F17" s="843">
        <v>6.88</v>
      </c>
      <c r="G17" s="844">
        <v>11</v>
      </c>
      <c r="H17" s="845">
        <v>22.59</v>
      </c>
      <c r="I17" s="843">
        <v>6.79</v>
      </c>
      <c r="J17" s="844">
        <v>6</v>
      </c>
      <c r="K17" s="845">
        <v>72.23</v>
      </c>
      <c r="L17" s="843">
        <v>10.220000000000001</v>
      </c>
      <c r="M17" s="844">
        <v>6</v>
      </c>
      <c r="N17" s="845">
        <v>59.9</v>
      </c>
      <c r="O17" s="843">
        <v>12.97</v>
      </c>
      <c r="P17" s="844">
        <v>36</v>
      </c>
      <c r="Q17" s="845">
        <v>226.57000000000002</v>
      </c>
      <c r="R17" s="845">
        <v>12.97</v>
      </c>
      <c r="S17" s="846">
        <v>9</v>
      </c>
    </row>
    <row r="18" spans="1:19" ht="20.25" x14ac:dyDescent="0.2">
      <c r="A18" s="839">
        <v>10</v>
      </c>
      <c r="B18" s="1132" t="s">
        <v>646</v>
      </c>
      <c r="C18" s="840" t="s">
        <v>913</v>
      </c>
      <c r="D18" s="841">
        <v>6</v>
      </c>
      <c r="E18" s="842">
        <v>275.70999999999998</v>
      </c>
      <c r="F18" s="843">
        <v>7.39</v>
      </c>
      <c r="G18" s="844">
        <v>10</v>
      </c>
      <c r="H18" s="845">
        <v>25.04</v>
      </c>
      <c r="I18" s="843">
        <v>7.47</v>
      </c>
      <c r="J18" s="844">
        <v>12</v>
      </c>
      <c r="K18" s="845">
        <v>29.79</v>
      </c>
      <c r="L18" s="843">
        <v>11.32</v>
      </c>
      <c r="M18" s="844">
        <v>9</v>
      </c>
      <c r="N18" s="845">
        <v>52.18</v>
      </c>
      <c r="O18" s="843">
        <v>13.23</v>
      </c>
      <c r="P18" s="844">
        <v>37</v>
      </c>
      <c r="Q18" s="845">
        <v>382.72</v>
      </c>
      <c r="R18" s="845">
        <v>13.23</v>
      </c>
      <c r="S18" s="846">
        <v>10</v>
      </c>
    </row>
    <row r="19" spans="1:19" ht="20.25" x14ac:dyDescent="0.2">
      <c r="A19" s="839">
        <v>11</v>
      </c>
      <c r="B19" s="1132" t="s">
        <v>639</v>
      </c>
      <c r="C19" s="840" t="s">
        <v>630</v>
      </c>
      <c r="D19" s="841">
        <v>12</v>
      </c>
      <c r="E19" s="842">
        <v>85.87</v>
      </c>
      <c r="F19" s="843">
        <v>7.82</v>
      </c>
      <c r="G19" s="844">
        <v>7</v>
      </c>
      <c r="H19" s="845">
        <v>69.75</v>
      </c>
      <c r="I19" s="843">
        <v>6.95</v>
      </c>
      <c r="J19" s="844">
        <v>5</v>
      </c>
      <c r="K19" s="845">
        <v>90.89</v>
      </c>
      <c r="L19" s="843">
        <v>14.61</v>
      </c>
      <c r="M19" s="844">
        <v>13</v>
      </c>
      <c r="N19" s="845">
        <v>21.54</v>
      </c>
      <c r="O19" s="843">
        <v>9.1199999999999992</v>
      </c>
      <c r="P19" s="844">
        <v>37</v>
      </c>
      <c r="Q19" s="845">
        <v>268.05</v>
      </c>
      <c r="R19" s="845">
        <v>14.61</v>
      </c>
      <c r="S19" s="846">
        <v>11</v>
      </c>
    </row>
    <row r="20" spans="1:19" ht="20.25" x14ac:dyDescent="0.2">
      <c r="A20" s="839">
        <v>12</v>
      </c>
      <c r="B20" s="1132" t="s">
        <v>641</v>
      </c>
      <c r="C20" s="840" t="s">
        <v>631</v>
      </c>
      <c r="D20" s="841">
        <v>14</v>
      </c>
      <c r="E20" s="842">
        <v>45.569999999999993</v>
      </c>
      <c r="F20" s="843">
        <v>6.98</v>
      </c>
      <c r="G20" s="844">
        <v>12</v>
      </c>
      <c r="H20" s="845">
        <v>17.63</v>
      </c>
      <c r="I20" s="843">
        <v>6.93</v>
      </c>
      <c r="J20" s="844">
        <v>2</v>
      </c>
      <c r="K20" s="845">
        <v>127.70000000000002</v>
      </c>
      <c r="L20" s="1181">
        <v>18.07</v>
      </c>
      <c r="M20" s="844">
        <v>11</v>
      </c>
      <c r="N20" s="845">
        <v>30.65</v>
      </c>
      <c r="O20" s="843">
        <v>9.3699999999999992</v>
      </c>
      <c r="P20" s="844">
        <v>39</v>
      </c>
      <c r="Q20" s="845">
        <v>221.55</v>
      </c>
      <c r="R20" s="845">
        <v>18.07</v>
      </c>
      <c r="S20" s="846">
        <v>12</v>
      </c>
    </row>
    <row r="21" spans="1:19" ht="20.25" x14ac:dyDescent="0.2">
      <c r="A21" s="839">
        <v>13</v>
      </c>
      <c r="B21" s="1186" t="s">
        <v>644</v>
      </c>
      <c r="C21" s="840" t="s">
        <v>633</v>
      </c>
      <c r="D21" s="841">
        <v>11</v>
      </c>
      <c r="E21" s="842">
        <v>132.55999999999997</v>
      </c>
      <c r="F21" s="843">
        <v>7.02</v>
      </c>
      <c r="G21" s="844">
        <v>8</v>
      </c>
      <c r="H21" s="845">
        <v>49.819999999999993</v>
      </c>
      <c r="I21" s="843">
        <v>7.46</v>
      </c>
      <c r="J21" s="844">
        <v>14</v>
      </c>
      <c r="K21" s="845">
        <v>9.19</v>
      </c>
      <c r="L21" s="843">
        <v>9.19</v>
      </c>
      <c r="M21" s="844">
        <v>7</v>
      </c>
      <c r="N21" s="845">
        <v>55.81</v>
      </c>
      <c r="O21" s="843">
        <v>10.98</v>
      </c>
      <c r="P21" s="844">
        <v>40</v>
      </c>
      <c r="Q21" s="845">
        <v>247.37999999999997</v>
      </c>
      <c r="R21" s="845">
        <v>10.98</v>
      </c>
      <c r="S21" s="846">
        <v>13</v>
      </c>
    </row>
    <row r="22" spans="1:19" ht="21" thickBot="1" x14ac:dyDescent="0.25">
      <c r="A22" s="839">
        <v>14</v>
      </c>
      <c r="B22" s="1187" t="s">
        <v>647</v>
      </c>
      <c r="C22" s="855" t="s">
        <v>635</v>
      </c>
      <c r="D22" s="1133">
        <v>9</v>
      </c>
      <c r="E22" s="1134">
        <v>223.66000000000005</v>
      </c>
      <c r="F22" s="1188">
        <v>9.8699999999999992</v>
      </c>
      <c r="G22" s="1136">
        <v>14</v>
      </c>
      <c r="H22" s="1137">
        <v>5.59</v>
      </c>
      <c r="I22" s="1135">
        <v>5.59</v>
      </c>
      <c r="J22" s="1136">
        <v>7</v>
      </c>
      <c r="K22" s="1137">
        <v>64.38000000000001</v>
      </c>
      <c r="L22" s="1135">
        <v>14.47</v>
      </c>
      <c r="M22" s="1136">
        <v>14</v>
      </c>
      <c r="N22" s="1137">
        <v>12.68</v>
      </c>
      <c r="O22" s="1135">
        <v>9.15</v>
      </c>
      <c r="P22" s="1136">
        <v>44</v>
      </c>
      <c r="Q22" s="1137">
        <v>306.31000000000006</v>
      </c>
      <c r="R22" s="1137">
        <v>14.47</v>
      </c>
      <c r="S22" s="856">
        <v>14</v>
      </c>
    </row>
  </sheetData>
  <sortState xmlns:xlrd2="http://schemas.microsoft.com/office/spreadsheetml/2017/richdata2" ref="B9:R22">
    <sortCondition ref="P9:P22"/>
    <sortCondition descending="1" ref="Q9:Q22"/>
  </sortState>
  <mergeCells count="12">
    <mergeCell ref="A6:A8"/>
    <mergeCell ref="B6:B8"/>
    <mergeCell ref="C6:C8"/>
    <mergeCell ref="D6:F6"/>
    <mergeCell ref="G6:I6"/>
    <mergeCell ref="M6:O6"/>
    <mergeCell ref="P6:S7"/>
    <mergeCell ref="D7:F7"/>
    <mergeCell ref="G7:I7"/>
    <mergeCell ref="J7:L7"/>
    <mergeCell ref="M7:O7"/>
    <mergeCell ref="J6:L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9CA04-0597-4FE5-9864-F80B3EBEA62D}">
  <sheetPr>
    <tabColor theme="3" tint="0.39997558519241921"/>
  </sheetPr>
  <dimension ref="A1:R20"/>
  <sheetViews>
    <sheetView workbookViewId="0"/>
  </sheetViews>
  <sheetFormatPr defaultRowHeight="12.75" x14ac:dyDescent="0.2"/>
  <cols>
    <col min="1" max="1" width="4.28515625" customWidth="1"/>
    <col min="2" max="2" width="27.7109375" customWidth="1"/>
    <col min="3" max="3" width="5.7109375" customWidth="1"/>
    <col min="4" max="4" width="7.7109375" customWidth="1"/>
    <col min="5" max="5" width="7.42578125" customWidth="1"/>
    <col min="6" max="6" width="5.7109375" customWidth="1"/>
    <col min="7" max="7" width="7.7109375" customWidth="1"/>
    <col min="9" max="9" width="5.7109375" customWidth="1"/>
    <col min="10" max="10" width="7.7109375" customWidth="1"/>
    <col min="12" max="12" width="5.7109375" customWidth="1"/>
    <col min="13" max="14" width="7.7109375" customWidth="1"/>
    <col min="15" max="15" width="5.7109375" customWidth="1"/>
  </cols>
  <sheetData>
    <row r="1" spans="1:18" ht="23.25" x14ac:dyDescent="0.35">
      <c r="G1" s="137" t="s">
        <v>50</v>
      </c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8" ht="23.25" x14ac:dyDescent="0.35">
      <c r="E2" s="2"/>
      <c r="F2" s="2"/>
      <c r="G2" s="164"/>
      <c r="H2" s="164"/>
      <c r="I2" s="164"/>
      <c r="J2" s="164"/>
      <c r="K2" s="6" t="s">
        <v>548</v>
      </c>
      <c r="L2" s="164"/>
      <c r="M2" s="164"/>
      <c r="N2" s="164"/>
      <c r="O2" s="164"/>
      <c r="P2" s="164"/>
      <c r="Q2" s="164"/>
      <c r="R2" s="2"/>
    </row>
    <row r="3" spans="1:18" ht="23.25" x14ac:dyDescent="0.35">
      <c r="E3" s="2"/>
      <c r="F3" s="2"/>
      <c r="G3" s="164"/>
      <c r="H3" s="164"/>
      <c r="I3" s="164"/>
      <c r="J3" s="164"/>
      <c r="K3" s="7" t="s">
        <v>3</v>
      </c>
      <c r="L3" s="164"/>
      <c r="M3" s="164"/>
      <c r="N3" s="164"/>
      <c r="O3" s="164"/>
      <c r="P3" s="164"/>
      <c r="Q3" s="164"/>
      <c r="R3" s="2"/>
    </row>
    <row r="4" spans="1:18" ht="13.5" thickBot="1" x14ac:dyDescent="0.25"/>
    <row r="5" spans="1:18" ht="13.5" thickTop="1" x14ac:dyDescent="0.2">
      <c r="A5" s="1479" t="s">
        <v>284</v>
      </c>
      <c r="B5" s="1479" t="s">
        <v>288</v>
      </c>
      <c r="C5" s="1460" t="s">
        <v>6</v>
      </c>
      <c r="D5" s="1461"/>
      <c r="E5" s="1462"/>
      <c r="F5" s="1460" t="s">
        <v>7</v>
      </c>
      <c r="G5" s="1461"/>
      <c r="H5" s="1462"/>
      <c r="I5" s="1476" t="s">
        <v>8</v>
      </c>
      <c r="J5" s="1477"/>
      <c r="K5" s="1478"/>
      <c r="L5" s="1463" t="s">
        <v>14</v>
      </c>
      <c r="M5" s="1464"/>
      <c r="N5" s="1464"/>
      <c r="O5" s="1465"/>
    </row>
    <row r="6" spans="1:18" ht="15" x14ac:dyDescent="0.2">
      <c r="A6" s="1480"/>
      <c r="B6" s="1480"/>
      <c r="C6" s="1482" t="s">
        <v>675</v>
      </c>
      <c r="D6" s="1483"/>
      <c r="E6" s="1484"/>
      <c r="F6" s="1482" t="s">
        <v>676</v>
      </c>
      <c r="G6" s="1485"/>
      <c r="H6" s="1486"/>
      <c r="I6" s="1487" t="s">
        <v>677</v>
      </c>
      <c r="J6" s="1485" t="s">
        <v>95</v>
      </c>
      <c r="K6" s="1486" t="s">
        <v>95</v>
      </c>
      <c r="L6" s="1466"/>
      <c r="M6" s="1467"/>
      <c r="N6" s="1467"/>
      <c r="O6" s="1468"/>
    </row>
    <row r="7" spans="1:18" ht="13.5" thickBot="1" x14ac:dyDescent="0.25">
      <c r="A7" s="1481"/>
      <c r="B7" s="1481"/>
      <c r="C7" s="932" t="s">
        <v>30</v>
      </c>
      <c r="D7" s="933" t="s">
        <v>285</v>
      </c>
      <c r="E7" s="934" t="s">
        <v>286</v>
      </c>
      <c r="F7" s="932" t="s">
        <v>30</v>
      </c>
      <c r="G7" s="933" t="s">
        <v>285</v>
      </c>
      <c r="H7" s="934" t="s">
        <v>286</v>
      </c>
      <c r="I7" s="935" t="s">
        <v>30</v>
      </c>
      <c r="J7" s="936" t="s">
        <v>285</v>
      </c>
      <c r="K7" s="937" t="s">
        <v>286</v>
      </c>
      <c r="L7" s="932" t="s">
        <v>30</v>
      </c>
      <c r="M7" s="933" t="s">
        <v>285</v>
      </c>
      <c r="N7" s="938" t="s">
        <v>286</v>
      </c>
      <c r="O7" s="939" t="s">
        <v>18</v>
      </c>
    </row>
    <row r="8" spans="1:18" ht="28.5" customHeight="1" thickTop="1" x14ac:dyDescent="0.2">
      <c r="A8" s="930">
        <v>1</v>
      </c>
      <c r="B8" s="946" t="s">
        <v>682</v>
      </c>
      <c r="C8" s="948">
        <v>4</v>
      </c>
      <c r="D8" s="949">
        <v>125.56000000000002</v>
      </c>
      <c r="E8" s="947">
        <v>11.84</v>
      </c>
      <c r="F8" s="948">
        <v>2</v>
      </c>
      <c r="G8" s="949">
        <v>149.04</v>
      </c>
      <c r="H8" s="947">
        <v>7.62</v>
      </c>
      <c r="I8" s="948">
        <v>5</v>
      </c>
      <c r="J8" s="949">
        <v>211.84</v>
      </c>
      <c r="K8" s="947">
        <v>13.18</v>
      </c>
      <c r="L8" s="948">
        <f>C8+F8+I8</f>
        <v>11</v>
      </c>
      <c r="M8" s="949">
        <f>D8+G8+J8</f>
        <v>486.44000000000005</v>
      </c>
      <c r="N8" s="949">
        <v>13.18</v>
      </c>
      <c r="O8" s="931">
        <v>1</v>
      </c>
    </row>
    <row r="9" spans="1:18" ht="25.5" customHeight="1" x14ac:dyDescent="0.2">
      <c r="A9" s="930">
        <v>2</v>
      </c>
      <c r="B9" s="946" t="s">
        <v>950</v>
      </c>
      <c r="C9" s="1068">
        <v>1</v>
      </c>
      <c r="D9" s="1069">
        <v>160.77000000000001</v>
      </c>
      <c r="E9" s="1067">
        <v>12.97</v>
      </c>
      <c r="F9" s="1068">
        <v>9</v>
      </c>
      <c r="G9" s="1069">
        <v>45.400000000000006</v>
      </c>
      <c r="H9" s="1067">
        <v>10.35</v>
      </c>
      <c r="I9" s="1068">
        <v>1</v>
      </c>
      <c r="J9" s="1069">
        <v>264.07</v>
      </c>
      <c r="K9" s="1067">
        <v>19.41</v>
      </c>
      <c r="L9" s="1068">
        <f>C9+F9+I9</f>
        <v>11</v>
      </c>
      <c r="M9" s="1069">
        <f>D9+G9+J9</f>
        <v>470.24</v>
      </c>
      <c r="N9" s="1069">
        <v>19.41</v>
      </c>
      <c r="O9" s="931">
        <v>2</v>
      </c>
    </row>
    <row r="10" spans="1:18" ht="26.25" customHeight="1" x14ac:dyDescent="0.2">
      <c r="A10" s="930">
        <v>3</v>
      </c>
      <c r="B10" s="946" t="s">
        <v>679</v>
      </c>
      <c r="C10" s="948">
        <v>2</v>
      </c>
      <c r="D10" s="949">
        <v>152.58000000000001</v>
      </c>
      <c r="E10" s="947">
        <v>14.03</v>
      </c>
      <c r="F10" s="948">
        <v>5</v>
      </c>
      <c r="G10" s="949">
        <v>91.019999999999982</v>
      </c>
      <c r="H10" s="947">
        <v>8.82</v>
      </c>
      <c r="I10" s="948">
        <v>7</v>
      </c>
      <c r="J10" s="949">
        <v>156.23000000000002</v>
      </c>
      <c r="K10" s="947">
        <v>13.64</v>
      </c>
      <c r="L10" s="1068">
        <f t="shared" ref="L10:L20" si="0">C10+F10+I10</f>
        <v>14</v>
      </c>
      <c r="M10" s="1069">
        <f t="shared" ref="M10:M19" si="1">D10+G10+J10</f>
        <v>399.83000000000004</v>
      </c>
      <c r="N10" s="949">
        <v>14.03</v>
      </c>
      <c r="O10" s="931">
        <v>3</v>
      </c>
    </row>
    <row r="11" spans="1:18" ht="24.75" customHeight="1" x14ac:dyDescent="0.2">
      <c r="A11" s="930">
        <v>4</v>
      </c>
      <c r="B11" s="946" t="s">
        <v>678</v>
      </c>
      <c r="C11" s="948">
        <v>5</v>
      </c>
      <c r="D11" s="949">
        <v>113.17000000000002</v>
      </c>
      <c r="E11" s="947">
        <v>15.61</v>
      </c>
      <c r="F11" s="948">
        <v>1</v>
      </c>
      <c r="G11" s="949">
        <v>174.07999999999998</v>
      </c>
      <c r="H11" s="947">
        <v>7.81</v>
      </c>
      <c r="I11" s="948">
        <v>8</v>
      </c>
      <c r="J11" s="949">
        <v>97.64</v>
      </c>
      <c r="K11" s="947">
        <v>8.5299999999999994</v>
      </c>
      <c r="L11" s="1068">
        <f t="shared" si="0"/>
        <v>14</v>
      </c>
      <c r="M11" s="1069">
        <f t="shared" si="1"/>
        <v>384.89</v>
      </c>
      <c r="N11" s="949">
        <v>15.61</v>
      </c>
      <c r="O11" s="931">
        <v>4</v>
      </c>
    </row>
    <row r="12" spans="1:18" ht="25.5" customHeight="1" x14ac:dyDescent="0.2">
      <c r="A12" s="930">
        <v>5</v>
      </c>
      <c r="B12" s="946" t="s">
        <v>949</v>
      </c>
      <c r="C12" s="948">
        <v>3</v>
      </c>
      <c r="D12" s="949">
        <v>141.38000000000002</v>
      </c>
      <c r="E12" s="947">
        <v>13.77</v>
      </c>
      <c r="F12" s="948">
        <v>4</v>
      </c>
      <c r="G12" s="949">
        <v>91.699999999999989</v>
      </c>
      <c r="H12" s="1138">
        <v>11.06</v>
      </c>
      <c r="I12" s="948">
        <v>11</v>
      </c>
      <c r="J12" s="949">
        <v>51.640000000000008</v>
      </c>
      <c r="K12" s="947">
        <v>10.81</v>
      </c>
      <c r="L12" s="1068">
        <f t="shared" si="0"/>
        <v>18</v>
      </c>
      <c r="M12" s="1069">
        <f t="shared" si="1"/>
        <v>284.72000000000003</v>
      </c>
      <c r="N12" s="949">
        <v>13.77</v>
      </c>
      <c r="O12" s="931">
        <v>5</v>
      </c>
    </row>
    <row r="13" spans="1:18" ht="24" customHeight="1" x14ac:dyDescent="0.2">
      <c r="A13" s="930">
        <v>6</v>
      </c>
      <c r="B13" s="946" t="s">
        <v>954</v>
      </c>
      <c r="C13" s="948">
        <v>12</v>
      </c>
      <c r="D13" s="949">
        <v>60.519999999999996</v>
      </c>
      <c r="E13" s="947">
        <v>11.8</v>
      </c>
      <c r="F13" s="948">
        <v>6</v>
      </c>
      <c r="G13" s="949">
        <v>85.13</v>
      </c>
      <c r="H13" s="947">
        <v>7.27</v>
      </c>
      <c r="I13" s="948">
        <v>2</v>
      </c>
      <c r="J13" s="949">
        <v>242.37</v>
      </c>
      <c r="K13" s="947">
        <v>16.574999999999999</v>
      </c>
      <c r="L13" s="1068">
        <f t="shared" si="0"/>
        <v>20</v>
      </c>
      <c r="M13" s="1069">
        <f t="shared" si="1"/>
        <v>388.02</v>
      </c>
      <c r="N13" s="949">
        <v>16.574999999999999</v>
      </c>
      <c r="O13" s="931">
        <v>6</v>
      </c>
    </row>
    <row r="14" spans="1:18" ht="25.5" customHeight="1" x14ac:dyDescent="0.2">
      <c r="A14" s="930">
        <v>7</v>
      </c>
      <c r="B14" s="946" t="s">
        <v>953</v>
      </c>
      <c r="C14" s="948">
        <v>10</v>
      </c>
      <c r="D14" s="949">
        <v>63.209999999999994</v>
      </c>
      <c r="E14" s="947">
        <v>10.75</v>
      </c>
      <c r="F14" s="948">
        <v>7</v>
      </c>
      <c r="G14" s="949">
        <v>75.98</v>
      </c>
      <c r="H14" s="947">
        <v>7.6</v>
      </c>
      <c r="I14" s="948">
        <v>3</v>
      </c>
      <c r="J14" s="949">
        <v>227.1</v>
      </c>
      <c r="K14" s="947">
        <v>14.25</v>
      </c>
      <c r="L14" s="1068">
        <f t="shared" si="0"/>
        <v>20</v>
      </c>
      <c r="M14" s="1069">
        <f t="shared" si="1"/>
        <v>366.28999999999996</v>
      </c>
      <c r="N14" s="949">
        <v>14.25</v>
      </c>
      <c r="O14" s="931">
        <v>7</v>
      </c>
    </row>
    <row r="15" spans="1:18" ht="30.75" customHeight="1" x14ac:dyDescent="0.2">
      <c r="A15" s="930">
        <v>8</v>
      </c>
      <c r="B15" s="946" t="s">
        <v>952</v>
      </c>
      <c r="C15" s="948">
        <v>6</v>
      </c>
      <c r="D15" s="949">
        <v>109.42000000000002</v>
      </c>
      <c r="E15" s="1138">
        <v>18.53</v>
      </c>
      <c r="F15" s="948">
        <v>8</v>
      </c>
      <c r="G15" s="949">
        <v>69.239999999999995</v>
      </c>
      <c r="H15" s="947">
        <v>7.87</v>
      </c>
      <c r="I15" s="948">
        <v>6</v>
      </c>
      <c r="J15" s="949">
        <v>184.12700000000001</v>
      </c>
      <c r="K15" s="1138">
        <v>26.024999999999999</v>
      </c>
      <c r="L15" s="1068">
        <f t="shared" si="0"/>
        <v>20</v>
      </c>
      <c r="M15" s="1069">
        <f t="shared" si="1"/>
        <v>362.78700000000003</v>
      </c>
      <c r="N15" s="1139">
        <v>26.024999999999999</v>
      </c>
      <c r="O15" s="931">
        <v>8</v>
      </c>
    </row>
    <row r="16" spans="1:18" ht="30.75" customHeight="1" x14ac:dyDescent="0.2">
      <c r="A16" s="930">
        <v>3</v>
      </c>
      <c r="B16" s="946" t="s">
        <v>955</v>
      </c>
      <c r="C16" s="948">
        <v>7</v>
      </c>
      <c r="D16" s="949">
        <v>105.11</v>
      </c>
      <c r="E16" s="947">
        <v>13.6</v>
      </c>
      <c r="F16" s="948">
        <v>14</v>
      </c>
      <c r="G16" s="949" t="s">
        <v>95</v>
      </c>
      <c r="H16" s="947" t="s">
        <v>95</v>
      </c>
      <c r="I16" s="948">
        <v>14</v>
      </c>
      <c r="J16" s="949" t="s">
        <v>95</v>
      </c>
      <c r="K16" s="947" t="s">
        <v>95</v>
      </c>
      <c r="L16" s="1068">
        <f t="shared" si="0"/>
        <v>35</v>
      </c>
      <c r="M16" s="1069">
        <v>105.11</v>
      </c>
      <c r="N16" s="949">
        <v>13.6</v>
      </c>
      <c r="O16" s="931">
        <v>3</v>
      </c>
    </row>
    <row r="17" spans="1:15" ht="30" customHeight="1" x14ac:dyDescent="0.2">
      <c r="A17" s="930">
        <v>4</v>
      </c>
      <c r="B17" s="946" t="s">
        <v>628</v>
      </c>
      <c r="C17" s="948">
        <v>8</v>
      </c>
      <c r="D17" s="949">
        <v>105.07</v>
      </c>
      <c r="E17" s="947">
        <v>10.220000000000001</v>
      </c>
      <c r="F17" s="948">
        <v>10</v>
      </c>
      <c r="G17" s="949">
        <v>41.6</v>
      </c>
      <c r="H17" s="947">
        <v>10.07</v>
      </c>
      <c r="I17" s="948">
        <v>4</v>
      </c>
      <c r="J17" s="949">
        <v>225.08</v>
      </c>
      <c r="K17" s="947">
        <v>17.34</v>
      </c>
      <c r="L17" s="1068">
        <f t="shared" si="0"/>
        <v>22</v>
      </c>
      <c r="M17" s="1069">
        <f t="shared" si="1"/>
        <v>371.75</v>
      </c>
      <c r="N17" s="949">
        <v>17.34</v>
      </c>
      <c r="O17" s="931">
        <v>4</v>
      </c>
    </row>
    <row r="18" spans="1:15" ht="30" customHeight="1" x14ac:dyDescent="0.2">
      <c r="A18" s="930">
        <v>5</v>
      </c>
      <c r="B18" s="946" t="s">
        <v>951</v>
      </c>
      <c r="C18" s="948">
        <v>9</v>
      </c>
      <c r="D18" s="949">
        <v>99.17</v>
      </c>
      <c r="E18" s="947">
        <v>12.27</v>
      </c>
      <c r="F18" s="948">
        <v>3</v>
      </c>
      <c r="G18" s="949">
        <v>96.57</v>
      </c>
      <c r="H18" s="947">
        <v>7.98</v>
      </c>
      <c r="I18" s="948">
        <v>10</v>
      </c>
      <c r="J18" s="949">
        <v>85.309999999999988</v>
      </c>
      <c r="K18" s="947">
        <v>13.72</v>
      </c>
      <c r="L18" s="1068">
        <f t="shared" si="0"/>
        <v>22</v>
      </c>
      <c r="M18" s="1069">
        <f t="shared" si="1"/>
        <v>281.05</v>
      </c>
      <c r="N18" s="949">
        <v>13.72</v>
      </c>
      <c r="O18" s="931">
        <v>5</v>
      </c>
    </row>
    <row r="19" spans="1:15" ht="30" customHeight="1" x14ac:dyDescent="0.2">
      <c r="A19" s="930">
        <v>9</v>
      </c>
      <c r="B19" s="946" t="s">
        <v>681</v>
      </c>
      <c r="C19" s="948">
        <v>11</v>
      </c>
      <c r="D19" s="949">
        <v>60.97</v>
      </c>
      <c r="E19" s="947">
        <v>12.9</v>
      </c>
      <c r="F19" s="948">
        <v>11</v>
      </c>
      <c r="G19" s="949">
        <v>13.280000000000001</v>
      </c>
      <c r="H19" s="947">
        <v>7.36</v>
      </c>
      <c r="I19" s="948">
        <v>9</v>
      </c>
      <c r="J19" s="949">
        <v>90.4</v>
      </c>
      <c r="K19" s="947">
        <v>14.39</v>
      </c>
      <c r="L19" s="1068">
        <f t="shared" si="0"/>
        <v>31</v>
      </c>
      <c r="M19" s="1069">
        <f t="shared" si="1"/>
        <v>164.65</v>
      </c>
      <c r="N19" s="949">
        <v>14.39</v>
      </c>
      <c r="O19" s="931">
        <v>9</v>
      </c>
    </row>
    <row r="20" spans="1:15" ht="27" customHeight="1" thickBot="1" x14ac:dyDescent="0.25">
      <c r="A20" s="944">
        <v>10</v>
      </c>
      <c r="B20" s="1070" t="s">
        <v>680</v>
      </c>
      <c r="C20" s="952">
        <v>13</v>
      </c>
      <c r="D20" s="953">
        <v>47.629999999999995</v>
      </c>
      <c r="E20" s="951">
        <v>11.29</v>
      </c>
      <c r="F20" s="952">
        <v>14</v>
      </c>
      <c r="G20" s="953" t="s">
        <v>95</v>
      </c>
      <c r="H20" s="951" t="s">
        <v>95</v>
      </c>
      <c r="I20" s="952">
        <v>14</v>
      </c>
      <c r="J20" s="953" t="s">
        <v>95</v>
      </c>
      <c r="K20" s="951" t="s">
        <v>95</v>
      </c>
      <c r="L20" s="952">
        <f t="shared" si="0"/>
        <v>41</v>
      </c>
      <c r="M20" s="953">
        <v>47.63</v>
      </c>
      <c r="N20" s="953">
        <v>11.29</v>
      </c>
      <c r="O20" s="945">
        <v>10</v>
      </c>
    </row>
  </sheetData>
  <mergeCells count="9">
    <mergeCell ref="L5:O6"/>
    <mergeCell ref="C6:E6"/>
    <mergeCell ref="F6:H6"/>
    <mergeCell ref="I6:K6"/>
    <mergeCell ref="A5:A7"/>
    <mergeCell ref="B5:B7"/>
    <mergeCell ref="C5:E5"/>
    <mergeCell ref="F5:H5"/>
    <mergeCell ref="I5:K5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E2E24-F149-4C20-A8BE-16684F6A5768}">
  <dimension ref="A2:R20"/>
  <sheetViews>
    <sheetView zoomScaleNormal="100" workbookViewId="0">
      <selection activeCell="N18" sqref="N18"/>
    </sheetView>
  </sheetViews>
  <sheetFormatPr defaultRowHeight="12.75" x14ac:dyDescent="0.2"/>
  <cols>
    <col min="1" max="1" width="5.7109375" customWidth="1"/>
    <col min="2" max="2" width="25.85546875" customWidth="1"/>
    <col min="3" max="3" width="6.28515625" customWidth="1"/>
    <col min="4" max="4" width="8.7109375" customWidth="1"/>
    <col min="5" max="5" width="8.140625" customWidth="1"/>
    <col min="6" max="6" width="6" customWidth="1"/>
    <col min="7" max="7" width="8.42578125" customWidth="1"/>
    <col min="8" max="8" width="8.7109375" customWidth="1"/>
    <col min="9" max="9" width="6.5703125" customWidth="1"/>
    <col min="10" max="10" width="8.28515625" customWidth="1"/>
    <col min="11" max="11" width="8.5703125" customWidth="1"/>
    <col min="12" max="12" width="6" customWidth="1"/>
    <col min="13" max="14" width="8" customWidth="1"/>
    <col min="15" max="15" width="7" customWidth="1"/>
  </cols>
  <sheetData>
    <row r="2" spans="1:18" ht="23.25" x14ac:dyDescent="0.35">
      <c r="G2" s="137" t="s">
        <v>50</v>
      </c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8" ht="23.25" x14ac:dyDescent="0.35">
      <c r="E3" s="2"/>
      <c r="F3" s="2"/>
      <c r="G3" s="164"/>
      <c r="H3" s="164"/>
      <c r="I3" s="164"/>
      <c r="J3" s="164"/>
      <c r="K3" s="6" t="s">
        <v>549</v>
      </c>
      <c r="L3" s="164"/>
      <c r="M3" s="164"/>
      <c r="N3" s="164"/>
      <c r="O3" s="164"/>
      <c r="P3" s="164"/>
      <c r="Q3" s="164"/>
      <c r="R3" s="2"/>
    </row>
    <row r="4" spans="1:18" ht="23.25" x14ac:dyDescent="0.35">
      <c r="E4" s="2"/>
      <c r="F4" s="2"/>
      <c r="G4" s="164"/>
      <c r="H4" s="164"/>
      <c r="I4" s="164"/>
      <c r="J4" s="164"/>
      <c r="K4" s="7" t="s">
        <v>3</v>
      </c>
      <c r="L4" s="164"/>
      <c r="M4" s="164"/>
      <c r="N4" s="164"/>
      <c r="O4" s="164"/>
      <c r="P4" s="164"/>
      <c r="Q4" s="164"/>
      <c r="R4" s="2"/>
    </row>
    <row r="7" spans="1:18" ht="13.5" thickBot="1" x14ac:dyDescent="0.25"/>
    <row r="8" spans="1:18" ht="13.5" thickTop="1" x14ac:dyDescent="0.2">
      <c r="A8" s="1479" t="s">
        <v>284</v>
      </c>
      <c r="B8" s="1479" t="s">
        <v>288</v>
      </c>
      <c r="C8" s="1460" t="s">
        <v>6</v>
      </c>
      <c r="D8" s="1461"/>
      <c r="E8" s="1462"/>
      <c r="F8" s="1460" t="s">
        <v>7</v>
      </c>
      <c r="G8" s="1461"/>
      <c r="H8" s="1462"/>
      <c r="I8" s="1476" t="s">
        <v>8</v>
      </c>
      <c r="J8" s="1477"/>
      <c r="K8" s="1478"/>
      <c r="L8" s="1463" t="s">
        <v>14</v>
      </c>
      <c r="M8" s="1464"/>
      <c r="N8" s="1464"/>
      <c r="O8" s="1465"/>
    </row>
    <row r="9" spans="1:18" ht="15" x14ac:dyDescent="0.2">
      <c r="A9" s="1480"/>
      <c r="B9" s="1480"/>
      <c r="C9" s="1482" t="s">
        <v>689</v>
      </c>
      <c r="D9" s="1483"/>
      <c r="E9" s="1484"/>
      <c r="F9" s="1482" t="s">
        <v>690</v>
      </c>
      <c r="G9" s="1485"/>
      <c r="H9" s="1486"/>
      <c r="I9" s="1487" t="s">
        <v>691</v>
      </c>
      <c r="J9" s="1485" t="s">
        <v>95</v>
      </c>
      <c r="K9" s="1486" t="s">
        <v>95</v>
      </c>
      <c r="L9" s="1466"/>
      <c r="M9" s="1467"/>
      <c r="N9" s="1467"/>
      <c r="O9" s="1468"/>
    </row>
    <row r="10" spans="1:18" ht="13.5" thickBot="1" x14ac:dyDescent="0.25">
      <c r="A10" s="1481"/>
      <c r="B10" s="1481"/>
      <c r="C10" s="932" t="s">
        <v>30</v>
      </c>
      <c r="D10" s="933" t="s">
        <v>285</v>
      </c>
      <c r="E10" s="934" t="s">
        <v>286</v>
      </c>
      <c r="F10" s="932" t="s">
        <v>30</v>
      </c>
      <c r="G10" s="933" t="s">
        <v>285</v>
      </c>
      <c r="H10" s="934" t="s">
        <v>286</v>
      </c>
      <c r="I10" s="935" t="s">
        <v>30</v>
      </c>
      <c r="J10" s="936" t="s">
        <v>285</v>
      </c>
      <c r="K10" s="937" t="s">
        <v>286</v>
      </c>
      <c r="L10" s="932" t="s">
        <v>30</v>
      </c>
      <c r="M10" s="933" t="s">
        <v>285</v>
      </c>
      <c r="N10" s="938" t="s">
        <v>286</v>
      </c>
      <c r="O10" s="939" t="s">
        <v>18</v>
      </c>
    </row>
    <row r="11" spans="1:18" ht="30" customHeight="1" thickTop="1" x14ac:dyDescent="0.2">
      <c r="A11" s="930">
        <v>1</v>
      </c>
      <c r="B11" s="946" t="s">
        <v>687</v>
      </c>
      <c r="C11" s="948">
        <v>4</v>
      </c>
      <c r="D11" s="949">
        <v>182.02000000000004</v>
      </c>
      <c r="E11" s="947">
        <v>7.21</v>
      </c>
      <c r="F11" s="948">
        <v>1</v>
      </c>
      <c r="G11" s="949">
        <v>352.05</v>
      </c>
      <c r="H11" s="947">
        <v>21.85</v>
      </c>
      <c r="I11" s="948">
        <v>4</v>
      </c>
      <c r="J11" s="949">
        <v>190</v>
      </c>
      <c r="K11" s="947">
        <v>10.025</v>
      </c>
      <c r="L11" s="948">
        <v>9</v>
      </c>
      <c r="M11" s="949">
        <v>724.07</v>
      </c>
      <c r="N11" s="949">
        <v>21.85</v>
      </c>
      <c r="O11" s="931">
        <v>1</v>
      </c>
    </row>
    <row r="12" spans="1:18" ht="30" customHeight="1" x14ac:dyDescent="0.2">
      <c r="A12" s="930">
        <v>2</v>
      </c>
      <c r="B12" s="946" t="s">
        <v>684</v>
      </c>
      <c r="C12" s="948">
        <v>2</v>
      </c>
      <c r="D12" s="949">
        <v>234.20999999999998</v>
      </c>
      <c r="E12" s="1138">
        <v>9.8000000000000007</v>
      </c>
      <c r="F12" s="948">
        <v>2</v>
      </c>
      <c r="G12" s="949">
        <v>326.3</v>
      </c>
      <c r="H12" s="947">
        <v>23.55</v>
      </c>
      <c r="I12" s="948">
        <v>5</v>
      </c>
      <c r="J12" s="949">
        <v>160.1</v>
      </c>
      <c r="K12" s="947">
        <v>11.65</v>
      </c>
      <c r="L12" s="948">
        <v>9</v>
      </c>
      <c r="M12" s="949">
        <v>720.61</v>
      </c>
      <c r="N12" s="949">
        <v>23.55</v>
      </c>
      <c r="O12" s="931">
        <v>2</v>
      </c>
    </row>
    <row r="13" spans="1:18" ht="30" customHeight="1" x14ac:dyDescent="0.2">
      <c r="A13" s="930">
        <v>3</v>
      </c>
      <c r="B13" s="946" t="s">
        <v>683</v>
      </c>
      <c r="C13" s="948">
        <v>5</v>
      </c>
      <c r="D13" s="949">
        <v>114.86999999999998</v>
      </c>
      <c r="E13" s="947">
        <v>6.97</v>
      </c>
      <c r="F13" s="948">
        <v>4</v>
      </c>
      <c r="G13" s="949">
        <v>203.31000000000003</v>
      </c>
      <c r="H13" s="947">
        <v>24.57</v>
      </c>
      <c r="I13" s="948">
        <v>2</v>
      </c>
      <c r="J13" s="949">
        <v>227.07499999999999</v>
      </c>
      <c r="K13" s="1138">
        <v>13.8</v>
      </c>
      <c r="L13" s="948">
        <v>11</v>
      </c>
      <c r="M13" s="949">
        <v>545.255</v>
      </c>
      <c r="N13" s="949">
        <v>24.57</v>
      </c>
      <c r="O13" s="931">
        <v>3</v>
      </c>
    </row>
    <row r="14" spans="1:18" ht="30" customHeight="1" x14ac:dyDescent="0.2">
      <c r="A14" s="930">
        <v>4</v>
      </c>
      <c r="B14" s="946" t="s">
        <v>914</v>
      </c>
      <c r="C14" s="948">
        <v>1</v>
      </c>
      <c r="D14" s="949">
        <v>344.54000000000013</v>
      </c>
      <c r="E14" s="947">
        <v>8.07</v>
      </c>
      <c r="F14" s="948">
        <v>5</v>
      </c>
      <c r="G14" s="949">
        <v>189.66000000000003</v>
      </c>
      <c r="H14" s="947">
        <v>17.920000000000002</v>
      </c>
      <c r="I14" s="948">
        <v>6</v>
      </c>
      <c r="J14" s="949">
        <v>156.32500000000005</v>
      </c>
      <c r="K14" s="947">
        <v>11.4</v>
      </c>
      <c r="L14" s="948">
        <v>12</v>
      </c>
      <c r="M14" s="949">
        <v>690.5250000000002</v>
      </c>
      <c r="N14" s="949">
        <v>17.920000000000002</v>
      </c>
      <c r="O14" s="931">
        <v>4</v>
      </c>
    </row>
    <row r="15" spans="1:18" ht="30" customHeight="1" x14ac:dyDescent="0.2">
      <c r="A15" s="930">
        <v>5</v>
      </c>
      <c r="B15" s="946" t="s">
        <v>685</v>
      </c>
      <c r="C15" s="948">
        <v>3</v>
      </c>
      <c r="D15" s="949">
        <v>212.74</v>
      </c>
      <c r="E15" s="947">
        <v>8.06</v>
      </c>
      <c r="F15" s="948">
        <v>9</v>
      </c>
      <c r="G15" s="949">
        <v>142.79</v>
      </c>
      <c r="H15" s="947">
        <v>17.440000000000001</v>
      </c>
      <c r="I15" s="948">
        <v>1</v>
      </c>
      <c r="J15" s="949">
        <v>259.17500000000007</v>
      </c>
      <c r="K15" s="947">
        <v>11.425000000000001</v>
      </c>
      <c r="L15" s="948">
        <v>13</v>
      </c>
      <c r="M15" s="949">
        <v>614.70500000000004</v>
      </c>
      <c r="N15" s="949">
        <v>17.440000000000001</v>
      </c>
      <c r="O15" s="931">
        <v>5</v>
      </c>
    </row>
    <row r="16" spans="1:18" ht="30" customHeight="1" x14ac:dyDescent="0.2">
      <c r="A16" s="930">
        <v>6</v>
      </c>
      <c r="B16" s="946" t="s">
        <v>688</v>
      </c>
      <c r="C16" s="948">
        <v>9</v>
      </c>
      <c r="D16" s="949">
        <v>27.489999999999995</v>
      </c>
      <c r="E16" s="947">
        <v>6.76</v>
      </c>
      <c r="F16" s="948">
        <v>3</v>
      </c>
      <c r="G16" s="949">
        <v>302.49</v>
      </c>
      <c r="H16" s="947">
        <v>20.63</v>
      </c>
      <c r="I16" s="948">
        <v>3</v>
      </c>
      <c r="J16" s="949">
        <v>214.62499999999991</v>
      </c>
      <c r="K16" s="947">
        <v>9.875</v>
      </c>
      <c r="L16" s="948">
        <v>15</v>
      </c>
      <c r="M16" s="949">
        <v>544.6049999999999</v>
      </c>
      <c r="N16" s="949">
        <v>20.63</v>
      </c>
      <c r="O16" s="931">
        <v>6</v>
      </c>
    </row>
    <row r="17" spans="1:15" ht="30" customHeight="1" x14ac:dyDescent="0.2">
      <c r="A17" s="930">
        <v>7</v>
      </c>
      <c r="B17" s="946" t="s">
        <v>915</v>
      </c>
      <c r="C17" s="1068">
        <v>6</v>
      </c>
      <c r="D17" s="1069">
        <v>69.31</v>
      </c>
      <c r="E17" s="1067">
        <v>8.0500000000000007</v>
      </c>
      <c r="F17" s="1068">
        <v>10</v>
      </c>
      <c r="G17" s="1069">
        <v>136.01999999999998</v>
      </c>
      <c r="H17" s="1067">
        <v>20.22</v>
      </c>
      <c r="I17" s="1068">
        <v>7</v>
      </c>
      <c r="J17" s="1069">
        <v>118.425</v>
      </c>
      <c r="K17" s="1067">
        <v>7.5750000000000002</v>
      </c>
      <c r="L17" s="1068">
        <v>23</v>
      </c>
      <c r="M17" s="1069">
        <v>323.755</v>
      </c>
      <c r="N17" s="1069">
        <v>20.22</v>
      </c>
      <c r="O17" s="931">
        <v>7</v>
      </c>
    </row>
    <row r="18" spans="1:15" ht="30" customHeight="1" x14ac:dyDescent="0.2">
      <c r="A18" s="930">
        <v>8</v>
      </c>
      <c r="B18" s="946" t="s">
        <v>916</v>
      </c>
      <c r="C18" s="948">
        <v>7</v>
      </c>
      <c r="D18" s="949">
        <v>50.95</v>
      </c>
      <c r="E18" s="947">
        <v>6.27</v>
      </c>
      <c r="F18" s="948">
        <v>6</v>
      </c>
      <c r="G18" s="949">
        <v>180.28000000000003</v>
      </c>
      <c r="H18" s="1138">
        <v>24.59</v>
      </c>
      <c r="I18" s="948">
        <v>10</v>
      </c>
      <c r="J18" s="949">
        <v>71.924999999999997</v>
      </c>
      <c r="K18" s="947">
        <v>10.4</v>
      </c>
      <c r="L18" s="948">
        <v>23</v>
      </c>
      <c r="M18" s="949">
        <v>303.15500000000003</v>
      </c>
      <c r="N18" s="1139">
        <v>24.59</v>
      </c>
      <c r="O18" s="931">
        <v>8</v>
      </c>
    </row>
    <row r="19" spans="1:15" ht="30" customHeight="1" x14ac:dyDescent="0.2">
      <c r="A19" s="930">
        <v>9</v>
      </c>
      <c r="B19" s="946" t="s">
        <v>917</v>
      </c>
      <c r="C19" s="948">
        <v>8</v>
      </c>
      <c r="D19" s="949">
        <v>39.86</v>
      </c>
      <c r="E19" s="947">
        <v>6.14</v>
      </c>
      <c r="F19" s="948">
        <v>7</v>
      </c>
      <c r="G19" s="949">
        <v>178.09</v>
      </c>
      <c r="H19" s="947">
        <v>24.45</v>
      </c>
      <c r="I19" s="948">
        <v>9</v>
      </c>
      <c r="J19" s="949">
        <v>75.05</v>
      </c>
      <c r="K19" s="947">
        <v>8.9250000000000007</v>
      </c>
      <c r="L19" s="948">
        <v>24</v>
      </c>
      <c r="M19" s="949">
        <v>293</v>
      </c>
      <c r="N19" s="949">
        <v>24.45</v>
      </c>
      <c r="O19" s="931">
        <v>8</v>
      </c>
    </row>
    <row r="20" spans="1:15" ht="30" customHeight="1" thickBot="1" x14ac:dyDescent="0.25">
      <c r="A20" s="944">
        <v>10</v>
      </c>
      <c r="B20" s="950" t="s">
        <v>686</v>
      </c>
      <c r="C20" s="952">
        <v>10</v>
      </c>
      <c r="D20" s="953">
        <v>0</v>
      </c>
      <c r="E20" s="951">
        <v>0</v>
      </c>
      <c r="F20" s="952">
        <v>8</v>
      </c>
      <c r="G20" s="953">
        <v>147.09</v>
      </c>
      <c r="H20" s="951">
        <v>18.34</v>
      </c>
      <c r="I20" s="952">
        <v>8</v>
      </c>
      <c r="J20" s="953">
        <v>77.100000000000023</v>
      </c>
      <c r="K20" s="951">
        <v>9.9749999999999996</v>
      </c>
      <c r="L20" s="952">
        <v>26</v>
      </c>
      <c r="M20" s="953">
        <v>224.19000000000003</v>
      </c>
      <c r="N20" s="953">
        <v>18.34</v>
      </c>
      <c r="O20" s="945">
        <v>9</v>
      </c>
    </row>
  </sheetData>
  <mergeCells count="9">
    <mergeCell ref="L8:O9"/>
    <mergeCell ref="C9:E9"/>
    <mergeCell ref="F9:H9"/>
    <mergeCell ref="I9:K9"/>
    <mergeCell ref="A8:A10"/>
    <mergeCell ref="B8:B10"/>
    <mergeCell ref="C8:E8"/>
    <mergeCell ref="F8:H8"/>
    <mergeCell ref="I8:K8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39A81-43AF-4106-ABDF-FC2C90BBDE57}">
  <sheetPr>
    <tabColor theme="9" tint="-0.249977111117893"/>
  </sheetPr>
  <dimension ref="A1:R17"/>
  <sheetViews>
    <sheetView workbookViewId="0">
      <selection activeCell="B7" sqref="B7:B16"/>
    </sheetView>
  </sheetViews>
  <sheetFormatPr defaultRowHeight="12.75" x14ac:dyDescent="0.2"/>
  <cols>
    <col min="1" max="1" width="5.28515625" customWidth="1"/>
    <col min="2" max="2" width="19" customWidth="1"/>
    <col min="3" max="3" width="6.42578125" customWidth="1"/>
    <col min="4" max="4" width="8.5703125" customWidth="1"/>
    <col min="5" max="5" width="8.140625" customWidth="1"/>
    <col min="6" max="6" width="6.140625" customWidth="1"/>
    <col min="7" max="7" width="8.7109375" customWidth="1"/>
    <col min="8" max="8" width="8" customWidth="1"/>
    <col min="9" max="9" width="6" customWidth="1"/>
    <col min="10" max="10" width="8.85546875" customWidth="1"/>
    <col min="11" max="11" width="8" customWidth="1"/>
    <col min="12" max="12" width="7.42578125" customWidth="1"/>
    <col min="13" max="13" width="7.85546875" customWidth="1"/>
    <col min="14" max="14" width="8.140625" customWidth="1"/>
    <col min="15" max="15" width="7" customWidth="1"/>
  </cols>
  <sheetData>
    <row r="1" spans="1:18" ht="23.25" x14ac:dyDescent="0.35">
      <c r="G1" s="137" t="s">
        <v>50</v>
      </c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8" ht="23.25" x14ac:dyDescent="0.35">
      <c r="E2" s="2"/>
      <c r="F2" s="2"/>
      <c r="G2" s="164"/>
      <c r="H2" s="164"/>
      <c r="I2" s="164"/>
      <c r="J2" s="164"/>
      <c r="K2" s="6" t="s">
        <v>550</v>
      </c>
      <c r="L2" s="164"/>
      <c r="M2" s="164"/>
      <c r="N2" s="164"/>
      <c r="O2" s="164"/>
      <c r="P2" s="164"/>
      <c r="Q2" s="164"/>
      <c r="R2" s="2"/>
    </row>
    <row r="3" spans="1:18" ht="28.5" customHeight="1" thickBot="1" x14ac:dyDescent="0.4">
      <c r="E3" s="2"/>
      <c r="F3" s="2"/>
      <c r="G3" s="164"/>
      <c r="H3" s="164"/>
      <c r="I3" s="164"/>
      <c r="J3" s="164"/>
      <c r="K3" s="7" t="s">
        <v>3</v>
      </c>
      <c r="L3" s="164"/>
      <c r="M3" s="164"/>
      <c r="N3" s="164"/>
      <c r="O3" s="164"/>
      <c r="P3" s="164"/>
      <c r="Q3" s="164"/>
      <c r="R3" s="2"/>
    </row>
    <row r="4" spans="1:18" ht="21.75" customHeight="1" thickTop="1" x14ac:dyDescent="0.2">
      <c r="A4" s="1497" t="s">
        <v>26</v>
      </c>
      <c r="B4" s="1500" t="s">
        <v>97</v>
      </c>
      <c r="C4" s="1503" t="s">
        <v>6</v>
      </c>
      <c r="D4" s="1504"/>
      <c r="E4" s="1505"/>
      <c r="F4" s="1503" t="s">
        <v>7</v>
      </c>
      <c r="G4" s="1504"/>
      <c r="H4" s="1505"/>
      <c r="I4" s="1503" t="s">
        <v>8</v>
      </c>
      <c r="J4" s="1504"/>
      <c r="K4" s="1505"/>
      <c r="L4" s="1488" t="s">
        <v>14</v>
      </c>
      <c r="M4" s="1489"/>
      <c r="N4" s="1489"/>
      <c r="O4" s="1490"/>
    </row>
    <row r="5" spans="1:18" ht="28.5" customHeight="1" x14ac:dyDescent="0.2">
      <c r="A5" s="1498"/>
      <c r="B5" s="1501"/>
      <c r="C5" s="1494" t="s">
        <v>670</v>
      </c>
      <c r="D5" s="1495"/>
      <c r="E5" s="1496"/>
      <c r="F5" s="1494" t="s">
        <v>669</v>
      </c>
      <c r="G5" s="1495"/>
      <c r="H5" s="1496"/>
      <c r="I5" s="1494" t="s">
        <v>671</v>
      </c>
      <c r="J5" s="1495"/>
      <c r="K5" s="1496"/>
      <c r="L5" s="1491"/>
      <c r="M5" s="1492"/>
      <c r="N5" s="1492"/>
      <c r="O5" s="1493"/>
    </row>
    <row r="6" spans="1:18" ht="27.75" customHeight="1" thickBot="1" x14ac:dyDescent="0.25">
      <c r="A6" s="1499"/>
      <c r="B6" s="1502"/>
      <c r="C6" s="957" t="s">
        <v>30</v>
      </c>
      <c r="D6" s="958" t="s">
        <v>285</v>
      </c>
      <c r="E6" s="959" t="s">
        <v>286</v>
      </c>
      <c r="F6" s="957" t="s">
        <v>30</v>
      </c>
      <c r="G6" s="958" t="s">
        <v>285</v>
      </c>
      <c r="H6" s="959" t="s">
        <v>286</v>
      </c>
      <c r="I6" s="957" t="s">
        <v>30</v>
      </c>
      <c r="J6" s="958" t="s">
        <v>285</v>
      </c>
      <c r="K6" s="959" t="s">
        <v>286</v>
      </c>
      <c r="L6" s="957" t="s">
        <v>30</v>
      </c>
      <c r="M6" s="958" t="s">
        <v>285</v>
      </c>
      <c r="N6" s="960" t="s">
        <v>286</v>
      </c>
      <c r="O6" s="961" t="s">
        <v>18</v>
      </c>
    </row>
    <row r="7" spans="1:18" ht="28.5" customHeight="1" thickTop="1" x14ac:dyDescent="0.2">
      <c r="A7" s="839">
        <v>1</v>
      </c>
      <c r="B7" s="1280" t="s">
        <v>673</v>
      </c>
      <c r="C7" s="844">
        <v>6</v>
      </c>
      <c r="D7" s="1071">
        <v>10.15</v>
      </c>
      <c r="E7" s="1072">
        <v>4.4749999999999996</v>
      </c>
      <c r="F7" s="844">
        <v>1</v>
      </c>
      <c r="G7" s="1071">
        <v>177.94999999999996</v>
      </c>
      <c r="H7" s="1072">
        <v>11.78</v>
      </c>
      <c r="I7" s="844">
        <v>3</v>
      </c>
      <c r="J7" s="1071">
        <v>72.83</v>
      </c>
      <c r="K7" s="1072">
        <v>13.65</v>
      </c>
      <c r="L7" s="844">
        <v>10</v>
      </c>
      <c r="M7" s="1071">
        <v>260.92999999999995</v>
      </c>
      <c r="N7" s="1071">
        <v>13.65</v>
      </c>
      <c r="O7" s="954">
        <v>1</v>
      </c>
    </row>
    <row r="8" spans="1:18" ht="27.75" customHeight="1" x14ac:dyDescent="0.2">
      <c r="A8" s="839">
        <v>2</v>
      </c>
      <c r="B8" s="1280" t="s">
        <v>918</v>
      </c>
      <c r="C8" s="844">
        <v>3</v>
      </c>
      <c r="D8" s="1071">
        <v>24.774999999999999</v>
      </c>
      <c r="E8" s="1072">
        <v>8.2249999999999996</v>
      </c>
      <c r="F8" s="844">
        <v>3</v>
      </c>
      <c r="G8" s="1071">
        <v>126.45999999999998</v>
      </c>
      <c r="H8" s="1072">
        <v>11.56</v>
      </c>
      <c r="I8" s="844">
        <v>7</v>
      </c>
      <c r="J8" s="1071">
        <v>19.07</v>
      </c>
      <c r="K8" s="1072">
        <v>7.12</v>
      </c>
      <c r="L8" s="844">
        <v>13</v>
      </c>
      <c r="M8" s="1071">
        <v>170.30499999999998</v>
      </c>
      <c r="N8" s="1071">
        <v>11.56</v>
      </c>
      <c r="O8" s="954">
        <v>2</v>
      </c>
    </row>
    <row r="9" spans="1:18" ht="26.25" customHeight="1" x14ac:dyDescent="0.2">
      <c r="A9" s="839">
        <v>3</v>
      </c>
      <c r="B9" s="1280" t="s">
        <v>922</v>
      </c>
      <c r="C9" s="844">
        <v>1</v>
      </c>
      <c r="D9" s="1071">
        <v>42.725000000000001</v>
      </c>
      <c r="E9" s="1140">
        <v>13.725</v>
      </c>
      <c r="F9" s="844">
        <v>10</v>
      </c>
      <c r="G9" s="1071">
        <v>6.85</v>
      </c>
      <c r="H9" s="1072">
        <v>4.53</v>
      </c>
      <c r="I9" s="844">
        <v>2</v>
      </c>
      <c r="J9" s="1071">
        <v>83.49</v>
      </c>
      <c r="K9" s="1072">
        <v>13.13</v>
      </c>
      <c r="L9" s="844">
        <v>13</v>
      </c>
      <c r="M9" s="1071">
        <v>133.065</v>
      </c>
      <c r="N9" s="1071">
        <v>13.725</v>
      </c>
      <c r="O9" s="954">
        <v>3</v>
      </c>
    </row>
    <row r="10" spans="1:18" ht="25.5" customHeight="1" x14ac:dyDescent="0.2">
      <c r="A10" s="839">
        <v>4</v>
      </c>
      <c r="B10" s="1280" t="s">
        <v>920</v>
      </c>
      <c r="C10" s="844">
        <v>2</v>
      </c>
      <c r="D10" s="1071">
        <v>26.324999999999999</v>
      </c>
      <c r="E10" s="1072">
        <v>7.9</v>
      </c>
      <c r="F10" s="844">
        <v>7</v>
      </c>
      <c r="G10" s="1071">
        <v>62.969999999999992</v>
      </c>
      <c r="H10" s="1072">
        <v>9.01</v>
      </c>
      <c r="I10" s="844">
        <v>5</v>
      </c>
      <c r="J10" s="1071">
        <v>39.46</v>
      </c>
      <c r="K10" s="1072">
        <v>11.76</v>
      </c>
      <c r="L10" s="844">
        <v>14</v>
      </c>
      <c r="M10" s="1071">
        <v>128.755</v>
      </c>
      <c r="N10" s="1071">
        <v>11.76</v>
      </c>
      <c r="O10" s="954">
        <v>4</v>
      </c>
    </row>
    <row r="11" spans="1:18" ht="27" customHeight="1" x14ac:dyDescent="0.2">
      <c r="A11" s="839">
        <v>5</v>
      </c>
      <c r="B11" s="1280" t="s">
        <v>919</v>
      </c>
      <c r="C11" s="844">
        <v>4</v>
      </c>
      <c r="D11" s="1071">
        <v>11.299999999999999</v>
      </c>
      <c r="E11" s="1072">
        <v>3.45</v>
      </c>
      <c r="F11" s="844">
        <v>4</v>
      </c>
      <c r="G11" s="1071">
        <v>109.21000000000001</v>
      </c>
      <c r="H11" s="1072">
        <v>13.91</v>
      </c>
      <c r="I11" s="844">
        <v>8</v>
      </c>
      <c r="J11" s="1071">
        <v>14.64</v>
      </c>
      <c r="K11" s="1072">
        <v>3.73</v>
      </c>
      <c r="L11" s="844">
        <v>16</v>
      </c>
      <c r="M11" s="1071">
        <v>135.15</v>
      </c>
      <c r="N11" s="1071">
        <v>13.91</v>
      </c>
      <c r="O11" s="954">
        <v>5</v>
      </c>
    </row>
    <row r="12" spans="1:18" ht="26.25" customHeight="1" x14ac:dyDescent="0.2">
      <c r="A12" s="839">
        <v>6</v>
      </c>
      <c r="B12" s="1280" t="s">
        <v>923</v>
      </c>
      <c r="C12" s="844">
        <v>7</v>
      </c>
      <c r="D12" s="1071">
        <v>9.6750000000000007</v>
      </c>
      <c r="E12" s="1072">
        <v>9.6750000000000007</v>
      </c>
      <c r="F12" s="844">
        <v>8</v>
      </c>
      <c r="G12" s="1071">
        <v>32.339999999999996</v>
      </c>
      <c r="H12" s="1072">
        <v>9.94</v>
      </c>
      <c r="I12" s="844">
        <v>1</v>
      </c>
      <c r="J12" s="1071">
        <v>91.52000000000001</v>
      </c>
      <c r="K12" s="1140">
        <v>17.21</v>
      </c>
      <c r="L12" s="844">
        <v>16</v>
      </c>
      <c r="M12" s="1071">
        <v>133.53500000000003</v>
      </c>
      <c r="N12" s="1141">
        <v>17.21</v>
      </c>
      <c r="O12" s="954">
        <v>6</v>
      </c>
    </row>
    <row r="13" spans="1:18" ht="25.5" customHeight="1" x14ac:dyDescent="0.2">
      <c r="A13" s="839">
        <v>7</v>
      </c>
      <c r="B13" s="1280" t="s">
        <v>921</v>
      </c>
      <c r="C13" s="844">
        <v>9</v>
      </c>
      <c r="D13" s="1071">
        <v>3.3</v>
      </c>
      <c r="E13" s="1072">
        <v>3.3</v>
      </c>
      <c r="F13" s="844">
        <v>2</v>
      </c>
      <c r="G13" s="1071">
        <v>164.29</v>
      </c>
      <c r="H13" s="1140">
        <v>14.95</v>
      </c>
      <c r="I13" s="844">
        <v>6</v>
      </c>
      <c r="J13" s="1071">
        <v>23.89</v>
      </c>
      <c r="K13" s="1072">
        <v>10.52</v>
      </c>
      <c r="L13" s="844">
        <v>17</v>
      </c>
      <c r="M13" s="1071">
        <v>191.48000000000002</v>
      </c>
      <c r="N13" s="1071">
        <v>14.95</v>
      </c>
      <c r="O13" s="954">
        <v>5</v>
      </c>
    </row>
    <row r="14" spans="1:18" ht="25.5" customHeight="1" x14ac:dyDescent="0.2">
      <c r="A14" s="839">
        <v>8</v>
      </c>
      <c r="B14" s="1280" t="s">
        <v>674</v>
      </c>
      <c r="C14" s="844">
        <v>8</v>
      </c>
      <c r="D14" s="1071">
        <v>6.4</v>
      </c>
      <c r="E14" s="1072">
        <v>6.4</v>
      </c>
      <c r="F14" s="844">
        <v>6</v>
      </c>
      <c r="G14" s="1071">
        <v>70.759999999999991</v>
      </c>
      <c r="H14" s="1072">
        <v>7.18</v>
      </c>
      <c r="I14" s="844">
        <v>4</v>
      </c>
      <c r="J14" s="1071">
        <v>43.78</v>
      </c>
      <c r="K14" s="1072">
        <v>9.36</v>
      </c>
      <c r="L14" s="844">
        <v>18</v>
      </c>
      <c r="M14" s="1071">
        <v>120.94</v>
      </c>
      <c r="N14" s="1071">
        <v>9.36</v>
      </c>
      <c r="O14" s="954">
        <v>6</v>
      </c>
    </row>
    <row r="15" spans="1:18" ht="24.75" customHeight="1" x14ac:dyDescent="0.2">
      <c r="A15" s="839">
        <v>9</v>
      </c>
      <c r="B15" s="1280" t="s">
        <v>672</v>
      </c>
      <c r="C15" s="844">
        <v>5</v>
      </c>
      <c r="D15" s="1071">
        <v>10.199999999999999</v>
      </c>
      <c r="E15" s="1072">
        <v>6.05</v>
      </c>
      <c r="F15" s="844">
        <v>5</v>
      </c>
      <c r="G15" s="1071">
        <v>99.84</v>
      </c>
      <c r="H15" s="1072">
        <v>11.4</v>
      </c>
      <c r="I15" s="844">
        <v>9</v>
      </c>
      <c r="J15" s="1071">
        <v>10.56</v>
      </c>
      <c r="K15" s="1072">
        <v>6.87</v>
      </c>
      <c r="L15" s="844">
        <v>19</v>
      </c>
      <c r="M15" s="1071">
        <v>120.60000000000001</v>
      </c>
      <c r="N15" s="1071">
        <v>11.4</v>
      </c>
      <c r="O15" s="954">
        <v>7</v>
      </c>
    </row>
    <row r="16" spans="1:18" ht="23.25" customHeight="1" thickBot="1" x14ac:dyDescent="0.25">
      <c r="A16" s="955">
        <v>10</v>
      </c>
      <c r="B16" s="1281" t="s">
        <v>924</v>
      </c>
      <c r="C16" s="1073">
        <v>10</v>
      </c>
      <c r="D16" s="1074">
        <v>0</v>
      </c>
      <c r="E16" s="1075">
        <v>0</v>
      </c>
      <c r="F16" s="1073">
        <v>9</v>
      </c>
      <c r="G16" s="1074">
        <v>7.83</v>
      </c>
      <c r="H16" s="1075">
        <v>4.29</v>
      </c>
      <c r="I16" s="1073">
        <v>10</v>
      </c>
      <c r="J16" s="1074">
        <v>0</v>
      </c>
      <c r="K16" s="1075">
        <v>0</v>
      </c>
      <c r="L16" s="1073">
        <v>29</v>
      </c>
      <c r="M16" s="1074">
        <v>7.83</v>
      </c>
      <c r="N16" s="1074">
        <v>4.29</v>
      </c>
      <c r="O16" s="956">
        <v>8</v>
      </c>
    </row>
    <row r="17" ht="13.5" thickTop="1" x14ac:dyDescent="0.2"/>
  </sheetData>
  <mergeCells count="9">
    <mergeCell ref="L4:O5"/>
    <mergeCell ref="C5:E5"/>
    <mergeCell ref="F5:H5"/>
    <mergeCell ref="I5:K5"/>
    <mergeCell ref="A4:A6"/>
    <mergeCell ref="B4:B6"/>
    <mergeCell ref="C4:E4"/>
    <mergeCell ref="F4:H4"/>
    <mergeCell ref="I4:K4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1B09-2DE0-45DE-9A45-DA4341331E63}">
  <sheetPr>
    <tabColor rgb="FFFF0000"/>
  </sheetPr>
  <dimension ref="A2:R23"/>
  <sheetViews>
    <sheetView topLeftCell="A4" workbookViewId="0">
      <selection activeCell="B19" sqref="B19"/>
    </sheetView>
  </sheetViews>
  <sheetFormatPr defaultRowHeight="12.75" x14ac:dyDescent="0.2"/>
  <cols>
    <col min="1" max="1" width="7" customWidth="1"/>
    <col min="2" max="2" width="26.5703125" customWidth="1"/>
    <col min="3" max="3" width="6.140625" customWidth="1"/>
    <col min="4" max="4" width="8.140625" customWidth="1"/>
    <col min="5" max="5" width="8" customWidth="1"/>
    <col min="6" max="6" width="6.7109375" customWidth="1"/>
    <col min="7" max="7" width="8.140625" customWidth="1"/>
    <col min="8" max="8" width="7.28515625" customWidth="1"/>
    <col min="9" max="9" width="7.140625" customWidth="1"/>
    <col min="10" max="10" width="7.85546875" customWidth="1"/>
    <col min="11" max="11" width="7.5703125" customWidth="1"/>
    <col min="12" max="12" width="6.85546875" customWidth="1"/>
    <col min="13" max="13" width="7.7109375" customWidth="1"/>
    <col min="14" max="14" width="8" customWidth="1"/>
  </cols>
  <sheetData>
    <row r="2" spans="1:18" ht="23.25" x14ac:dyDescent="0.35">
      <c r="G2" s="137" t="s">
        <v>50</v>
      </c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8" ht="23.25" x14ac:dyDescent="0.35">
      <c r="E3" s="2"/>
      <c r="F3" s="2"/>
      <c r="G3" s="164"/>
      <c r="H3" s="164"/>
      <c r="I3" s="164"/>
      <c r="J3" s="164"/>
      <c r="K3" s="6" t="s">
        <v>551</v>
      </c>
      <c r="L3" s="164"/>
      <c r="M3" s="164"/>
      <c r="N3" s="164"/>
      <c r="O3" s="164"/>
      <c r="P3" s="164"/>
      <c r="Q3" s="164"/>
      <c r="R3" s="2"/>
    </row>
    <row r="4" spans="1:18" ht="23.25" x14ac:dyDescent="0.35">
      <c r="E4" s="2"/>
      <c r="F4" s="2"/>
      <c r="G4" s="164"/>
      <c r="H4" s="164"/>
      <c r="I4" s="164"/>
      <c r="J4" s="164"/>
      <c r="K4" s="7" t="s">
        <v>3</v>
      </c>
      <c r="L4" s="164"/>
      <c r="M4" s="164"/>
      <c r="N4" s="164"/>
      <c r="O4" s="164"/>
      <c r="P4" s="164"/>
      <c r="Q4" s="164"/>
      <c r="R4" s="2"/>
    </row>
    <row r="7" spans="1:18" ht="13.5" thickBot="1" x14ac:dyDescent="0.25"/>
    <row r="8" spans="1:18" ht="13.5" thickTop="1" x14ac:dyDescent="0.2">
      <c r="A8" s="1479" t="s">
        <v>284</v>
      </c>
      <c r="B8" s="1479" t="s">
        <v>288</v>
      </c>
      <c r="C8" s="1460" t="s">
        <v>6</v>
      </c>
      <c r="D8" s="1461"/>
      <c r="E8" s="1462"/>
      <c r="F8" s="1460" t="s">
        <v>7</v>
      </c>
      <c r="G8" s="1461"/>
      <c r="H8" s="1462"/>
      <c r="I8" s="1476" t="s">
        <v>8</v>
      </c>
      <c r="J8" s="1477"/>
      <c r="K8" s="1478"/>
      <c r="L8" s="1463" t="s">
        <v>14</v>
      </c>
      <c r="M8" s="1464"/>
      <c r="N8" s="1464"/>
      <c r="O8" s="1465"/>
    </row>
    <row r="9" spans="1:18" ht="15" x14ac:dyDescent="0.2">
      <c r="A9" s="1480"/>
      <c r="B9" s="1480"/>
      <c r="C9" s="1482" t="s">
        <v>666</v>
      </c>
      <c r="D9" s="1483"/>
      <c r="E9" s="1484"/>
      <c r="F9" s="1482" t="s">
        <v>667</v>
      </c>
      <c r="G9" s="1485"/>
      <c r="H9" s="1486"/>
      <c r="I9" s="1487" t="s">
        <v>668</v>
      </c>
      <c r="J9" s="1485" t="s">
        <v>95</v>
      </c>
      <c r="K9" s="1486" t="s">
        <v>95</v>
      </c>
      <c r="L9" s="1466"/>
      <c r="M9" s="1467"/>
      <c r="N9" s="1467"/>
      <c r="O9" s="1468"/>
    </row>
    <row r="10" spans="1:18" ht="13.5" thickBot="1" x14ac:dyDescent="0.25">
      <c r="A10" s="1481"/>
      <c r="B10" s="1481"/>
      <c r="C10" s="932" t="s">
        <v>30</v>
      </c>
      <c r="D10" s="933" t="s">
        <v>285</v>
      </c>
      <c r="E10" s="934" t="s">
        <v>286</v>
      </c>
      <c r="F10" s="932" t="s">
        <v>30</v>
      </c>
      <c r="G10" s="933" t="s">
        <v>285</v>
      </c>
      <c r="H10" s="934" t="s">
        <v>286</v>
      </c>
      <c r="I10" s="935" t="s">
        <v>30</v>
      </c>
      <c r="J10" s="936" t="s">
        <v>285</v>
      </c>
      <c r="K10" s="937" t="s">
        <v>286</v>
      </c>
      <c r="L10" s="932" t="s">
        <v>30</v>
      </c>
      <c r="M10" s="933" t="s">
        <v>285</v>
      </c>
      <c r="N10" s="938" t="s">
        <v>286</v>
      </c>
      <c r="O10" s="939" t="s">
        <v>18</v>
      </c>
    </row>
    <row r="11" spans="1:18" ht="24" customHeight="1" thickTop="1" x14ac:dyDescent="0.2">
      <c r="A11" s="930">
        <v>1</v>
      </c>
      <c r="B11" s="1282" t="s">
        <v>657</v>
      </c>
      <c r="C11" s="1283">
        <v>4</v>
      </c>
      <c r="D11" s="1284">
        <v>214.13000000000005</v>
      </c>
      <c r="E11" s="1285">
        <v>11.65</v>
      </c>
      <c r="F11" s="1283">
        <v>4</v>
      </c>
      <c r="G11" s="1284">
        <v>210.83</v>
      </c>
      <c r="H11" s="1285">
        <v>15.37</v>
      </c>
      <c r="I11" s="1283">
        <v>1</v>
      </c>
      <c r="J11" s="1284">
        <v>494.15000000000003</v>
      </c>
      <c r="K11" s="1286">
        <v>24.6</v>
      </c>
      <c r="L11" s="1283">
        <v>9</v>
      </c>
      <c r="M11" s="1284">
        <v>919.11000000000013</v>
      </c>
      <c r="N11" s="1284">
        <v>24.6</v>
      </c>
      <c r="O11" s="931">
        <v>1</v>
      </c>
    </row>
    <row r="12" spans="1:18" ht="24" customHeight="1" x14ac:dyDescent="0.2">
      <c r="A12" s="930">
        <v>2</v>
      </c>
      <c r="B12" s="1287" t="s">
        <v>656</v>
      </c>
      <c r="C12" s="1283">
        <v>3</v>
      </c>
      <c r="D12" s="1284">
        <v>245.18</v>
      </c>
      <c r="E12" s="1285">
        <v>11.42</v>
      </c>
      <c r="F12" s="1283">
        <v>3</v>
      </c>
      <c r="G12" s="1284">
        <v>221.37999999999994</v>
      </c>
      <c r="H12" s="1285">
        <v>24.25</v>
      </c>
      <c r="I12" s="1283">
        <v>3</v>
      </c>
      <c r="J12" s="1284">
        <v>159.23000000000002</v>
      </c>
      <c r="K12" s="1285">
        <v>21.88</v>
      </c>
      <c r="L12" s="1283">
        <v>9</v>
      </c>
      <c r="M12" s="1284">
        <v>625.79</v>
      </c>
      <c r="N12" s="1284">
        <v>24.25</v>
      </c>
      <c r="O12" s="931">
        <v>2</v>
      </c>
    </row>
    <row r="13" spans="1:18" ht="22.5" customHeight="1" x14ac:dyDescent="0.2">
      <c r="A13" s="930">
        <v>3</v>
      </c>
      <c r="B13" s="1287" t="s">
        <v>658</v>
      </c>
      <c r="C13" s="1283">
        <v>5</v>
      </c>
      <c r="D13" s="1284">
        <v>209.20000000000002</v>
      </c>
      <c r="E13" s="1285">
        <v>7.74</v>
      </c>
      <c r="F13" s="1283">
        <v>2</v>
      </c>
      <c r="G13" s="1284">
        <v>234.47000000000003</v>
      </c>
      <c r="H13" s="1286">
        <v>25.69</v>
      </c>
      <c r="I13" s="1283">
        <v>4</v>
      </c>
      <c r="J13" s="1284">
        <v>130.29999999999998</v>
      </c>
      <c r="K13" s="1285">
        <v>23.45</v>
      </c>
      <c r="L13" s="1283">
        <v>11</v>
      </c>
      <c r="M13" s="1284">
        <v>573.97</v>
      </c>
      <c r="N13" s="1288">
        <v>25.69</v>
      </c>
      <c r="O13" s="931">
        <v>3</v>
      </c>
    </row>
    <row r="14" spans="1:18" ht="20.25" customHeight="1" x14ac:dyDescent="0.2">
      <c r="A14" s="930">
        <v>4</v>
      </c>
      <c r="B14" s="1287" t="s">
        <v>659</v>
      </c>
      <c r="C14" s="1283">
        <v>6</v>
      </c>
      <c r="D14" s="1284">
        <v>169.51000000000002</v>
      </c>
      <c r="E14" s="1285">
        <v>8.57</v>
      </c>
      <c r="F14" s="1283">
        <v>1</v>
      </c>
      <c r="G14" s="1284">
        <v>323.07000000000005</v>
      </c>
      <c r="H14" s="1285">
        <v>25.38</v>
      </c>
      <c r="I14" s="1283">
        <v>5</v>
      </c>
      <c r="J14" s="1284">
        <v>117.03</v>
      </c>
      <c r="K14" s="1285">
        <v>17.55</v>
      </c>
      <c r="L14" s="1283">
        <v>12</v>
      </c>
      <c r="M14" s="1284">
        <v>609.61</v>
      </c>
      <c r="N14" s="1284">
        <v>25.38</v>
      </c>
      <c r="O14" s="931">
        <v>4</v>
      </c>
    </row>
    <row r="15" spans="1:18" ht="22.5" customHeight="1" x14ac:dyDescent="0.2">
      <c r="A15" s="930">
        <v>5</v>
      </c>
      <c r="B15" s="1282" t="s">
        <v>655</v>
      </c>
      <c r="C15" s="1283">
        <v>2</v>
      </c>
      <c r="D15" s="1284">
        <v>262.15999999999997</v>
      </c>
      <c r="E15" s="1286">
        <v>11.91</v>
      </c>
      <c r="F15" s="1283">
        <v>7</v>
      </c>
      <c r="G15" s="1284">
        <v>139.85</v>
      </c>
      <c r="H15" s="1285">
        <v>24.71</v>
      </c>
      <c r="I15" s="1283">
        <v>6</v>
      </c>
      <c r="J15" s="1284">
        <v>110.00000000000001</v>
      </c>
      <c r="K15" s="1285">
        <v>16.91</v>
      </c>
      <c r="L15" s="1283">
        <v>15</v>
      </c>
      <c r="M15" s="1284">
        <v>512.01</v>
      </c>
      <c r="N15" s="1284">
        <v>24.71</v>
      </c>
      <c r="O15" s="931">
        <v>1</v>
      </c>
    </row>
    <row r="16" spans="1:18" ht="21" customHeight="1" x14ac:dyDescent="0.2">
      <c r="A16" s="930">
        <v>6</v>
      </c>
      <c r="B16" s="1287" t="s">
        <v>654</v>
      </c>
      <c r="C16" s="1283">
        <v>1</v>
      </c>
      <c r="D16" s="1284">
        <v>271.70000000000005</v>
      </c>
      <c r="E16" s="1285">
        <v>10.41</v>
      </c>
      <c r="F16" s="1283">
        <v>8</v>
      </c>
      <c r="G16" s="1284">
        <v>92.429999999999978</v>
      </c>
      <c r="H16" s="1285">
        <v>15.97</v>
      </c>
      <c r="I16" s="1283">
        <v>8</v>
      </c>
      <c r="J16" s="1284">
        <v>74.83</v>
      </c>
      <c r="K16" s="1285">
        <v>16.45</v>
      </c>
      <c r="L16" s="1283">
        <v>17</v>
      </c>
      <c r="M16" s="1284">
        <v>438.96</v>
      </c>
      <c r="N16" s="1284">
        <v>16.45</v>
      </c>
      <c r="O16" s="931">
        <v>2</v>
      </c>
    </row>
    <row r="17" spans="1:15" ht="23.25" customHeight="1" x14ac:dyDescent="0.2">
      <c r="A17" s="930">
        <v>7</v>
      </c>
      <c r="B17" s="1287" t="s">
        <v>660</v>
      </c>
      <c r="C17" s="1283">
        <v>7</v>
      </c>
      <c r="D17" s="1284">
        <v>135.99000000000004</v>
      </c>
      <c r="E17" s="1285">
        <v>10.130000000000001</v>
      </c>
      <c r="F17" s="1283">
        <v>11</v>
      </c>
      <c r="G17" s="1284">
        <v>58.81</v>
      </c>
      <c r="H17" s="1285">
        <v>12.7</v>
      </c>
      <c r="I17" s="1283">
        <v>2</v>
      </c>
      <c r="J17" s="1284">
        <v>220.85000000000002</v>
      </c>
      <c r="K17" s="1285">
        <v>24.2</v>
      </c>
      <c r="L17" s="1283">
        <v>20</v>
      </c>
      <c r="M17" s="1284">
        <v>415.65000000000009</v>
      </c>
      <c r="N17" s="1284">
        <v>24.2</v>
      </c>
      <c r="O17" s="931">
        <v>3</v>
      </c>
    </row>
    <row r="18" spans="1:15" ht="21.75" customHeight="1" x14ac:dyDescent="0.2">
      <c r="A18" s="930">
        <v>8</v>
      </c>
      <c r="B18" s="1287" t="s">
        <v>661</v>
      </c>
      <c r="C18" s="1283">
        <v>8</v>
      </c>
      <c r="D18" s="1284">
        <v>110.95999999999997</v>
      </c>
      <c r="E18" s="1285">
        <v>6.25</v>
      </c>
      <c r="F18" s="1283">
        <v>5</v>
      </c>
      <c r="G18" s="1284">
        <v>205.55999999999997</v>
      </c>
      <c r="H18" s="1285">
        <v>22.4</v>
      </c>
      <c r="I18" s="1283">
        <v>10</v>
      </c>
      <c r="J18" s="1284">
        <v>31.85</v>
      </c>
      <c r="K18" s="1285">
        <v>19.43</v>
      </c>
      <c r="L18" s="1283">
        <v>23</v>
      </c>
      <c r="M18" s="1284">
        <v>348.36999999999995</v>
      </c>
      <c r="N18" s="1284">
        <v>22.4</v>
      </c>
      <c r="O18" s="931">
        <v>4</v>
      </c>
    </row>
    <row r="19" spans="1:15" ht="22.5" customHeight="1" x14ac:dyDescent="0.2">
      <c r="A19" s="930">
        <v>9</v>
      </c>
      <c r="B19" s="1287" t="s">
        <v>662</v>
      </c>
      <c r="C19" s="1283">
        <v>9</v>
      </c>
      <c r="D19" s="1284">
        <v>101.53999999999999</v>
      </c>
      <c r="E19" s="1285">
        <v>8.08</v>
      </c>
      <c r="F19" s="1283">
        <v>9</v>
      </c>
      <c r="G19" s="1284">
        <v>62.84</v>
      </c>
      <c r="H19" s="1285">
        <v>18.59</v>
      </c>
      <c r="I19" s="1283">
        <v>7</v>
      </c>
      <c r="J19" s="1284">
        <v>78.95</v>
      </c>
      <c r="K19" s="1285">
        <v>14.68</v>
      </c>
      <c r="L19" s="1283">
        <v>25</v>
      </c>
      <c r="M19" s="1284">
        <v>243.32999999999998</v>
      </c>
      <c r="N19" s="1284">
        <v>18.59</v>
      </c>
      <c r="O19" s="931">
        <v>5</v>
      </c>
    </row>
    <row r="20" spans="1:15" ht="22.5" customHeight="1" x14ac:dyDescent="0.2">
      <c r="A20" s="930">
        <v>10</v>
      </c>
      <c r="B20" s="1287" t="s">
        <v>663</v>
      </c>
      <c r="C20" s="1283">
        <v>10</v>
      </c>
      <c r="D20" s="1284">
        <v>90.2</v>
      </c>
      <c r="E20" s="1285">
        <v>6.89</v>
      </c>
      <c r="F20" s="1283">
        <v>6</v>
      </c>
      <c r="G20" s="1284">
        <v>150.96</v>
      </c>
      <c r="H20" s="1285">
        <v>24.65</v>
      </c>
      <c r="I20" s="1283">
        <v>14</v>
      </c>
      <c r="J20" s="1284" t="s">
        <v>95</v>
      </c>
      <c r="K20" s="1285" t="s">
        <v>95</v>
      </c>
      <c r="L20" s="1283">
        <v>30</v>
      </c>
      <c r="M20" s="1284">
        <v>241.16000000000003</v>
      </c>
      <c r="N20" s="1284">
        <v>24.65</v>
      </c>
      <c r="O20" s="931">
        <v>6</v>
      </c>
    </row>
    <row r="21" spans="1:15" ht="23.25" customHeight="1" x14ac:dyDescent="0.2">
      <c r="A21" s="930">
        <v>11</v>
      </c>
      <c r="B21" s="1287" t="s">
        <v>664</v>
      </c>
      <c r="C21" s="1283">
        <v>11</v>
      </c>
      <c r="D21" s="1284">
        <v>79.81</v>
      </c>
      <c r="E21" s="1285">
        <v>8.85</v>
      </c>
      <c r="F21" s="1283">
        <v>10</v>
      </c>
      <c r="G21" s="1284">
        <v>60.589999999999996</v>
      </c>
      <c r="H21" s="1285">
        <v>16</v>
      </c>
      <c r="I21" s="1283">
        <v>11</v>
      </c>
      <c r="J21" s="1284">
        <v>10.6</v>
      </c>
      <c r="K21" s="1285">
        <v>10.6</v>
      </c>
      <c r="L21" s="1283">
        <v>32</v>
      </c>
      <c r="M21" s="1284">
        <v>151</v>
      </c>
      <c r="N21" s="1284">
        <v>16</v>
      </c>
      <c r="O21" s="931">
        <v>7</v>
      </c>
    </row>
    <row r="22" spans="1:15" ht="21.75" customHeight="1" x14ac:dyDescent="0.2">
      <c r="A22" s="930">
        <v>12</v>
      </c>
      <c r="B22" s="1287" t="s">
        <v>665</v>
      </c>
      <c r="C22" s="1289">
        <v>12</v>
      </c>
      <c r="D22" s="1290">
        <v>58.59</v>
      </c>
      <c r="E22" s="1291">
        <v>7.99</v>
      </c>
      <c r="F22" s="1289">
        <v>12</v>
      </c>
      <c r="G22" s="1290">
        <v>54.67</v>
      </c>
      <c r="H22" s="1291">
        <v>13.77</v>
      </c>
      <c r="I22" s="1289">
        <v>9</v>
      </c>
      <c r="J22" s="1290">
        <v>38.730000000000004</v>
      </c>
      <c r="K22" s="1291">
        <v>13.88</v>
      </c>
      <c r="L22" s="1289">
        <v>33</v>
      </c>
      <c r="M22" s="1290">
        <v>151.99</v>
      </c>
      <c r="N22" s="1290">
        <v>13.88</v>
      </c>
      <c r="O22" s="931">
        <v>8</v>
      </c>
    </row>
    <row r="23" spans="1:15" ht="21.75" customHeight="1" thickBot="1" x14ac:dyDescent="0.25">
      <c r="A23" s="944">
        <v>13</v>
      </c>
      <c r="B23" s="1292" t="s">
        <v>933</v>
      </c>
      <c r="C23" s="1293">
        <v>13</v>
      </c>
      <c r="D23" s="1294">
        <v>25.34</v>
      </c>
      <c r="E23" s="1295">
        <v>9.4600000000000009</v>
      </c>
      <c r="F23" s="1296">
        <v>13</v>
      </c>
      <c r="G23" s="1297">
        <v>49.56</v>
      </c>
      <c r="H23" s="1295">
        <v>19.52</v>
      </c>
      <c r="I23" s="1296">
        <v>14</v>
      </c>
      <c r="J23" s="1297"/>
      <c r="K23" s="1295"/>
      <c r="L23" s="1293">
        <v>40</v>
      </c>
      <c r="M23" s="1294">
        <v>74.900000000000006</v>
      </c>
      <c r="N23" s="1297">
        <v>19.52</v>
      </c>
      <c r="O23" s="945">
        <v>9</v>
      </c>
    </row>
  </sheetData>
  <sortState xmlns:xlrd2="http://schemas.microsoft.com/office/spreadsheetml/2017/richdata2" ref="B11:N23">
    <sortCondition ref="L11:L23"/>
    <sortCondition descending="1" ref="M11:M23"/>
  </sortState>
  <mergeCells count="9">
    <mergeCell ref="L8:O9"/>
    <mergeCell ref="C9:E9"/>
    <mergeCell ref="F9:H9"/>
    <mergeCell ref="I9:K9"/>
    <mergeCell ref="A8:A10"/>
    <mergeCell ref="B8:B10"/>
    <mergeCell ref="C8:E8"/>
    <mergeCell ref="F8:H8"/>
    <mergeCell ref="I8:K8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6158E-329A-40BB-9F9A-EE949C88F3F3}">
  <dimension ref="A1:R22"/>
  <sheetViews>
    <sheetView workbookViewId="0">
      <selection activeCell="U24" sqref="U24"/>
    </sheetView>
  </sheetViews>
  <sheetFormatPr defaultRowHeight="12.75" x14ac:dyDescent="0.2"/>
  <cols>
    <col min="2" max="2" width="18" customWidth="1"/>
    <col min="3" max="3" width="16.85546875" customWidth="1"/>
  </cols>
  <sheetData>
    <row r="1" spans="1:18" ht="18" x14ac:dyDescent="0.25">
      <c r="A1" s="1510" t="s">
        <v>552</v>
      </c>
      <c r="B1" s="1510"/>
      <c r="C1" s="1510"/>
      <c r="D1" s="1510"/>
      <c r="E1" s="1510"/>
      <c r="F1" s="1510"/>
      <c r="G1" s="1510"/>
      <c r="H1" s="1510"/>
      <c r="I1" s="1510"/>
      <c r="J1" s="1510"/>
      <c r="K1" s="1510"/>
      <c r="L1" s="1510"/>
      <c r="M1" s="1510"/>
      <c r="N1" s="1510"/>
      <c r="O1" s="1510"/>
      <c r="P1" s="1510"/>
      <c r="Q1" s="1510"/>
      <c r="R1" s="1510"/>
    </row>
    <row r="2" spans="1:18" x14ac:dyDescent="0.2">
      <c r="A2" s="68"/>
      <c r="B2" s="69"/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1"/>
    </row>
    <row r="3" spans="1:18" x14ac:dyDescent="0.2">
      <c r="A3" s="68"/>
      <c r="B3" s="69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1"/>
    </row>
    <row r="4" spans="1:18" ht="18" x14ac:dyDescent="0.2">
      <c r="A4" s="1511" t="s">
        <v>25</v>
      </c>
      <c r="B4" s="1511"/>
      <c r="C4" s="1511"/>
      <c r="D4" s="1511"/>
      <c r="E4" s="1511"/>
      <c r="F4" s="1511"/>
      <c r="G4" s="1511"/>
      <c r="H4" s="1511"/>
      <c r="I4" s="1511"/>
      <c r="J4" s="1511"/>
      <c r="K4" s="1511"/>
      <c r="L4" s="1511"/>
      <c r="M4" s="1511"/>
      <c r="N4" s="1511"/>
      <c r="O4" s="1511"/>
      <c r="P4" s="1511"/>
      <c r="Q4" s="1511"/>
      <c r="R4" s="1511"/>
    </row>
    <row r="5" spans="1:18" ht="27" x14ac:dyDescent="0.45">
      <c r="A5" s="68"/>
      <c r="B5" s="72"/>
      <c r="C5" s="69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1"/>
    </row>
    <row r="6" spans="1:18" ht="13.5" thickBot="1" x14ac:dyDescent="0.25">
      <c r="A6" s="68"/>
      <c r="B6" s="69"/>
      <c r="C6" s="69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1"/>
    </row>
    <row r="7" spans="1:18" ht="13.5" thickTop="1" x14ac:dyDescent="0.2">
      <c r="A7" s="1512" t="s">
        <v>26</v>
      </c>
      <c r="B7" s="1515" t="s">
        <v>27</v>
      </c>
      <c r="C7" s="1518" t="s">
        <v>28</v>
      </c>
      <c r="D7" s="1521" t="s">
        <v>6</v>
      </c>
      <c r="E7" s="1522"/>
      <c r="F7" s="1523" t="s">
        <v>7</v>
      </c>
      <c r="G7" s="1524"/>
      <c r="H7" s="1521" t="s">
        <v>8</v>
      </c>
      <c r="I7" s="1525"/>
      <c r="J7" s="1523" t="s">
        <v>9</v>
      </c>
      <c r="K7" s="1525"/>
      <c r="L7" s="1526" t="s">
        <v>10</v>
      </c>
      <c r="M7" s="1527"/>
      <c r="N7" s="1526" t="s">
        <v>11</v>
      </c>
      <c r="O7" s="1527"/>
      <c r="P7" s="1528" t="s">
        <v>29</v>
      </c>
      <c r="Q7" s="1529"/>
      <c r="R7" s="1530"/>
    </row>
    <row r="8" spans="1:18" x14ac:dyDescent="0.2">
      <c r="A8" s="1513"/>
      <c r="B8" s="1516"/>
      <c r="C8" s="1519"/>
      <c r="D8" s="1537" t="s">
        <v>262</v>
      </c>
      <c r="E8" s="1507"/>
      <c r="F8" s="1537" t="s">
        <v>262</v>
      </c>
      <c r="G8" s="1507"/>
      <c r="H8" s="1537" t="s">
        <v>262</v>
      </c>
      <c r="I8" s="1507"/>
      <c r="J8" s="1506" t="s">
        <v>262</v>
      </c>
      <c r="K8" s="1507"/>
      <c r="L8" s="1506" t="s">
        <v>262</v>
      </c>
      <c r="M8" s="1507"/>
      <c r="N8" s="1506" t="s">
        <v>262</v>
      </c>
      <c r="O8" s="1507"/>
      <c r="P8" s="1531"/>
      <c r="Q8" s="1532"/>
      <c r="R8" s="1533"/>
    </row>
    <row r="9" spans="1:18" x14ac:dyDescent="0.2">
      <c r="A9" s="1513"/>
      <c r="B9" s="1516"/>
      <c r="C9" s="1519"/>
      <c r="D9" s="1508" t="s">
        <v>695</v>
      </c>
      <c r="E9" s="1509"/>
      <c r="F9" s="1508" t="s">
        <v>696</v>
      </c>
      <c r="G9" s="1509"/>
      <c r="H9" s="1508" t="s">
        <v>697</v>
      </c>
      <c r="I9" s="1509"/>
      <c r="J9" s="1508" t="s">
        <v>698</v>
      </c>
      <c r="K9" s="1509"/>
      <c r="L9" s="1508" t="s">
        <v>699</v>
      </c>
      <c r="M9" s="1509"/>
      <c r="N9" s="1508" t="s">
        <v>700</v>
      </c>
      <c r="O9" s="1509"/>
      <c r="P9" s="1534"/>
      <c r="Q9" s="1535"/>
      <c r="R9" s="1536"/>
    </row>
    <row r="10" spans="1:18" ht="13.5" thickBot="1" x14ac:dyDescent="0.25">
      <c r="A10" s="1514"/>
      <c r="B10" s="1517"/>
      <c r="C10" s="1520"/>
      <c r="D10" s="786" t="s">
        <v>30</v>
      </c>
      <c r="E10" s="787" t="s">
        <v>31</v>
      </c>
      <c r="F10" s="788" t="s">
        <v>30</v>
      </c>
      <c r="G10" s="789" t="s">
        <v>31</v>
      </c>
      <c r="H10" s="786" t="s">
        <v>30</v>
      </c>
      <c r="I10" s="787" t="s">
        <v>31</v>
      </c>
      <c r="J10" s="788" t="s">
        <v>30</v>
      </c>
      <c r="K10" s="787" t="s">
        <v>31</v>
      </c>
      <c r="L10" s="786" t="s">
        <v>30</v>
      </c>
      <c r="M10" s="787" t="s">
        <v>31</v>
      </c>
      <c r="N10" s="788" t="s">
        <v>30</v>
      </c>
      <c r="O10" s="789" t="s">
        <v>31</v>
      </c>
      <c r="P10" s="73" t="s">
        <v>30</v>
      </c>
      <c r="Q10" s="44" t="s">
        <v>31</v>
      </c>
      <c r="R10" s="51" t="s">
        <v>32</v>
      </c>
    </row>
    <row r="11" spans="1:18" ht="13.5" thickTop="1" x14ac:dyDescent="0.2">
      <c r="A11" s="74">
        <v>1</v>
      </c>
      <c r="B11" s="800" t="s">
        <v>194</v>
      </c>
      <c r="C11" s="790" t="s">
        <v>692</v>
      </c>
      <c r="D11" s="52">
        <v>1</v>
      </c>
      <c r="E11" s="53">
        <v>15</v>
      </c>
      <c r="F11" s="54">
        <v>1</v>
      </c>
      <c r="G11" s="55">
        <v>4</v>
      </c>
      <c r="H11" s="52">
        <v>9</v>
      </c>
      <c r="I11" s="53">
        <v>1</v>
      </c>
      <c r="J11" s="54">
        <v>3</v>
      </c>
      <c r="K11" s="56">
        <v>12</v>
      </c>
      <c r="L11" s="57">
        <v>2</v>
      </c>
      <c r="M11" s="58">
        <v>7</v>
      </c>
      <c r="N11" s="59">
        <v>2</v>
      </c>
      <c r="O11" s="55">
        <v>8</v>
      </c>
      <c r="P11" s="833">
        <v>18</v>
      </c>
      <c r="Q11" s="834">
        <v>47</v>
      </c>
      <c r="R11" s="802">
        <v>1</v>
      </c>
    </row>
    <row r="12" spans="1:18" x14ac:dyDescent="0.2">
      <c r="A12" s="67">
        <v>2</v>
      </c>
      <c r="B12" s="801" t="s">
        <v>202</v>
      </c>
      <c r="C12" s="792" t="s">
        <v>627</v>
      </c>
      <c r="D12" s="60">
        <v>3</v>
      </c>
      <c r="E12" s="61">
        <v>16</v>
      </c>
      <c r="F12" s="62">
        <v>3</v>
      </c>
      <c r="G12" s="63">
        <v>3</v>
      </c>
      <c r="H12" s="60">
        <v>2</v>
      </c>
      <c r="I12" s="61">
        <v>3</v>
      </c>
      <c r="J12" s="62">
        <v>8</v>
      </c>
      <c r="K12" s="61">
        <v>8</v>
      </c>
      <c r="L12" s="57">
        <v>4</v>
      </c>
      <c r="M12" s="64">
        <v>6</v>
      </c>
      <c r="N12" s="62">
        <v>3</v>
      </c>
      <c r="O12" s="55">
        <v>6</v>
      </c>
      <c r="P12" s="835">
        <v>23</v>
      </c>
      <c r="Q12" s="836">
        <v>42</v>
      </c>
      <c r="R12" s="803">
        <v>2</v>
      </c>
    </row>
    <row r="13" spans="1:18" x14ac:dyDescent="0.2">
      <c r="A13" s="67">
        <v>3</v>
      </c>
      <c r="B13" s="801" t="s">
        <v>267</v>
      </c>
      <c r="C13" s="792" t="s">
        <v>692</v>
      </c>
      <c r="D13" s="60">
        <v>4</v>
      </c>
      <c r="E13" s="61">
        <v>16</v>
      </c>
      <c r="F13" s="62">
        <v>6</v>
      </c>
      <c r="G13" s="63">
        <v>1</v>
      </c>
      <c r="H13" s="60">
        <v>5</v>
      </c>
      <c r="I13" s="61">
        <v>2</v>
      </c>
      <c r="J13" s="62">
        <v>1</v>
      </c>
      <c r="K13" s="61">
        <v>13</v>
      </c>
      <c r="L13" s="57">
        <v>7</v>
      </c>
      <c r="M13" s="64">
        <v>5</v>
      </c>
      <c r="N13" s="62">
        <v>1</v>
      </c>
      <c r="O13" s="55">
        <v>8</v>
      </c>
      <c r="P13" s="835">
        <v>24</v>
      </c>
      <c r="Q13" s="836">
        <v>45</v>
      </c>
      <c r="R13" s="803">
        <v>3</v>
      </c>
    </row>
    <row r="14" spans="1:18" x14ac:dyDescent="0.2">
      <c r="A14" s="67">
        <v>4</v>
      </c>
      <c r="B14" s="801" t="s">
        <v>22</v>
      </c>
      <c r="C14" s="792" t="s">
        <v>693</v>
      </c>
      <c r="D14" s="60">
        <v>5</v>
      </c>
      <c r="E14" s="61">
        <v>9</v>
      </c>
      <c r="F14" s="62">
        <v>6</v>
      </c>
      <c r="G14" s="63">
        <v>1</v>
      </c>
      <c r="H14" s="60">
        <v>7</v>
      </c>
      <c r="I14" s="61">
        <v>1</v>
      </c>
      <c r="J14" s="62">
        <v>7</v>
      </c>
      <c r="K14" s="61">
        <v>8</v>
      </c>
      <c r="L14" s="57">
        <v>1</v>
      </c>
      <c r="M14" s="64">
        <v>7</v>
      </c>
      <c r="N14" s="62">
        <v>3</v>
      </c>
      <c r="O14" s="55">
        <v>6</v>
      </c>
      <c r="P14" s="835">
        <v>29</v>
      </c>
      <c r="Q14" s="836">
        <v>32</v>
      </c>
      <c r="R14" s="803">
        <v>4</v>
      </c>
    </row>
    <row r="15" spans="1:18" x14ac:dyDescent="0.2">
      <c r="A15" s="67">
        <v>5</v>
      </c>
      <c r="B15" s="801" t="s">
        <v>23</v>
      </c>
      <c r="C15" s="792" t="s">
        <v>627</v>
      </c>
      <c r="D15" s="60">
        <v>2</v>
      </c>
      <c r="E15" s="61">
        <v>13</v>
      </c>
      <c r="F15" s="62">
        <v>2</v>
      </c>
      <c r="G15" s="63">
        <v>3</v>
      </c>
      <c r="H15" s="60">
        <v>3</v>
      </c>
      <c r="I15" s="61">
        <v>3</v>
      </c>
      <c r="J15" s="62">
        <v>5</v>
      </c>
      <c r="K15" s="61">
        <v>8</v>
      </c>
      <c r="L15" s="57">
        <v>9</v>
      </c>
      <c r="M15" s="64">
        <v>5</v>
      </c>
      <c r="N15" s="62">
        <v>9</v>
      </c>
      <c r="O15" s="55">
        <v>1</v>
      </c>
      <c r="P15" s="835">
        <v>30</v>
      </c>
      <c r="Q15" s="836">
        <v>33</v>
      </c>
      <c r="R15" s="803">
        <v>5</v>
      </c>
    </row>
    <row r="16" spans="1:18" x14ac:dyDescent="0.2">
      <c r="A16" s="67">
        <v>6</v>
      </c>
      <c r="B16" s="801" t="s">
        <v>263</v>
      </c>
      <c r="C16" s="792" t="s">
        <v>692</v>
      </c>
      <c r="D16" s="60">
        <v>8</v>
      </c>
      <c r="E16" s="61">
        <v>8</v>
      </c>
      <c r="F16" s="62">
        <v>6</v>
      </c>
      <c r="G16" s="63">
        <v>1</v>
      </c>
      <c r="H16" s="60">
        <v>7</v>
      </c>
      <c r="I16" s="61">
        <v>1</v>
      </c>
      <c r="J16" s="62">
        <v>2</v>
      </c>
      <c r="K16" s="61">
        <v>15</v>
      </c>
      <c r="L16" s="57">
        <v>3</v>
      </c>
      <c r="M16" s="64">
        <v>7</v>
      </c>
      <c r="N16" s="62">
        <v>6</v>
      </c>
      <c r="O16" s="55">
        <v>4</v>
      </c>
      <c r="P16" s="835">
        <v>32</v>
      </c>
      <c r="Q16" s="836">
        <v>36</v>
      </c>
      <c r="R16" s="803">
        <v>6</v>
      </c>
    </row>
    <row r="17" spans="1:18" x14ac:dyDescent="0.2">
      <c r="A17" s="67">
        <v>7</v>
      </c>
      <c r="B17" s="801" t="s">
        <v>265</v>
      </c>
      <c r="C17" s="792" t="s">
        <v>266</v>
      </c>
      <c r="D17" s="60">
        <v>7</v>
      </c>
      <c r="E17" s="61">
        <v>10</v>
      </c>
      <c r="F17" s="62">
        <v>4</v>
      </c>
      <c r="G17" s="63">
        <v>3</v>
      </c>
      <c r="H17" s="60">
        <v>3</v>
      </c>
      <c r="I17" s="61">
        <v>3</v>
      </c>
      <c r="J17" s="62">
        <v>6</v>
      </c>
      <c r="K17" s="61">
        <v>8</v>
      </c>
      <c r="L17" s="57">
        <v>4</v>
      </c>
      <c r="M17" s="64">
        <v>6</v>
      </c>
      <c r="N17" s="62">
        <v>8</v>
      </c>
      <c r="O17" s="55">
        <v>4</v>
      </c>
      <c r="P17" s="835">
        <v>32</v>
      </c>
      <c r="Q17" s="836">
        <v>34</v>
      </c>
      <c r="R17" s="803">
        <v>7</v>
      </c>
    </row>
    <row r="18" spans="1:18" x14ac:dyDescent="0.2">
      <c r="A18" s="67">
        <v>8</v>
      </c>
      <c r="B18" s="801" t="s">
        <v>193</v>
      </c>
      <c r="C18" s="792" t="s">
        <v>692</v>
      </c>
      <c r="D18" s="60">
        <v>6</v>
      </c>
      <c r="E18" s="61">
        <v>6</v>
      </c>
      <c r="F18" s="62">
        <v>5</v>
      </c>
      <c r="G18" s="63">
        <v>1</v>
      </c>
      <c r="H18" s="60">
        <v>6</v>
      </c>
      <c r="I18" s="61">
        <v>1</v>
      </c>
      <c r="J18" s="62">
        <v>4</v>
      </c>
      <c r="K18" s="61">
        <v>8</v>
      </c>
      <c r="L18" s="57">
        <v>6</v>
      </c>
      <c r="M18" s="64">
        <v>6</v>
      </c>
      <c r="N18" s="62">
        <v>7</v>
      </c>
      <c r="O18" s="55">
        <v>4</v>
      </c>
      <c r="P18" s="835">
        <v>34</v>
      </c>
      <c r="Q18" s="836">
        <v>26</v>
      </c>
      <c r="R18" s="803">
        <v>8</v>
      </c>
    </row>
    <row r="19" spans="1:18" x14ac:dyDescent="0.2">
      <c r="A19" s="67">
        <v>9</v>
      </c>
      <c r="B19" s="801" t="s">
        <v>264</v>
      </c>
      <c r="C19" s="792" t="s">
        <v>693</v>
      </c>
      <c r="D19" s="60">
        <v>9</v>
      </c>
      <c r="E19" s="61">
        <v>6</v>
      </c>
      <c r="F19" s="62">
        <v>6</v>
      </c>
      <c r="G19" s="63">
        <v>1</v>
      </c>
      <c r="H19" s="60">
        <v>1</v>
      </c>
      <c r="I19" s="61">
        <v>3</v>
      </c>
      <c r="J19" s="62">
        <v>9</v>
      </c>
      <c r="K19" s="61">
        <v>8</v>
      </c>
      <c r="L19" s="57">
        <v>8</v>
      </c>
      <c r="M19" s="64">
        <v>5</v>
      </c>
      <c r="N19" s="62">
        <v>5</v>
      </c>
      <c r="O19" s="55">
        <v>5</v>
      </c>
      <c r="P19" s="835">
        <v>38</v>
      </c>
      <c r="Q19" s="836">
        <v>28</v>
      </c>
      <c r="R19" s="803">
        <v>9</v>
      </c>
    </row>
    <row r="20" spans="1:18" x14ac:dyDescent="0.2">
      <c r="A20" s="67">
        <v>10</v>
      </c>
      <c r="B20" s="801" t="s">
        <v>268</v>
      </c>
      <c r="C20" s="792" t="s">
        <v>694</v>
      </c>
      <c r="D20" s="60">
        <v>10</v>
      </c>
      <c r="E20" s="61">
        <v>3</v>
      </c>
      <c r="F20" s="62">
        <v>6</v>
      </c>
      <c r="G20" s="63">
        <v>1</v>
      </c>
      <c r="H20" s="60">
        <v>11</v>
      </c>
      <c r="I20" s="61" t="s">
        <v>95</v>
      </c>
      <c r="J20" s="62">
        <v>11</v>
      </c>
      <c r="K20" s="61" t="s">
        <v>95</v>
      </c>
      <c r="L20" s="57">
        <v>11</v>
      </c>
      <c r="M20" s="64" t="s">
        <v>95</v>
      </c>
      <c r="N20" s="62">
        <v>11</v>
      </c>
      <c r="O20" s="55" t="s">
        <v>95</v>
      </c>
      <c r="P20" s="835">
        <v>60</v>
      </c>
      <c r="Q20" s="836">
        <v>4</v>
      </c>
      <c r="R20" s="803">
        <v>10</v>
      </c>
    </row>
    <row r="21" spans="1:18" ht="13.5" thickBot="1" x14ac:dyDescent="0.25">
      <c r="A21" s="793" t="s">
        <v>95</v>
      </c>
      <c r="B21" s="794" t="s">
        <v>95</v>
      </c>
      <c r="C21" s="795" t="s">
        <v>95</v>
      </c>
      <c r="D21" s="760" t="s">
        <v>95</v>
      </c>
      <c r="E21" s="796" t="s">
        <v>95</v>
      </c>
      <c r="F21" s="797" t="s">
        <v>95</v>
      </c>
      <c r="G21" s="762" t="s">
        <v>95</v>
      </c>
      <c r="H21" s="760" t="s">
        <v>95</v>
      </c>
      <c r="I21" s="796" t="s">
        <v>95</v>
      </c>
      <c r="J21" s="797" t="s">
        <v>95</v>
      </c>
      <c r="K21" s="796" t="s">
        <v>95</v>
      </c>
      <c r="L21" s="798" t="s">
        <v>95</v>
      </c>
      <c r="M21" s="796" t="s">
        <v>95</v>
      </c>
      <c r="N21" s="797" t="s">
        <v>95</v>
      </c>
      <c r="O21" s="796" t="s">
        <v>95</v>
      </c>
      <c r="P21" s="760" t="s">
        <v>95</v>
      </c>
      <c r="Q21" s="761" t="s">
        <v>95</v>
      </c>
      <c r="R21" s="799" t="s">
        <v>95</v>
      </c>
    </row>
    <row r="22" spans="1:18" ht="13.5" thickTop="1" x14ac:dyDescent="0.2"/>
  </sheetData>
  <mergeCells count="24">
    <mergeCell ref="A1:R1"/>
    <mergeCell ref="A4:R4"/>
    <mergeCell ref="A7:A10"/>
    <mergeCell ref="B7:B10"/>
    <mergeCell ref="C7:C10"/>
    <mergeCell ref="D7:E7"/>
    <mergeCell ref="F7:G7"/>
    <mergeCell ref="H7:I7"/>
    <mergeCell ref="J7:K7"/>
    <mergeCell ref="L7:M7"/>
    <mergeCell ref="N7:O7"/>
    <mergeCell ref="P7:R9"/>
    <mergeCell ref="D8:E8"/>
    <mergeCell ref="F8:G8"/>
    <mergeCell ref="H8:I8"/>
    <mergeCell ref="J8:K8"/>
    <mergeCell ref="L8:M8"/>
    <mergeCell ref="N8:O8"/>
    <mergeCell ref="D9:E9"/>
    <mergeCell ref="F9:G9"/>
    <mergeCell ref="H9:I9"/>
    <mergeCell ref="J9:K9"/>
    <mergeCell ref="L9:M9"/>
    <mergeCell ref="N9:O9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B9FF7-5A21-422C-B6F1-A3D7BEBD9A3D}">
  <sheetPr>
    <tabColor rgb="FFFF0000"/>
  </sheetPr>
  <dimension ref="A1:R22"/>
  <sheetViews>
    <sheetView workbookViewId="0">
      <selection activeCell="Q21" sqref="Q21"/>
    </sheetView>
  </sheetViews>
  <sheetFormatPr defaultRowHeight="12.75" x14ac:dyDescent="0.2"/>
  <cols>
    <col min="2" max="2" width="20.85546875" customWidth="1"/>
    <col min="3" max="3" width="21.42578125" customWidth="1"/>
  </cols>
  <sheetData>
    <row r="1" spans="1:18" ht="18" x14ac:dyDescent="0.25">
      <c r="A1" s="1510" t="s">
        <v>553</v>
      </c>
      <c r="B1" s="1510"/>
      <c r="C1" s="1510"/>
      <c r="D1" s="1510"/>
      <c r="E1" s="1510"/>
      <c r="F1" s="1510"/>
      <c r="G1" s="1510"/>
      <c r="H1" s="1510"/>
      <c r="I1" s="1510"/>
      <c r="J1" s="1510"/>
      <c r="K1" s="1510"/>
      <c r="L1" s="1510"/>
      <c r="M1" s="1510"/>
      <c r="N1" s="1510"/>
      <c r="O1" s="1510"/>
      <c r="P1" s="1510"/>
      <c r="Q1" s="1510"/>
      <c r="R1" s="1510"/>
    </row>
    <row r="2" spans="1:18" x14ac:dyDescent="0.2">
      <c r="A2" s="68"/>
      <c r="B2" s="69"/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1"/>
    </row>
    <row r="3" spans="1:18" x14ac:dyDescent="0.2">
      <c r="A3" s="68"/>
      <c r="B3" s="69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1"/>
    </row>
    <row r="4" spans="1:18" ht="18" x14ac:dyDescent="0.2">
      <c r="A4" s="1511" t="s">
        <v>25</v>
      </c>
      <c r="B4" s="1511"/>
      <c r="C4" s="1511"/>
      <c r="D4" s="1511"/>
      <c r="E4" s="1511"/>
      <c r="F4" s="1511"/>
      <c r="G4" s="1511"/>
      <c r="H4" s="1511"/>
      <c r="I4" s="1511"/>
      <c r="J4" s="1511"/>
      <c r="K4" s="1511"/>
      <c r="L4" s="1511"/>
      <c r="M4" s="1511"/>
      <c r="N4" s="1511"/>
      <c r="O4" s="1511"/>
      <c r="P4" s="1511"/>
      <c r="Q4" s="1511"/>
      <c r="R4" s="1511"/>
    </row>
    <row r="5" spans="1:18" ht="27" x14ac:dyDescent="0.45">
      <c r="A5" s="68"/>
      <c r="B5" s="72"/>
      <c r="C5" s="69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1"/>
    </row>
    <row r="6" spans="1:18" ht="13.5" thickBot="1" x14ac:dyDescent="0.25"/>
    <row r="7" spans="1:18" ht="13.5" thickTop="1" x14ac:dyDescent="0.2">
      <c r="A7" s="1538" t="s">
        <v>26</v>
      </c>
      <c r="B7" s="1541" t="s">
        <v>27</v>
      </c>
      <c r="C7" s="1518" t="s">
        <v>28</v>
      </c>
      <c r="D7" s="1544" t="s">
        <v>6</v>
      </c>
      <c r="E7" s="1525"/>
      <c r="F7" s="1545" t="s">
        <v>7</v>
      </c>
      <c r="G7" s="1524"/>
      <c r="H7" s="1544" t="s">
        <v>8</v>
      </c>
      <c r="I7" s="1525"/>
      <c r="J7" s="1545" t="s">
        <v>9</v>
      </c>
      <c r="K7" s="1525"/>
      <c r="L7" s="1552" t="s">
        <v>10</v>
      </c>
      <c r="M7" s="1527"/>
      <c r="N7" s="1552" t="s">
        <v>11</v>
      </c>
      <c r="O7" s="1527"/>
      <c r="P7" s="1548" t="s">
        <v>29</v>
      </c>
      <c r="Q7" s="1529"/>
      <c r="R7" s="1530"/>
    </row>
    <row r="8" spans="1:18" x14ac:dyDescent="0.2">
      <c r="A8" s="1539"/>
      <c r="B8" s="1542"/>
      <c r="C8" s="1519"/>
      <c r="D8" s="1549" t="str">
        <f>IF(ISBLANK('[10]Ukupni plasman lige'!$D$8:$E$8)=FALSE,'[10]Ukupni plasman lige'!$D$8:$E$8,"")</f>
        <v>Granešina</v>
      </c>
      <c r="E8" s="1550"/>
      <c r="F8" s="1549" t="str">
        <f>IF(ISBLANK('[10]Ukupni plasman lige'!$F$8:$G$8)=FALSE,'[10]Ukupni plasman lige'!$F$8:$G$8,"")</f>
        <v>Granešina</v>
      </c>
      <c r="G8" s="1550"/>
      <c r="H8" s="1549" t="str">
        <f>IF(ISBLANK('[10]Ukupni plasman lige'!$H$8:$I$8)=FALSE,'[10]Ukupni plasman lige'!$H$8:$I$8,"")</f>
        <v>Granešina</v>
      </c>
      <c r="I8" s="1550"/>
      <c r="J8" s="1551" t="str">
        <f>IF(ISBLANK('[10]Ukupni plasman lige'!$J$8:$K$8)=FALSE,'[10]Ukupni plasman lige'!$J$8:$K$8,"")</f>
        <v>Granešina</v>
      </c>
      <c r="K8" s="1550"/>
      <c r="L8" s="1551" t="str">
        <f>IF(ISBLANK('[10]Ukupni plasman lige'!$L$8:$M$8)=FALSE,'[10]Ukupni plasman lige'!$L$8:$M$8,"")</f>
        <v>Granešina</v>
      </c>
      <c r="M8" s="1550"/>
      <c r="N8" s="1551" t="str">
        <f>IF(ISBLANK('[10]Ukupni plasman lige'!$N$8:$O$8)=FALSE,'[10]Ukupni plasman lige'!$N$8:$O$8,"")</f>
        <v>Granešina</v>
      </c>
      <c r="O8" s="1550"/>
      <c r="P8" s="1531"/>
      <c r="Q8" s="1532"/>
      <c r="R8" s="1533"/>
    </row>
    <row r="9" spans="1:18" x14ac:dyDescent="0.2">
      <c r="A9" s="1539"/>
      <c r="B9" s="1542"/>
      <c r="C9" s="1519"/>
      <c r="D9" s="1546" t="s">
        <v>768</v>
      </c>
      <c r="E9" s="1547"/>
      <c r="F9" s="1546" t="s">
        <v>769</v>
      </c>
      <c r="G9" s="1547"/>
      <c r="H9" s="1546" t="s">
        <v>770</v>
      </c>
      <c r="I9" s="1547"/>
      <c r="J9" s="1546" t="s">
        <v>771</v>
      </c>
      <c r="K9" s="1547"/>
      <c r="L9" s="1546" t="s">
        <v>772</v>
      </c>
      <c r="M9" s="1547"/>
      <c r="N9" s="1546" t="s">
        <v>773</v>
      </c>
      <c r="O9" s="1547"/>
      <c r="P9" s="1534"/>
      <c r="Q9" s="1535"/>
      <c r="R9" s="1536"/>
    </row>
    <row r="10" spans="1:18" ht="13.5" thickBot="1" x14ac:dyDescent="0.25">
      <c r="A10" s="1540"/>
      <c r="B10" s="1543"/>
      <c r="C10" s="1520"/>
      <c r="D10" s="1012" t="s">
        <v>30</v>
      </c>
      <c r="E10" s="1013" t="s">
        <v>31</v>
      </c>
      <c r="F10" s="1014" t="s">
        <v>30</v>
      </c>
      <c r="G10" s="1015" t="s">
        <v>31</v>
      </c>
      <c r="H10" s="1012" t="s">
        <v>30</v>
      </c>
      <c r="I10" s="1013" t="s">
        <v>31</v>
      </c>
      <c r="J10" s="1014" t="s">
        <v>30</v>
      </c>
      <c r="K10" s="1013" t="s">
        <v>31</v>
      </c>
      <c r="L10" s="1012" t="s">
        <v>30</v>
      </c>
      <c r="M10" s="1013" t="s">
        <v>31</v>
      </c>
      <c r="N10" s="1014" t="s">
        <v>30</v>
      </c>
      <c r="O10" s="1015" t="s">
        <v>31</v>
      </c>
      <c r="P10" s="73" t="s">
        <v>30</v>
      </c>
      <c r="Q10" s="44" t="s">
        <v>31</v>
      </c>
      <c r="R10" s="51" t="s">
        <v>32</v>
      </c>
    </row>
    <row r="11" spans="1:18" ht="13.5" thickTop="1" x14ac:dyDescent="0.2">
      <c r="A11" s="74">
        <v>1</v>
      </c>
      <c r="B11" s="1016" t="s">
        <v>193</v>
      </c>
      <c r="C11" s="790" t="s">
        <v>764</v>
      </c>
      <c r="D11" s="52">
        <v>1</v>
      </c>
      <c r="E11" s="53">
        <v>33</v>
      </c>
      <c r="F11" s="54">
        <v>1</v>
      </c>
      <c r="G11" s="55">
        <v>19</v>
      </c>
      <c r="H11" s="52">
        <v>6</v>
      </c>
      <c r="I11" s="53">
        <v>9</v>
      </c>
      <c r="J11" s="54">
        <v>1</v>
      </c>
      <c r="K11" s="56">
        <v>24</v>
      </c>
      <c r="L11" s="57">
        <v>3</v>
      </c>
      <c r="M11" s="58">
        <v>19</v>
      </c>
      <c r="N11" s="59">
        <v>1</v>
      </c>
      <c r="O11" s="55">
        <v>22</v>
      </c>
      <c r="P11" s="52">
        <v>13</v>
      </c>
      <c r="Q11" s="184">
        <v>126</v>
      </c>
      <c r="R11" s="185">
        <v>1</v>
      </c>
    </row>
    <row r="12" spans="1:18" x14ac:dyDescent="0.2">
      <c r="A12" s="67">
        <v>2</v>
      </c>
      <c r="B12" s="791" t="s">
        <v>194</v>
      </c>
      <c r="C12" s="792" t="s">
        <v>764</v>
      </c>
      <c r="D12" s="60">
        <v>3</v>
      </c>
      <c r="E12" s="61">
        <v>24</v>
      </c>
      <c r="F12" s="62">
        <v>5.5</v>
      </c>
      <c r="G12" s="63">
        <v>14</v>
      </c>
      <c r="H12" s="60">
        <v>1</v>
      </c>
      <c r="I12" s="61">
        <v>17</v>
      </c>
      <c r="J12" s="62">
        <v>3</v>
      </c>
      <c r="K12" s="61">
        <v>21</v>
      </c>
      <c r="L12" s="57">
        <v>1.5</v>
      </c>
      <c r="M12" s="64">
        <v>25</v>
      </c>
      <c r="N12" s="62">
        <v>6</v>
      </c>
      <c r="O12" s="55">
        <v>16</v>
      </c>
      <c r="P12" s="60">
        <v>20</v>
      </c>
      <c r="Q12" s="65">
        <v>117</v>
      </c>
      <c r="R12" s="66">
        <v>2</v>
      </c>
    </row>
    <row r="13" spans="1:18" x14ac:dyDescent="0.2">
      <c r="A13" s="67">
        <v>3</v>
      </c>
      <c r="B13" s="791" t="s">
        <v>202</v>
      </c>
      <c r="C13" s="792" t="s">
        <v>766</v>
      </c>
      <c r="D13" s="60">
        <v>4</v>
      </c>
      <c r="E13" s="61">
        <v>23</v>
      </c>
      <c r="F13" s="62">
        <v>2.5</v>
      </c>
      <c r="G13" s="63">
        <v>17</v>
      </c>
      <c r="H13" s="60">
        <v>3.5</v>
      </c>
      <c r="I13" s="61">
        <v>12</v>
      </c>
      <c r="J13" s="62">
        <v>4.5</v>
      </c>
      <c r="K13" s="61">
        <v>20</v>
      </c>
      <c r="L13" s="57">
        <v>1.5</v>
      </c>
      <c r="M13" s="64">
        <v>25</v>
      </c>
      <c r="N13" s="62">
        <v>4</v>
      </c>
      <c r="O13" s="55">
        <v>18</v>
      </c>
      <c r="P13" s="60">
        <v>20</v>
      </c>
      <c r="Q13" s="65">
        <v>115</v>
      </c>
      <c r="R13" s="66">
        <v>3</v>
      </c>
    </row>
    <row r="14" spans="1:18" x14ac:dyDescent="0.2">
      <c r="A14" s="67">
        <v>4</v>
      </c>
      <c r="B14" s="791" t="s">
        <v>23</v>
      </c>
      <c r="C14" s="792" t="s">
        <v>766</v>
      </c>
      <c r="D14" s="60">
        <v>2</v>
      </c>
      <c r="E14" s="61">
        <v>25</v>
      </c>
      <c r="F14" s="62">
        <v>2.5</v>
      </c>
      <c r="G14" s="63">
        <v>17</v>
      </c>
      <c r="H14" s="60">
        <v>3.5</v>
      </c>
      <c r="I14" s="61">
        <v>12</v>
      </c>
      <c r="J14" s="62">
        <v>6.5</v>
      </c>
      <c r="K14" s="61">
        <v>16</v>
      </c>
      <c r="L14" s="57">
        <v>4</v>
      </c>
      <c r="M14" s="64">
        <v>13</v>
      </c>
      <c r="N14" s="62">
        <v>8.5</v>
      </c>
      <c r="O14" s="55">
        <v>7</v>
      </c>
      <c r="P14" s="60">
        <v>27</v>
      </c>
      <c r="Q14" s="65">
        <v>90</v>
      </c>
      <c r="R14" s="66">
        <v>4</v>
      </c>
    </row>
    <row r="15" spans="1:18" x14ac:dyDescent="0.2">
      <c r="A15" s="67">
        <v>5</v>
      </c>
      <c r="B15" s="791" t="s">
        <v>301</v>
      </c>
      <c r="C15" s="792" t="s">
        <v>765</v>
      </c>
      <c r="D15" s="60">
        <v>5</v>
      </c>
      <c r="E15" s="61">
        <v>22</v>
      </c>
      <c r="F15" s="62">
        <v>5.5</v>
      </c>
      <c r="G15" s="63">
        <v>14</v>
      </c>
      <c r="H15" s="60">
        <v>8</v>
      </c>
      <c r="I15" s="61">
        <v>6</v>
      </c>
      <c r="J15" s="62">
        <v>2</v>
      </c>
      <c r="K15" s="61">
        <v>23</v>
      </c>
      <c r="L15" s="57">
        <v>5.5</v>
      </c>
      <c r="M15" s="64">
        <v>12</v>
      </c>
      <c r="N15" s="62">
        <v>2</v>
      </c>
      <c r="O15" s="55">
        <v>21</v>
      </c>
      <c r="P15" s="60">
        <v>28</v>
      </c>
      <c r="Q15" s="65">
        <v>98</v>
      </c>
      <c r="R15" s="66">
        <v>5</v>
      </c>
    </row>
    <row r="16" spans="1:18" x14ac:dyDescent="0.2">
      <c r="A16" s="67">
        <v>6</v>
      </c>
      <c r="B16" s="791" t="s">
        <v>267</v>
      </c>
      <c r="C16" s="792" t="s">
        <v>764</v>
      </c>
      <c r="D16" s="60">
        <v>7</v>
      </c>
      <c r="E16" s="61">
        <v>11</v>
      </c>
      <c r="F16" s="62">
        <v>8</v>
      </c>
      <c r="G16" s="63">
        <v>11</v>
      </c>
      <c r="H16" s="60">
        <v>6</v>
      </c>
      <c r="I16" s="61">
        <v>9</v>
      </c>
      <c r="J16" s="62">
        <v>4.5</v>
      </c>
      <c r="K16" s="61">
        <v>20</v>
      </c>
      <c r="L16" s="57">
        <v>5.5</v>
      </c>
      <c r="M16" s="64">
        <v>12</v>
      </c>
      <c r="N16" s="62">
        <v>3</v>
      </c>
      <c r="O16" s="55">
        <v>20</v>
      </c>
      <c r="P16" s="60">
        <v>34</v>
      </c>
      <c r="Q16" s="65">
        <v>83</v>
      </c>
      <c r="R16" s="66">
        <v>6</v>
      </c>
    </row>
    <row r="17" spans="1:18" x14ac:dyDescent="0.2">
      <c r="A17" s="67">
        <v>7</v>
      </c>
      <c r="B17" s="791" t="s">
        <v>265</v>
      </c>
      <c r="C17" s="792" t="s">
        <v>767</v>
      </c>
      <c r="D17" s="60">
        <v>8</v>
      </c>
      <c r="E17" s="61">
        <v>10</v>
      </c>
      <c r="F17" s="62">
        <v>7</v>
      </c>
      <c r="G17" s="63">
        <v>12</v>
      </c>
      <c r="H17" s="60">
        <v>2</v>
      </c>
      <c r="I17" s="61">
        <v>14</v>
      </c>
      <c r="J17" s="62">
        <v>6.5</v>
      </c>
      <c r="K17" s="61">
        <v>16</v>
      </c>
      <c r="L17" s="57">
        <v>7.5</v>
      </c>
      <c r="M17" s="64">
        <v>11</v>
      </c>
      <c r="N17" s="62">
        <v>7</v>
      </c>
      <c r="O17" s="55">
        <v>9</v>
      </c>
      <c r="P17" s="60">
        <v>38</v>
      </c>
      <c r="Q17" s="65">
        <v>72</v>
      </c>
      <c r="R17" s="66">
        <v>7</v>
      </c>
    </row>
    <row r="18" spans="1:18" x14ac:dyDescent="0.2">
      <c r="A18" s="67">
        <v>8</v>
      </c>
      <c r="B18" s="791" t="s">
        <v>263</v>
      </c>
      <c r="C18" s="792" t="s">
        <v>764</v>
      </c>
      <c r="D18" s="60">
        <v>6</v>
      </c>
      <c r="E18" s="61">
        <v>19</v>
      </c>
      <c r="F18" s="62">
        <v>4</v>
      </c>
      <c r="G18" s="63">
        <v>16</v>
      </c>
      <c r="H18" s="60">
        <v>9.5</v>
      </c>
      <c r="I18" s="61">
        <v>0</v>
      </c>
      <c r="J18" s="62">
        <v>8</v>
      </c>
      <c r="K18" s="61">
        <v>15</v>
      </c>
      <c r="L18" s="57">
        <v>7.5</v>
      </c>
      <c r="M18" s="64">
        <v>11</v>
      </c>
      <c r="N18" s="62">
        <v>5</v>
      </c>
      <c r="O18" s="55">
        <v>17</v>
      </c>
      <c r="P18" s="60">
        <v>40</v>
      </c>
      <c r="Q18" s="65">
        <v>78</v>
      </c>
      <c r="R18" s="66">
        <v>8</v>
      </c>
    </row>
    <row r="19" spans="1:18" x14ac:dyDescent="0.2">
      <c r="A19" s="67">
        <v>9</v>
      </c>
      <c r="B19" s="791" t="s">
        <v>303</v>
      </c>
      <c r="C19" s="792" t="s">
        <v>238</v>
      </c>
      <c r="D19" s="60">
        <v>10</v>
      </c>
      <c r="E19" s="61">
        <v>7</v>
      </c>
      <c r="F19" s="62">
        <v>9</v>
      </c>
      <c r="G19" s="63">
        <v>8</v>
      </c>
      <c r="H19" s="60">
        <v>6</v>
      </c>
      <c r="I19" s="61">
        <v>9</v>
      </c>
      <c r="J19" s="62">
        <v>9</v>
      </c>
      <c r="K19" s="61">
        <v>12</v>
      </c>
      <c r="L19" s="57">
        <v>9.5</v>
      </c>
      <c r="M19" s="64">
        <v>6</v>
      </c>
      <c r="N19" s="62">
        <v>8.5</v>
      </c>
      <c r="O19" s="55">
        <v>7</v>
      </c>
      <c r="P19" s="60">
        <v>52</v>
      </c>
      <c r="Q19" s="65">
        <v>49</v>
      </c>
      <c r="R19" s="66">
        <v>9</v>
      </c>
    </row>
    <row r="20" spans="1:18" x14ac:dyDescent="0.2">
      <c r="A20" s="67">
        <v>10</v>
      </c>
      <c r="B20" s="791" t="s">
        <v>306</v>
      </c>
      <c r="C20" s="792" t="s">
        <v>238</v>
      </c>
      <c r="D20" s="60">
        <v>9</v>
      </c>
      <c r="E20" s="61">
        <v>8</v>
      </c>
      <c r="F20" s="62">
        <v>10</v>
      </c>
      <c r="G20" s="63">
        <v>4</v>
      </c>
      <c r="H20" s="60">
        <v>9.5</v>
      </c>
      <c r="I20" s="61">
        <v>0</v>
      </c>
      <c r="J20" s="62">
        <v>10</v>
      </c>
      <c r="K20" s="61">
        <v>10</v>
      </c>
      <c r="L20" s="57">
        <v>9.5</v>
      </c>
      <c r="M20" s="64">
        <v>6</v>
      </c>
      <c r="N20" s="62">
        <v>10</v>
      </c>
      <c r="O20" s="55">
        <v>4</v>
      </c>
      <c r="P20" s="60">
        <v>58</v>
      </c>
      <c r="Q20" s="65">
        <v>32</v>
      </c>
      <c r="R20" s="66">
        <v>10</v>
      </c>
    </row>
    <row r="21" spans="1:18" ht="13.5" thickBot="1" x14ac:dyDescent="0.25">
      <c r="A21" s="793" t="s">
        <v>95</v>
      </c>
      <c r="B21" s="794"/>
      <c r="C21" s="795"/>
      <c r="D21" s="760" t="s">
        <v>95</v>
      </c>
      <c r="E21" s="796" t="s">
        <v>95</v>
      </c>
      <c r="F21" s="797" t="s">
        <v>95</v>
      </c>
      <c r="G21" s="762" t="s">
        <v>95</v>
      </c>
      <c r="H21" s="760" t="s">
        <v>95</v>
      </c>
      <c r="I21" s="796" t="s">
        <v>95</v>
      </c>
      <c r="J21" s="797" t="s">
        <v>95</v>
      </c>
      <c r="K21" s="796" t="s">
        <v>95</v>
      </c>
      <c r="L21" s="1302" t="s">
        <v>95</v>
      </c>
      <c r="M21" s="796" t="s">
        <v>95</v>
      </c>
      <c r="N21" s="797" t="s">
        <v>95</v>
      </c>
      <c r="O21" s="762" t="s">
        <v>95</v>
      </c>
      <c r="P21" s="760" t="s">
        <v>95</v>
      </c>
      <c r="Q21" s="761" t="s">
        <v>95</v>
      </c>
      <c r="R21" s="799" t="s">
        <v>95</v>
      </c>
    </row>
    <row r="22" spans="1:18" ht="13.5" thickTop="1" x14ac:dyDescent="0.2"/>
  </sheetData>
  <mergeCells count="24">
    <mergeCell ref="H7:I7"/>
    <mergeCell ref="J7:K7"/>
    <mergeCell ref="L7:M7"/>
    <mergeCell ref="N8:O8"/>
    <mergeCell ref="H9:I9"/>
    <mergeCell ref="J9:K9"/>
    <mergeCell ref="L9:M9"/>
    <mergeCell ref="N9:O9"/>
    <mergeCell ref="A1:R1"/>
    <mergeCell ref="A4:R4"/>
    <mergeCell ref="A7:A10"/>
    <mergeCell ref="B7:B10"/>
    <mergeCell ref="C7:C10"/>
    <mergeCell ref="D7:E7"/>
    <mergeCell ref="F7:G7"/>
    <mergeCell ref="D9:E9"/>
    <mergeCell ref="F9:G9"/>
    <mergeCell ref="P7:R9"/>
    <mergeCell ref="D8:E8"/>
    <mergeCell ref="F8:G8"/>
    <mergeCell ref="H8:I8"/>
    <mergeCell ref="J8:K8"/>
    <mergeCell ref="L8:M8"/>
    <mergeCell ref="N7:O7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2:IW23"/>
  <sheetViews>
    <sheetView zoomScaleNormal="100" workbookViewId="0">
      <selection activeCell="AE14" sqref="AE14"/>
    </sheetView>
  </sheetViews>
  <sheetFormatPr defaultRowHeight="12.75" x14ac:dyDescent="0.2"/>
  <cols>
    <col min="1" max="1" width="4.5703125" style="1"/>
    <col min="2" max="2" width="22.85546875" style="2" customWidth="1"/>
    <col min="3" max="3" width="5.7109375" style="2"/>
    <col min="4" max="4" width="9.42578125" style="2"/>
    <col min="5" max="5" width="5.7109375" style="2"/>
    <col min="6" max="6" width="9.42578125" style="2"/>
    <col min="7" max="7" width="5.7109375" style="2"/>
    <col min="8" max="8" width="9.42578125" style="2"/>
    <col min="9" max="9" width="5.7109375" style="2"/>
    <col min="10" max="10" width="9.42578125" style="2"/>
    <col min="11" max="11" width="5.7109375" style="2"/>
    <col min="12" max="12" width="9.42578125" style="2"/>
    <col min="13" max="13" width="5.85546875" style="2"/>
    <col min="14" max="14" width="9.42578125" style="2"/>
    <col min="15" max="15" width="5.7109375" style="2"/>
    <col min="16" max="16" width="9.42578125" style="2"/>
    <col min="17" max="17" width="5.7109375" style="2"/>
    <col min="18" max="18" width="9.42578125" style="2"/>
    <col min="19" max="19" width="6.28515625" style="2"/>
    <col min="20" max="20" width="11" style="2"/>
    <col min="21" max="21" width="10.7109375" style="2" customWidth="1"/>
    <col min="22" max="22" width="9.140625" style="2"/>
    <col min="23" max="27" width="0" style="2" hidden="1"/>
    <col min="28" max="257" width="9.140625" style="2"/>
  </cols>
  <sheetData>
    <row r="2" spans="1:21" x14ac:dyDescent="0.2"/>
    <row r="4" spans="1:21" ht="20.25" x14ac:dyDescent="0.3">
      <c r="C4" s="3" t="s">
        <v>39</v>
      </c>
      <c r="D4" s="15"/>
      <c r="H4" s="93"/>
      <c r="I4" s="93"/>
      <c r="J4" s="93"/>
      <c r="K4" s="94" t="s">
        <v>1</v>
      </c>
      <c r="L4" s="93"/>
      <c r="M4" s="93"/>
      <c r="N4" s="93"/>
    </row>
    <row r="5" spans="1:21" ht="20.25" x14ac:dyDescent="0.3">
      <c r="C5" s="5" t="s">
        <v>2</v>
      </c>
      <c r="H5" s="93"/>
      <c r="I5" s="93"/>
      <c r="J5" s="93"/>
      <c r="K5" s="95" t="s">
        <v>431</v>
      </c>
      <c r="L5" s="93"/>
      <c r="M5" s="93"/>
      <c r="N5" s="93"/>
    </row>
    <row r="6" spans="1:21" ht="20.25" x14ac:dyDescent="0.3">
      <c r="H6" s="93"/>
      <c r="I6" s="93"/>
      <c r="J6" s="93"/>
      <c r="K6" s="96" t="s">
        <v>3</v>
      </c>
      <c r="L6" s="93"/>
      <c r="M6" s="93"/>
      <c r="N6" s="93"/>
    </row>
    <row r="7" spans="1:21" ht="16.5" thickBot="1" x14ac:dyDescent="0.3">
      <c r="B7" s="14"/>
      <c r="C7" s="14"/>
      <c r="D7" s="14" t="s">
        <v>21</v>
      </c>
      <c r="E7" s="14"/>
    </row>
    <row r="8" spans="1:21" ht="19.5" thickTop="1" thickBot="1" x14ac:dyDescent="0.25">
      <c r="A8" s="1344" t="s">
        <v>4</v>
      </c>
      <c r="B8" s="1345" t="s">
        <v>5</v>
      </c>
      <c r="C8" s="1342" t="s">
        <v>6</v>
      </c>
      <c r="D8" s="1342"/>
      <c r="E8" s="1341" t="s">
        <v>7</v>
      </c>
      <c r="F8" s="1341"/>
      <c r="G8" s="1342" t="s">
        <v>8</v>
      </c>
      <c r="H8" s="1342"/>
      <c r="I8" s="1341" t="s">
        <v>9</v>
      </c>
      <c r="J8" s="1341"/>
      <c r="K8" s="1342" t="s">
        <v>10</v>
      </c>
      <c r="L8" s="1342"/>
      <c r="M8" s="1341" t="s">
        <v>11</v>
      </c>
      <c r="N8" s="1341"/>
      <c r="O8" s="1342" t="s">
        <v>12</v>
      </c>
      <c r="P8" s="1342"/>
      <c r="Q8" s="1343" t="s">
        <v>13</v>
      </c>
      <c r="R8" s="1343"/>
      <c r="S8" s="1336" t="s">
        <v>14</v>
      </c>
      <c r="T8" s="1336"/>
      <c r="U8" s="1336"/>
    </row>
    <row r="9" spans="1:21" ht="33.75" customHeight="1" thickTop="1" thickBot="1" x14ac:dyDescent="0.25">
      <c r="A9" s="1344"/>
      <c r="B9" s="1345"/>
      <c r="C9" s="1337" t="s">
        <v>453</v>
      </c>
      <c r="D9" s="1338"/>
      <c r="E9" s="1337" t="s">
        <v>454</v>
      </c>
      <c r="F9" s="1338"/>
      <c r="G9" s="1339" t="s">
        <v>467</v>
      </c>
      <c r="H9" s="1339"/>
      <c r="I9" s="1339" t="s">
        <v>468</v>
      </c>
      <c r="J9" s="1339"/>
      <c r="K9" s="1340" t="s">
        <v>469</v>
      </c>
      <c r="L9" s="1340"/>
      <c r="M9" s="1340" t="s">
        <v>470</v>
      </c>
      <c r="N9" s="1340"/>
      <c r="O9" s="1339" t="s">
        <v>471</v>
      </c>
      <c r="P9" s="1339"/>
      <c r="Q9" s="1339" t="s">
        <v>472</v>
      </c>
      <c r="R9" s="1339"/>
      <c r="S9" s="1336"/>
      <c r="T9" s="1336"/>
      <c r="U9" s="1336"/>
    </row>
    <row r="10" spans="1:21" ht="3.75" customHeight="1" thickTop="1" x14ac:dyDescent="0.2">
      <c r="A10" s="1344"/>
      <c r="B10" s="1345"/>
      <c r="C10" s="364"/>
      <c r="D10" s="365"/>
      <c r="E10" s="366"/>
      <c r="F10" s="367"/>
      <c r="G10" s="368"/>
      <c r="H10" s="369"/>
      <c r="I10" s="366"/>
      <c r="J10" s="367"/>
      <c r="K10" s="368"/>
      <c r="L10" s="369"/>
      <c r="M10" s="366"/>
      <c r="N10" s="367"/>
      <c r="O10" s="368"/>
      <c r="P10" s="369"/>
      <c r="Q10" s="366"/>
      <c r="R10" s="369"/>
      <c r="S10" s="368"/>
      <c r="T10" s="370"/>
      <c r="U10" s="540"/>
    </row>
    <row r="11" spans="1:21" ht="15.75" x14ac:dyDescent="0.2">
      <c r="A11" s="541"/>
      <c r="B11" s="373"/>
      <c r="C11" s="364" t="s">
        <v>15</v>
      </c>
      <c r="D11" s="365" t="s">
        <v>16</v>
      </c>
      <c r="E11" s="542" t="s">
        <v>15</v>
      </c>
      <c r="F11" s="543" t="s">
        <v>16</v>
      </c>
      <c r="G11" s="364" t="s">
        <v>15</v>
      </c>
      <c r="H11" s="365" t="s">
        <v>16</v>
      </c>
      <c r="I11" s="542" t="s">
        <v>15</v>
      </c>
      <c r="J11" s="543" t="s">
        <v>16</v>
      </c>
      <c r="K11" s="364" t="s">
        <v>15</v>
      </c>
      <c r="L11" s="365" t="s">
        <v>16</v>
      </c>
      <c r="M11" s="542" t="s">
        <v>15</v>
      </c>
      <c r="N11" s="543" t="s">
        <v>16</v>
      </c>
      <c r="O11" s="364" t="s">
        <v>15</v>
      </c>
      <c r="P11" s="365" t="s">
        <v>16</v>
      </c>
      <c r="Q11" s="542" t="s">
        <v>15</v>
      </c>
      <c r="R11" s="365" t="s">
        <v>16</v>
      </c>
      <c r="S11" s="364" t="s">
        <v>15</v>
      </c>
      <c r="T11" s="544" t="s">
        <v>17</v>
      </c>
      <c r="U11" s="545" t="s">
        <v>18</v>
      </c>
    </row>
    <row r="12" spans="1:21" ht="3.75" customHeight="1" thickBot="1" x14ac:dyDescent="0.25">
      <c r="A12" s="546"/>
      <c r="B12" s="381"/>
      <c r="C12" s="382"/>
      <c r="D12" s="383"/>
      <c r="E12" s="382"/>
      <c r="F12" s="384"/>
      <c r="G12" s="382"/>
      <c r="H12" s="383"/>
      <c r="I12" s="382"/>
      <c r="J12" s="384"/>
      <c r="K12" s="382"/>
      <c r="L12" s="383"/>
      <c r="M12" s="382"/>
      <c r="N12" s="384"/>
      <c r="O12" s="382"/>
      <c r="P12" s="383"/>
      <c r="Q12" s="382"/>
      <c r="R12" s="383"/>
      <c r="S12" s="382"/>
      <c r="T12" s="385"/>
      <c r="U12" s="547"/>
    </row>
    <row r="13" spans="1:21" ht="33" customHeight="1" thickTop="1" x14ac:dyDescent="0.2">
      <c r="A13" s="548">
        <v>1</v>
      </c>
      <c r="B13" s="551" t="s">
        <v>92</v>
      </c>
      <c r="C13" s="75">
        <v>1</v>
      </c>
      <c r="D13" s="76">
        <v>23886</v>
      </c>
      <c r="E13" s="77">
        <v>1</v>
      </c>
      <c r="F13" s="78">
        <v>36002</v>
      </c>
      <c r="G13" s="388">
        <v>1</v>
      </c>
      <c r="H13" s="473">
        <v>27067</v>
      </c>
      <c r="I13" s="390">
        <v>1</v>
      </c>
      <c r="J13" s="476">
        <v>23250</v>
      </c>
      <c r="K13" s="388">
        <v>5</v>
      </c>
      <c r="L13" s="473">
        <v>544</v>
      </c>
      <c r="M13" s="390">
        <v>5</v>
      </c>
      <c r="N13" s="476">
        <v>6625</v>
      </c>
      <c r="O13" s="388">
        <v>3</v>
      </c>
      <c r="P13" s="473">
        <v>23245</v>
      </c>
      <c r="Q13" s="390">
        <v>2</v>
      </c>
      <c r="R13" s="476">
        <v>28945</v>
      </c>
      <c r="S13" s="549">
        <v>19</v>
      </c>
      <c r="T13" s="88">
        <v>169564</v>
      </c>
      <c r="U13" s="87">
        <v>1</v>
      </c>
    </row>
    <row r="14" spans="1:21" ht="33" customHeight="1" x14ac:dyDescent="0.2">
      <c r="A14" s="550">
        <v>2</v>
      </c>
      <c r="B14" s="551" t="s">
        <v>220</v>
      </c>
      <c r="C14" s="75">
        <v>7</v>
      </c>
      <c r="D14" s="76">
        <v>14979</v>
      </c>
      <c r="E14" s="77">
        <v>4</v>
      </c>
      <c r="F14" s="78">
        <v>22744</v>
      </c>
      <c r="G14" s="388">
        <v>7</v>
      </c>
      <c r="H14" s="473">
        <v>15339</v>
      </c>
      <c r="I14" s="390">
        <v>5</v>
      </c>
      <c r="J14" s="476">
        <v>11516</v>
      </c>
      <c r="K14" s="388">
        <v>4</v>
      </c>
      <c r="L14" s="473">
        <v>1035</v>
      </c>
      <c r="M14" s="390">
        <v>1</v>
      </c>
      <c r="N14" s="476">
        <v>11755</v>
      </c>
      <c r="O14" s="388">
        <v>1</v>
      </c>
      <c r="P14" s="473">
        <v>26245</v>
      </c>
      <c r="Q14" s="390">
        <v>5</v>
      </c>
      <c r="R14" s="476">
        <v>28435</v>
      </c>
      <c r="S14" s="549">
        <v>34</v>
      </c>
      <c r="T14" s="88">
        <v>132048</v>
      </c>
      <c r="U14" s="87">
        <v>2</v>
      </c>
    </row>
    <row r="15" spans="1:21" ht="33" customHeight="1" x14ac:dyDescent="0.2">
      <c r="A15" s="550">
        <v>3</v>
      </c>
      <c r="B15" s="556" t="s">
        <v>435</v>
      </c>
      <c r="C15" s="75">
        <v>5</v>
      </c>
      <c r="D15" s="76">
        <v>13360</v>
      </c>
      <c r="E15" s="77">
        <v>8</v>
      </c>
      <c r="F15" s="78">
        <v>15449</v>
      </c>
      <c r="G15" s="388">
        <v>2</v>
      </c>
      <c r="H15" s="473">
        <v>28142</v>
      </c>
      <c r="I15" s="390">
        <v>2</v>
      </c>
      <c r="J15" s="476">
        <v>12285</v>
      </c>
      <c r="K15" s="388">
        <v>1</v>
      </c>
      <c r="L15" s="473">
        <v>5623</v>
      </c>
      <c r="M15" s="390">
        <v>7</v>
      </c>
      <c r="N15" s="476">
        <v>6898</v>
      </c>
      <c r="O15" s="388">
        <v>5</v>
      </c>
      <c r="P15" s="473">
        <v>22205</v>
      </c>
      <c r="Q15" s="390">
        <v>6</v>
      </c>
      <c r="R15" s="476">
        <v>20150</v>
      </c>
      <c r="S15" s="549">
        <v>36</v>
      </c>
      <c r="T15" s="88">
        <v>124112</v>
      </c>
      <c r="U15" s="87">
        <v>3</v>
      </c>
    </row>
    <row r="16" spans="1:21" ht="33" customHeight="1" x14ac:dyDescent="0.2">
      <c r="A16" s="550">
        <v>4</v>
      </c>
      <c r="B16" s="551" t="s">
        <v>433</v>
      </c>
      <c r="C16" s="75">
        <v>8</v>
      </c>
      <c r="D16" s="76">
        <v>8203</v>
      </c>
      <c r="E16" s="77">
        <v>3</v>
      </c>
      <c r="F16" s="78">
        <v>19231</v>
      </c>
      <c r="G16" s="388">
        <v>6</v>
      </c>
      <c r="H16" s="473">
        <v>16951</v>
      </c>
      <c r="I16" s="390">
        <v>6</v>
      </c>
      <c r="J16" s="476">
        <v>12586</v>
      </c>
      <c r="K16" s="388">
        <v>3</v>
      </c>
      <c r="L16" s="473">
        <v>887</v>
      </c>
      <c r="M16" s="390">
        <v>2</v>
      </c>
      <c r="N16" s="476">
        <v>9875</v>
      </c>
      <c r="O16" s="388">
        <v>4</v>
      </c>
      <c r="P16" s="473">
        <v>23395</v>
      </c>
      <c r="Q16" s="390">
        <v>4</v>
      </c>
      <c r="R16" s="476">
        <v>30755</v>
      </c>
      <c r="S16" s="549">
        <v>36</v>
      </c>
      <c r="T16" s="88">
        <v>121883</v>
      </c>
      <c r="U16" s="87">
        <v>4</v>
      </c>
    </row>
    <row r="17" spans="1:21" ht="33" customHeight="1" x14ac:dyDescent="0.2">
      <c r="A17" s="550">
        <v>5</v>
      </c>
      <c r="B17" s="551" t="s">
        <v>34</v>
      </c>
      <c r="C17" s="75">
        <v>4</v>
      </c>
      <c r="D17" s="76">
        <v>22994</v>
      </c>
      <c r="E17" s="77">
        <v>2</v>
      </c>
      <c r="F17" s="78">
        <v>21759</v>
      </c>
      <c r="G17" s="388">
        <v>4</v>
      </c>
      <c r="H17" s="473">
        <v>20830</v>
      </c>
      <c r="I17" s="390">
        <v>7</v>
      </c>
      <c r="J17" s="476">
        <v>7117</v>
      </c>
      <c r="K17" s="388">
        <v>6</v>
      </c>
      <c r="L17" s="473">
        <v>550</v>
      </c>
      <c r="M17" s="390">
        <v>6</v>
      </c>
      <c r="N17" s="476">
        <v>7140</v>
      </c>
      <c r="O17" s="388">
        <v>7</v>
      </c>
      <c r="P17" s="473">
        <v>22560</v>
      </c>
      <c r="Q17" s="390">
        <v>1</v>
      </c>
      <c r="R17" s="476">
        <v>27185</v>
      </c>
      <c r="S17" s="549">
        <v>37</v>
      </c>
      <c r="T17" s="88">
        <v>130135</v>
      </c>
      <c r="U17" s="87">
        <v>5</v>
      </c>
    </row>
    <row r="18" spans="1:21" ht="33" customHeight="1" x14ac:dyDescent="0.2">
      <c r="A18" s="550">
        <v>6</v>
      </c>
      <c r="B18" s="551" t="s">
        <v>90</v>
      </c>
      <c r="C18" s="75">
        <v>2</v>
      </c>
      <c r="D18" s="76">
        <v>21339</v>
      </c>
      <c r="E18" s="77">
        <v>5</v>
      </c>
      <c r="F18" s="78">
        <v>18468</v>
      </c>
      <c r="G18" s="388">
        <v>3</v>
      </c>
      <c r="H18" s="473">
        <v>26778</v>
      </c>
      <c r="I18" s="390">
        <v>8</v>
      </c>
      <c r="J18" s="476">
        <v>8779</v>
      </c>
      <c r="K18" s="388">
        <v>2</v>
      </c>
      <c r="L18" s="473">
        <v>1855</v>
      </c>
      <c r="M18" s="390">
        <v>4</v>
      </c>
      <c r="N18" s="476">
        <v>8871</v>
      </c>
      <c r="O18" s="388">
        <v>6</v>
      </c>
      <c r="P18" s="473">
        <v>23295</v>
      </c>
      <c r="Q18" s="390">
        <v>8</v>
      </c>
      <c r="R18" s="476">
        <v>21090</v>
      </c>
      <c r="S18" s="549">
        <v>38</v>
      </c>
      <c r="T18" s="88">
        <v>130475</v>
      </c>
      <c r="U18" s="87">
        <v>6</v>
      </c>
    </row>
    <row r="19" spans="1:21" ht="33" customHeight="1" x14ac:dyDescent="0.2">
      <c r="A19" s="550">
        <v>7</v>
      </c>
      <c r="B19" s="551" t="s">
        <v>219</v>
      </c>
      <c r="C19" s="75">
        <v>3</v>
      </c>
      <c r="D19" s="76">
        <v>17590</v>
      </c>
      <c r="E19" s="77">
        <v>6</v>
      </c>
      <c r="F19" s="78">
        <v>20868</v>
      </c>
      <c r="G19" s="388">
        <v>8</v>
      </c>
      <c r="H19" s="473">
        <v>12355</v>
      </c>
      <c r="I19" s="390">
        <v>3</v>
      </c>
      <c r="J19" s="476">
        <v>14026</v>
      </c>
      <c r="K19" s="388">
        <v>7</v>
      </c>
      <c r="L19" s="473">
        <v>443</v>
      </c>
      <c r="M19" s="390">
        <v>8</v>
      </c>
      <c r="N19" s="476">
        <v>1070</v>
      </c>
      <c r="O19" s="388">
        <v>2</v>
      </c>
      <c r="P19" s="473">
        <v>23860</v>
      </c>
      <c r="Q19" s="390">
        <v>3</v>
      </c>
      <c r="R19" s="476">
        <v>27165</v>
      </c>
      <c r="S19" s="940">
        <v>40</v>
      </c>
      <c r="T19" s="941">
        <v>117377</v>
      </c>
      <c r="U19" s="87">
        <v>7</v>
      </c>
    </row>
    <row r="20" spans="1:21" ht="33" customHeight="1" thickBot="1" x14ac:dyDescent="0.25">
      <c r="A20" s="451">
        <v>8</v>
      </c>
      <c r="B20" s="552" t="s">
        <v>434</v>
      </c>
      <c r="C20" s="83">
        <v>6</v>
      </c>
      <c r="D20" s="84">
        <v>12213</v>
      </c>
      <c r="E20" s="85">
        <v>7</v>
      </c>
      <c r="F20" s="86">
        <v>20186</v>
      </c>
      <c r="G20" s="400">
        <v>5</v>
      </c>
      <c r="H20" s="553">
        <v>19905</v>
      </c>
      <c r="I20" s="402">
        <v>4</v>
      </c>
      <c r="J20" s="554">
        <v>13886</v>
      </c>
      <c r="K20" s="400">
        <v>8</v>
      </c>
      <c r="L20" s="553">
        <v>376</v>
      </c>
      <c r="M20" s="402">
        <v>3</v>
      </c>
      <c r="N20" s="554">
        <v>9505</v>
      </c>
      <c r="O20" s="400">
        <v>8</v>
      </c>
      <c r="P20" s="553">
        <v>20145</v>
      </c>
      <c r="Q20" s="402">
        <v>7</v>
      </c>
      <c r="R20" s="554">
        <v>16990</v>
      </c>
      <c r="S20" s="942">
        <v>48</v>
      </c>
      <c r="T20" s="943">
        <v>113206</v>
      </c>
      <c r="U20" s="555">
        <v>8</v>
      </c>
    </row>
    <row r="21" spans="1:21" ht="13.5" thickTop="1" x14ac:dyDescent="0.2"/>
    <row r="23" spans="1:21" ht="23.25" x14ac:dyDescent="0.35">
      <c r="B23" s="164" t="s">
        <v>1107</v>
      </c>
      <c r="J23" s="164" t="s">
        <v>1108</v>
      </c>
    </row>
  </sheetData>
  <sortState xmlns:xlrd2="http://schemas.microsoft.com/office/spreadsheetml/2017/richdata2" ref="B13:T20">
    <sortCondition ref="S13:S20"/>
    <sortCondition descending="1" ref="T13:T20"/>
  </sortState>
  <mergeCells count="19">
    <mergeCell ref="A8:A10"/>
    <mergeCell ref="B8:B10"/>
    <mergeCell ref="C8:D8"/>
    <mergeCell ref="E8:F8"/>
    <mergeCell ref="G8:H8"/>
    <mergeCell ref="S8:U9"/>
    <mergeCell ref="C9:D9"/>
    <mergeCell ref="E9:F9"/>
    <mergeCell ref="G9:H9"/>
    <mergeCell ref="I9:J9"/>
    <mergeCell ref="K9:L9"/>
    <mergeCell ref="I8:J8"/>
    <mergeCell ref="M9:N9"/>
    <mergeCell ref="O9:P9"/>
    <mergeCell ref="Q9:R9"/>
    <mergeCell ref="K8:L8"/>
    <mergeCell ref="M8:N8"/>
    <mergeCell ref="O8:P8"/>
    <mergeCell ref="Q8:R8"/>
  </mergeCells>
  <printOptions horizontalCentered="1"/>
  <pageMargins left="0.78749999999999998" right="0.78749999999999998" top="2.9527777777777802" bottom="0.59027777777777801" header="2.9527777777777802" footer="0.51180555555555496"/>
  <pageSetup paperSize="9" firstPageNumber="0" orientation="portrait" horizontalDpi="4294967293" verticalDpi="0" r:id="rId1"/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A7D53-3921-4E96-BBFB-BE60A2E6A4F8}">
  <dimension ref="A1:AF27"/>
  <sheetViews>
    <sheetView workbookViewId="0">
      <selection activeCell="J40" sqref="J40"/>
    </sheetView>
  </sheetViews>
  <sheetFormatPr defaultRowHeight="12.75" x14ac:dyDescent="0.2"/>
  <cols>
    <col min="1" max="1" width="5.7109375" customWidth="1"/>
    <col min="2" max="2" width="18.42578125" customWidth="1"/>
    <col min="3" max="3" width="19.140625" customWidth="1"/>
    <col min="4" max="9" width="5.7109375" customWidth="1"/>
    <col min="10" max="12" width="5.85546875" customWidth="1"/>
    <col min="13" max="13" width="5.7109375" customWidth="1"/>
    <col min="14" max="16" width="5.85546875" customWidth="1"/>
    <col min="17" max="17" width="5.7109375" customWidth="1"/>
    <col min="18" max="20" width="5.85546875" customWidth="1"/>
    <col min="21" max="21" width="6.140625" customWidth="1"/>
    <col min="22" max="24" width="5.85546875" customWidth="1"/>
    <col min="25" max="25" width="5.7109375" customWidth="1"/>
    <col min="26" max="26" width="5.85546875" customWidth="1"/>
    <col min="27" max="29" width="5.7109375" customWidth="1"/>
    <col min="30" max="32" width="5.85546875" customWidth="1"/>
  </cols>
  <sheetData>
    <row r="1" spans="1:32" ht="18" x14ac:dyDescent="0.25">
      <c r="F1" s="733"/>
      <c r="H1" s="734" t="s">
        <v>242</v>
      </c>
      <c r="I1" s="733"/>
    </row>
    <row r="3" spans="1:32" ht="18" x14ac:dyDescent="0.25">
      <c r="I3" s="735" t="s">
        <v>243</v>
      </c>
      <c r="J3" s="733"/>
    </row>
    <row r="4" spans="1:32" ht="15.75" x14ac:dyDescent="0.25">
      <c r="F4" s="733"/>
    </row>
    <row r="5" spans="1:32" ht="18" x14ac:dyDescent="0.25">
      <c r="H5" s="734" t="s">
        <v>244</v>
      </c>
      <c r="I5" s="733"/>
    </row>
    <row r="7" spans="1:32" ht="13.5" thickBot="1" x14ac:dyDescent="0.25"/>
    <row r="8" spans="1:32" ht="13.5" thickTop="1" x14ac:dyDescent="0.2">
      <c r="A8" s="1553" t="s">
        <v>26</v>
      </c>
      <c r="B8" s="1556" t="s">
        <v>27</v>
      </c>
      <c r="C8" s="1518" t="s">
        <v>245</v>
      </c>
      <c r="D8" s="1560" t="s">
        <v>246</v>
      </c>
      <c r="E8" s="1561"/>
      <c r="F8" s="1561"/>
      <c r="G8" s="1562"/>
      <c r="H8" s="1560" t="s">
        <v>247</v>
      </c>
      <c r="I8" s="1561"/>
      <c r="J8" s="1561"/>
      <c r="K8" s="1562"/>
      <c r="L8" s="1560" t="s">
        <v>248</v>
      </c>
      <c r="M8" s="1561"/>
      <c r="N8" s="1561"/>
      <c r="O8" s="1562"/>
      <c r="P8" s="1560" t="s">
        <v>249</v>
      </c>
      <c r="Q8" s="1561"/>
      <c r="R8" s="1561"/>
      <c r="S8" s="1562"/>
      <c r="T8" s="1560" t="s">
        <v>250</v>
      </c>
      <c r="U8" s="1561"/>
      <c r="V8" s="1561"/>
      <c r="W8" s="1562"/>
      <c r="X8" s="1560" t="s">
        <v>251</v>
      </c>
      <c r="Y8" s="1561"/>
      <c r="Z8" s="1561"/>
      <c r="AA8" s="1562"/>
      <c r="AB8" s="776"/>
      <c r="AC8" s="777"/>
      <c r="AD8" s="777"/>
      <c r="AE8" s="777"/>
      <c r="AF8" s="778"/>
    </row>
    <row r="9" spans="1:32" x14ac:dyDescent="0.2">
      <c r="A9" s="1554"/>
      <c r="B9" s="1557"/>
      <c r="C9" s="1519"/>
      <c r="D9" s="1563" t="s">
        <v>252</v>
      </c>
      <c r="E9" s="1564"/>
      <c r="F9" s="1564"/>
      <c r="G9" s="1565"/>
      <c r="H9" s="1563" t="s">
        <v>252</v>
      </c>
      <c r="I9" s="1564"/>
      <c r="J9" s="1564"/>
      <c r="K9" s="1565"/>
      <c r="L9" s="1563" t="s">
        <v>252</v>
      </c>
      <c r="M9" s="1564"/>
      <c r="N9" s="1564"/>
      <c r="O9" s="1565"/>
      <c r="P9" s="1563" t="s">
        <v>252</v>
      </c>
      <c r="Q9" s="1564"/>
      <c r="R9" s="1564"/>
      <c r="S9" s="1565"/>
      <c r="T9" s="1563" t="s">
        <v>252</v>
      </c>
      <c r="U9" s="1564"/>
      <c r="V9" s="1564"/>
      <c r="W9" s="1565"/>
      <c r="X9" s="1563" t="s">
        <v>252</v>
      </c>
      <c r="Y9" s="1564"/>
      <c r="Z9" s="1564"/>
      <c r="AA9" s="1565"/>
      <c r="AB9" s="1566" t="s">
        <v>14</v>
      </c>
      <c r="AC9" s="1567"/>
      <c r="AD9" s="1567"/>
      <c r="AE9" s="1567"/>
      <c r="AF9" s="1568"/>
    </row>
    <row r="10" spans="1:32" ht="13.5" thickBot="1" x14ac:dyDescent="0.25">
      <c r="A10" s="1554"/>
      <c r="B10" s="1557"/>
      <c r="C10" s="1519"/>
      <c r="D10" s="1563" t="s">
        <v>253</v>
      </c>
      <c r="E10" s="1564"/>
      <c r="F10" s="1564"/>
      <c r="G10" s="1565"/>
      <c r="H10" s="1563" t="s">
        <v>254</v>
      </c>
      <c r="I10" s="1564"/>
      <c r="J10" s="1564"/>
      <c r="K10" s="1565"/>
      <c r="L10" s="1563" t="s">
        <v>255</v>
      </c>
      <c r="M10" s="1564"/>
      <c r="N10" s="1564"/>
      <c r="O10" s="1565"/>
      <c r="P10" s="1563" t="s">
        <v>256</v>
      </c>
      <c r="Q10" s="1564"/>
      <c r="R10" s="1564"/>
      <c r="S10" s="1565"/>
      <c r="T10" s="1563" t="s">
        <v>257</v>
      </c>
      <c r="U10" s="1564"/>
      <c r="V10" s="1564"/>
      <c r="W10" s="1565"/>
      <c r="X10" s="1563" t="s">
        <v>258</v>
      </c>
      <c r="Y10" s="1564"/>
      <c r="Z10" s="1564"/>
      <c r="AA10" s="1565"/>
      <c r="AB10" s="779"/>
      <c r="AC10" s="780"/>
      <c r="AD10" s="780"/>
      <c r="AE10" s="780"/>
      <c r="AF10" s="781"/>
    </row>
    <row r="11" spans="1:32" ht="13.5" thickTop="1" x14ac:dyDescent="0.2">
      <c r="A11" s="1555"/>
      <c r="B11" s="1558"/>
      <c r="C11" s="1559"/>
      <c r="D11" s="771" t="s">
        <v>30</v>
      </c>
      <c r="E11" s="772" t="s">
        <v>259</v>
      </c>
      <c r="F11" s="773" t="s">
        <v>260</v>
      </c>
      <c r="G11" s="774" t="s">
        <v>261</v>
      </c>
      <c r="H11" s="771" t="s">
        <v>30</v>
      </c>
      <c r="I11" s="772" t="s">
        <v>259</v>
      </c>
      <c r="J11" s="773" t="s">
        <v>260</v>
      </c>
      <c r="K11" s="774" t="s">
        <v>261</v>
      </c>
      <c r="L11" s="771" t="s">
        <v>30</v>
      </c>
      <c r="M11" s="772" t="s">
        <v>259</v>
      </c>
      <c r="N11" s="773" t="s">
        <v>260</v>
      </c>
      <c r="O11" s="774" t="s">
        <v>261</v>
      </c>
      <c r="P11" s="771" t="s">
        <v>30</v>
      </c>
      <c r="Q11" s="772" t="s">
        <v>259</v>
      </c>
      <c r="R11" s="773" t="s">
        <v>260</v>
      </c>
      <c r="S11" s="774" t="s">
        <v>261</v>
      </c>
      <c r="T11" s="771" t="s">
        <v>30</v>
      </c>
      <c r="U11" s="772" t="s">
        <v>259</v>
      </c>
      <c r="V11" s="773" t="s">
        <v>260</v>
      </c>
      <c r="W11" s="774" t="s">
        <v>261</v>
      </c>
      <c r="X11" s="771" t="s">
        <v>30</v>
      </c>
      <c r="Y11" s="772" t="s">
        <v>259</v>
      </c>
      <c r="Z11" s="773" t="s">
        <v>260</v>
      </c>
      <c r="AA11" s="774" t="s">
        <v>261</v>
      </c>
      <c r="AB11" s="771" t="s">
        <v>30</v>
      </c>
      <c r="AC11" s="772" t="s">
        <v>259</v>
      </c>
      <c r="AD11" s="773" t="s">
        <v>260</v>
      </c>
      <c r="AE11" s="774" t="s">
        <v>261</v>
      </c>
      <c r="AF11" s="775" t="s">
        <v>32</v>
      </c>
    </row>
    <row r="12" spans="1:32" ht="13.5" thickBot="1" x14ac:dyDescent="0.25">
      <c r="A12" s="736">
        <v>1</v>
      </c>
      <c r="B12" s="737">
        <v>2</v>
      </c>
      <c r="C12" s="737">
        <v>3</v>
      </c>
      <c r="D12" s="738">
        <v>4</v>
      </c>
      <c r="E12" s="739">
        <v>5</v>
      </c>
      <c r="F12" s="740">
        <v>6</v>
      </c>
      <c r="G12" s="741">
        <v>7</v>
      </c>
      <c r="H12" s="738">
        <v>8</v>
      </c>
      <c r="I12" s="739">
        <v>9</v>
      </c>
      <c r="J12" s="740">
        <v>10</v>
      </c>
      <c r="K12" s="741">
        <v>11</v>
      </c>
      <c r="L12" s="738">
        <v>12</v>
      </c>
      <c r="M12" s="739">
        <v>13</v>
      </c>
      <c r="N12" s="740">
        <v>14</v>
      </c>
      <c r="O12" s="741">
        <v>15</v>
      </c>
      <c r="P12" s="738">
        <v>16</v>
      </c>
      <c r="Q12" s="739">
        <v>17</v>
      </c>
      <c r="R12" s="740">
        <v>18</v>
      </c>
      <c r="S12" s="741">
        <v>19</v>
      </c>
      <c r="T12" s="738">
        <v>20</v>
      </c>
      <c r="U12" s="739">
        <v>21</v>
      </c>
      <c r="V12" s="740">
        <v>22</v>
      </c>
      <c r="W12" s="741">
        <v>23</v>
      </c>
      <c r="X12" s="738">
        <v>24</v>
      </c>
      <c r="Y12" s="739">
        <v>25</v>
      </c>
      <c r="Z12" s="740">
        <v>26</v>
      </c>
      <c r="AA12" s="741">
        <v>27</v>
      </c>
      <c r="AB12" s="742">
        <v>28</v>
      </c>
      <c r="AC12" s="739">
        <v>29</v>
      </c>
      <c r="AD12" s="739">
        <v>30</v>
      </c>
      <c r="AE12" s="743">
        <v>31</v>
      </c>
      <c r="AF12" s="744">
        <v>32</v>
      </c>
    </row>
    <row r="13" spans="1:32" ht="13.5" thickTop="1" x14ac:dyDescent="0.2">
      <c r="A13" s="745">
        <v>1</v>
      </c>
      <c r="B13" s="782" t="s">
        <v>774</v>
      </c>
      <c r="C13" s="746" t="s">
        <v>775</v>
      </c>
      <c r="D13" s="54">
        <v>20</v>
      </c>
      <c r="E13" s="184">
        <v>4</v>
      </c>
      <c r="F13" s="55">
        <v>9</v>
      </c>
      <c r="G13" s="747">
        <v>4</v>
      </c>
      <c r="H13" s="748">
        <v>25</v>
      </c>
      <c r="I13" s="749">
        <v>6</v>
      </c>
      <c r="J13" s="750">
        <v>4</v>
      </c>
      <c r="K13" s="747">
        <v>2</v>
      </c>
      <c r="L13" s="748">
        <v>21</v>
      </c>
      <c r="M13" s="749">
        <v>4</v>
      </c>
      <c r="N13" s="750">
        <v>6</v>
      </c>
      <c r="O13" s="747">
        <v>4</v>
      </c>
      <c r="P13" s="748">
        <v>23</v>
      </c>
      <c r="Q13" s="749">
        <v>5</v>
      </c>
      <c r="R13" s="750">
        <v>7</v>
      </c>
      <c r="S13" s="747">
        <v>2</v>
      </c>
      <c r="T13" s="748">
        <v>25</v>
      </c>
      <c r="U13" s="749">
        <v>6</v>
      </c>
      <c r="V13" s="750">
        <v>6</v>
      </c>
      <c r="W13" s="747">
        <v>3</v>
      </c>
      <c r="X13" s="748">
        <v>24</v>
      </c>
      <c r="Y13" s="749">
        <v>6</v>
      </c>
      <c r="Z13" s="750">
        <v>6</v>
      </c>
      <c r="AA13" s="747">
        <v>2</v>
      </c>
      <c r="AB13" s="832">
        <v>138</v>
      </c>
      <c r="AC13" s="832">
        <v>31</v>
      </c>
      <c r="AD13" s="832">
        <v>38</v>
      </c>
      <c r="AE13" s="832">
        <f t="shared" ref="AE13:AE14" si="0">IF(ISNUMBER(G13)=TRUE,SUM(G13+K13+O13+S13+W13+AA13)," ")</f>
        <v>17</v>
      </c>
      <c r="AF13" s="784">
        <v>1</v>
      </c>
    </row>
    <row r="14" spans="1:32" x14ac:dyDescent="0.2">
      <c r="A14" s="751">
        <v>2</v>
      </c>
      <c r="B14" s="782" t="s">
        <v>776</v>
      </c>
      <c r="C14" s="746" t="s">
        <v>777</v>
      </c>
      <c r="D14" s="60">
        <v>26</v>
      </c>
      <c r="E14" s="65">
        <v>7</v>
      </c>
      <c r="F14" s="63">
        <v>14</v>
      </c>
      <c r="G14" s="752">
        <v>3</v>
      </c>
      <c r="H14" s="753">
        <v>14</v>
      </c>
      <c r="I14" s="754">
        <v>3</v>
      </c>
      <c r="J14" s="755">
        <v>1</v>
      </c>
      <c r="K14" s="752">
        <v>1</v>
      </c>
      <c r="L14" s="753">
        <v>22</v>
      </c>
      <c r="M14" s="754">
        <v>6</v>
      </c>
      <c r="N14" s="755">
        <v>6</v>
      </c>
      <c r="O14" s="752">
        <v>2</v>
      </c>
      <c r="P14" s="753">
        <v>20</v>
      </c>
      <c r="Q14" s="754">
        <v>5</v>
      </c>
      <c r="R14" s="755">
        <v>5</v>
      </c>
      <c r="S14" s="752">
        <v>2</v>
      </c>
      <c r="T14" s="753">
        <v>27</v>
      </c>
      <c r="U14" s="754">
        <v>8</v>
      </c>
      <c r="V14" s="755">
        <v>7</v>
      </c>
      <c r="W14" s="752">
        <v>2</v>
      </c>
      <c r="X14" s="753">
        <v>19</v>
      </c>
      <c r="Y14" s="754">
        <v>3</v>
      </c>
      <c r="Z14" s="755">
        <v>3</v>
      </c>
      <c r="AA14" s="752">
        <v>2</v>
      </c>
      <c r="AB14" s="832">
        <v>128</v>
      </c>
      <c r="AC14" s="832">
        <v>32</v>
      </c>
      <c r="AD14" s="832">
        <v>36</v>
      </c>
      <c r="AE14" s="832">
        <f t="shared" si="0"/>
        <v>12</v>
      </c>
      <c r="AF14" s="785">
        <v>2</v>
      </c>
    </row>
    <row r="15" spans="1:32" x14ac:dyDescent="0.2">
      <c r="A15" s="751">
        <v>3</v>
      </c>
      <c r="B15" s="782" t="s">
        <v>778</v>
      </c>
      <c r="C15" s="746" t="s">
        <v>238</v>
      </c>
      <c r="D15" s="60">
        <v>24</v>
      </c>
      <c r="E15" s="65">
        <v>5</v>
      </c>
      <c r="F15" s="63">
        <v>9</v>
      </c>
      <c r="G15" s="752">
        <v>2</v>
      </c>
      <c r="H15" s="753">
        <v>19</v>
      </c>
      <c r="I15" s="754">
        <v>4</v>
      </c>
      <c r="J15" s="755">
        <v>4</v>
      </c>
      <c r="K15" s="752">
        <v>2</v>
      </c>
      <c r="L15" s="753">
        <v>21</v>
      </c>
      <c r="M15" s="754">
        <v>5</v>
      </c>
      <c r="N15" s="755">
        <v>4</v>
      </c>
      <c r="O15" s="752">
        <v>2</v>
      </c>
      <c r="P15" s="753">
        <v>24</v>
      </c>
      <c r="Q15" s="754">
        <v>5</v>
      </c>
      <c r="R15" s="755">
        <v>8</v>
      </c>
      <c r="S15" s="752">
        <v>3</v>
      </c>
      <c r="T15" s="753">
        <v>18</v>
      </c>
      <c r="U15" s="754">
        <v>2</v>
      </c>
      <c r="V15" s="755">
        <v>1</v>
      </c>
      <c r="W15" s="752">
        <v>1</v>
      </c>
      <c r="X15" s="753">
        <v>19</v>
      </c>
      <c r="Y15" s="754">
        <v>3</v>
      </c>
      <c r="Z15" s="755">
        <v>1</v>
      </c>
      <c r="AA15" s="752">
        <v>1</v>
      </c>
      <c r="AB15" s="832">
        <v>125</v>
      </c>
      <c r="AC15" s="832">
        <v>24</v>
      </c>
      <c r="AD15" s="832">
        <v>27</v>
      </c>
      <c r="AE15" s="832">
        <f t="shared" ref="AE15:AE24" si="1">IF(ISNUMBER(G15)=TRUE,SUM(G15+K15+O15+S15+W15+AA15)," ")</f>
        <v>11</v>
      </c>
      <c r="AF15" s="785">
        <v>3</v>
      </c>
    </row>
    <row r="16" spans="1:32" x14ac:dyDescent="0.2">
      <c r="A16" s="751">
        <v>4</v>
      </c>
      <c r="B16" s="782" t="s">
        <v>779</v>
      </c>
      <c r="C16" s="746" t="s">
        <v>780</v>
      </c>
      <c r="D16" s="60">
        <v>24</v>
      </c>
      <c r="E16" s="65">
        <v>6</v>
      </c>
      <c r="F16" s="63">
        <v>13</v>
      </c>
      <c r="G16" s="752">
        <v>4</v>
      </c>
      <c r="H16" s="753">
        <v>25</v>
      </c>
      <c r="I16" s="754">
        <v>6</v>
      </c>
      <c r="J16" s="755">
        <v>8</v>
      </c>
      <c r="K16" s="752">
        <v>5</v>
      </c>
      <c r="L16" s="753">
        <v>18</v>
      </c>
      <c r="M16" s="754">
        <v>3</v>
      </c>
      <c r="N16" s="755">
        <v>2</v>
      </c>
      <c r="O16" s="752">
        <v>1</v>
      </c>
      <c r="P16" s="753">
        <v>16</v>
      </c>
      <c r="Q16" s="754">
        <v>3</v>
      </c>
      <c r="R16" s="755">
        <v>2</v>
      </c>
      <c r="S16" s="752">
        <v>1</v>
      </c>
      <c r="T16" s="753">
        <v>20</v>
      </c>
      <c r="U16" s="754">
        <v>4</v>
      </c>
      <c r="V16" s="755">
        <v>4</v>
      </c>
      <c r="W16" s="752">
        <v>3</v>
      </c>
      <c r="X16" s="753">
        <v>20</v>
      </c>
      <c r="Y16" s="754">
        <v>4</v>
      </c>
      <c r="Z16" s="755">
        <v>2</v>
      </c>
      <c r="AA16" s="752">
        <v>1</v>
      </c>
      <c r="AB16" s="832">
        <v>123</v>
      </c>
      <c r="AC16" s="832">
        <v>26</v>
      </c>
      <c r="AD16" s="832">
        <v>31</v>
      </c>
      <c r="AE16" s="832">
        <f t="shared" si="1"/>
        <v>15</v>
      </c>
      <c r="AF16" s="785">
        <v>4</v>
      </c>
    </row>
    <row r="17" spans="1:32" x14ac:dyDescent="0.2">
      <c r="A17" s="751">
        <v>5</v>
      </c>
      <c r="B17" s="782" t="s">
        <v>781</v>
      </c>
      <c r="C17" s="746" t="s">
        <v>782</v>
      </c>
      <c r="D17" s="60">
        <v>19</v>
      </c>
      <c r="E17" s="65">
        <v>3</v>
      </c>
      <c r="F17" s="63">
        <v>15</v>
      </c>
      <c r="G17" s="752">
        <v>9</v>
      </c>
      <c r="H17" s="753">
        <v>23</v>
      </c>
      <c r="I17" s="754">
        <v>5</v>
      </c>
      <c r="J17" s="755">
        <v>8</v>
      </c>
      <c r="K17" s="752">
        <v>6</v>
      </c>
      <c r="L17" s="753">
        <v>17</v>
      </c>
      <c r="M17" s="754">
        <v>3</v>
      </c>
      <c r="N17" s="755">
        <v>1</v>
      </c>
      <c r="O17" s="752">
        <v>1</v>
      </c>
      <c r="P17" s="753">
        <v>21</v>
      </c>
      <c r="Q17" s="754">
        <v>4</v>
      </c>
      <c r="R17" s="755">
        <v>4</v>
      </c>
      <c r="S17" s="752">
        <v>2</v>
      </c>
      <c r="T17" s="753">
        <v>22</v>
      </c>
      <c r="U17" s="754">
        <v>5</v>
      </c>
      <c r="V17" s="755">
        <v>4</v>
      </c>
      <c r="W17" s="752">
        <v>1</v>
      </c>
      <c r="X17" s="753">
        <v>18</v>
      </c>
      <c r="Y17" s="754">
        <v>3</v>
      </c>
      <c r="Z17" s="755">
        <v>3</v>
      </c>
      <c r="AA17" s="752">
        <v>3</v>
      </c>
      <c r="AB17" s="832">
        <v>120</v>
      </c>
      <c r="AC17" s="832">
        <v>23</v>
      </c>
      <c r="AD17" s="832">
        <v>35</v>
      </c>
      <c r="AE17" s="832">
        <f t="shared" si="1"/>
        <v>22</v>
      </c>
      <c r="AF17" s="785">
        <v>5</v>
      </c>
    </row>
    <row r="18" spans="1:32" x14ac:dyDescent="0.2">
      <c r="A18" s="751">
        <v>6</v>
      </c>
      <c r="B18" s="782" t="s">
        <v>783</v>
      </c>
      <c r="C18" s="746" t="s">
        <v>782</v>
      </c>
      <c r="D18" s="60">
        <v>19</v>
      </c>
      <c r="E18" s="65">
        <v>5</v>
      </c>
      <c r="F18" s="63">
        <v>13</v>
      </c>
      <c r="G18" s="752">
        <v>6</v>
      </c>
      <c r="H18" s="753">
        <v>23</v>
      </c>
      <c r="I18" s="754">
        <v>6</v>
      </c>
      <c r="J18" s="755">
        <v>6</v>
      </c>
      <c r="K18" s="752">
        <v>3</v>
      </c>
      <c r="L18" s="753">
        <v>20</v>
      </c>
      <c r="M18" s="754">
        <v>4</v>
      </c>
      <c r="N18" s="755">
        <v>2</v>
      </c>
      <c r="O18" s="752">
        <v>1</v>
      </c>
      <c r="P18" s="753">
        <v>20</v>
      </c>
      <c r="Q18" s="754">
        <v>4</v>
      </c>
      <c r="R18" s="755">
        <v>6</v>
      </c>
      <c r="S18" s="752">
        <v>2</v>
      </c>
      <c r="T18" s="753">
        <v>19</v>
      </c>
      <c r="U18" s="754">
        <v>4</v>
      </c>
      <c r="V18" s="755">
        <v>2</v>
      </c>
      <c r="W18" s="752">
        <v>1</v>
      </c>
      <c r="X18" s="753">
        <v>17</v>
      </c>
      <c r="Y18" s="754">
        <v>3</v>
      </c>
      <c r="Z18" s="755">
        <v>2</v>
      </c>
      <c r="AA18" s="752">
        <v>1</v>
      </c>
      <c r="AB18" s="832">
        <v>118</v>
      </c>
      <c r="AC18" s="832">
        <v>26</v>
      </c>
      <c r="AD18" s="832">
        <v>31</v>
      </c>
      <c r="AE18" s="832">
        <f t="shared" si="1"/>
        <v>14</v>
      </c>
      <c r="AF18" s="785">
        <v>6</v>
      </c>
    </row>
    <row r="19" spans="1:32" x14ac:dyDescent="0.2">
      <c r="A19" s="751">
        <v>7</v>
      </c>
      <c r="B19" s="782" t="s">
        <v>784</v>
      </c>
      <c r="C19" s="746" t="s">
        <v>785</v>
      </c>
      <c r="D19" s="60">
        <v>21</v>
      </c>
      <c r="E19" s="65">
        <v>6</v>
      </c>
      <c r="F19" s="63">
        <v>10</v>
      </c>
      <c r="G19" s="752">
        <v>3</v>
      </c>
      <c r="H19" s="753">
        <v>19</v>
      </c>
      <c r="I19" s="754">
        <v>3</v>
      </c>
      <c r="J19" s="755">
        <v>3</v>
      </c>
      <c r="K19" s="752">
        <v>1</v>
      </c>
      <c r="L19" s="753">
        <v>19</v>
      </c>
      <c r="M19" s="754">
        <v>4</v>
      </c>
      <c r="N19" s="755">
        <v>6</v>
      </c>
      <c r="O19" s="752">
        <v>3</v>
      </c>
      <c r="P19" s="753">
        <v>20</v>
      </c>
      <c r="Q19" s="754">
        <v>5</v>
      </c>
      <c r="R19" s="755">
        <v>4</v>
      </c>
      <c r="S19" s="752">
        <v>1</v>
      </c>
      <c r="T19" s="753">
        <v>19</v>
      </c>
      <c r="U19" s="754">
        <v>4</v>
      </c>
      <c r="V19" s="755">
        <v>2</v>
      </c>
      <c r="W19" s="752">
        <v>1</v>
      </c>
      <c r="X19" s="753">
        <v>18</v>
      </c>
      <c r="Y19" s="754">
        <v>3</v>
      </c>
      <c r="Z19" s="755">
        <v>1</v>
      </c>
      <c r="AA19" s="752">
        <v>1</v>
      </c>
      <c r="AB19" s="832">
        <v>116</v>
      </c>
      <c r="AC19" s="832">
        <v>25</v>
      </c>
      <c r="AD19" s="832">
        <v>26</v>
      </c>
      <c r="AE19" s="832">
        <f t="shared" si="1"/>
        <v>10</v>
      </c>
      <c r="AF19" s="785">
        <v>7</v>
      </c>
    </row>
    <row r="20" spans="1:32" x14ac:dyDescent="0.2">
      <c r="A20" s="751">
        <v>8</v>
      </c>
      <c r="B20" s="782" t="s">
        <v>786</v>
      </c>
      <c r="C20" s="746" t="s">
        <v>782</v>
      </c>
      <c r="D20" s="60">
        <v>22</v>
      </c>
      <c r="E20" s="65">
        <v>6</v>
      </c>
      <c r="F20" s="63">
        <v>8</v>
      </c>
      <c r="G20" s="752">
        <v>3</v>
      </c>
      <c r="H20" s="753">
        <v>20</v>
      </c>
      <c r="I20" s="754">
        <v>5</v>
      </c>
      <c r="J20" s="755">
        <v>6</v>
      </c>
      <c r="K20" s="752">
        <v>2</v>
      </c>
      <c r="L20" s="753">
        <v>17</v>
      </c>
      <c r="M20" s="754">
        <v>3</v>
      </c>
      <c r="N20" s="755">
        <v>2</v>
      </c>
      <c r="O20" s="752">
        <v>1</v>
      </c>
      <c r="P20" s="753">
        <v>20</v>
      </c>
      <c r="Q20" s="754">
        <v>5</v>
      </c>
      <c r="R20" s="755">
        <v>7</v>
      </c>
      <c r="S20" s="752">
        <v>3</v>
      </c>
      <c r="T20" s="753">
        <v>15</v>
      </c>
      <c r="U20" s="754">
        <v>2</v>
      </c>
      <c r="V20" s="755">
        <v>1</v>
      </c>
      <c r="W20" s="752">
        <v>1</v>
      </c>
      <c r="X20" s="753">
        <v>18</v>
      </c>
      <c r="Y20" s="754">
        <v>4</v>
      </c>
      <c r="Z20" s="755">
        <v>2</v>
      </c>
      <c r="AA20" s="752">
        <v>1</v>
      </c>
      <c r="AB20" s="832">
        <v>112</v>
      </c>
      <c r="AC20" s="832">
        <v>25</v>
      </c>
      <c r="AD20" s="832">
        <v>26</v>
      </c>
      <c r="AE20" s="832">
        <f t="shared" si="1"/>
        <v>11</v>
      </c>
      <c r="AF20" s="785">
        <v>8</v>
      </c>
    </row>
    <row r="21" spans="1:32" x14ac:dyDescent="0.2">
      <c r="A21" s="751">
        <v>9</v>
      </c>
      <c r="B21" s="782" t="s">
        <v>787</v>
      </c>
      <c r="C21" s="746" t="s">
        <v>788</v>
      </c>
      <c r="D21" s="60">
        <v>20</v>
      </c>
      <c r="E21" s="65">
        <v>5</v>
      </c>
      <c r="F21" s="63">
        <v>11</v>
      </c>
      <c r="G21" s="752">
        <v>5</v>
      </c>
      <c r="H21" s="753">
        <v>23</v>
      </c>
      <c r="I21" s="754">
        <v>6</v>
      </c>
      <c r="J21" s="755">
        <v>4</v>
      </c>
      <c r="K21" s="752">
        <v>2</v>
      </c>
      <c r="L21" s="753">
        <v>16</v>
      </c>
      <c r="M21" s="754">
        <v>3</v>
      </c>
      <c r="N21" s="755">
        <v>4</v>
      </c>
      <c r="O21" s="752">
        <v>3</v>
      </c>
      <c r="P21" s="753">
        <v>13</v>
      </c>
      <c r="Q21" s="754">
        <v>2</v>
      </c>
      <c r="R21" s="755">
        <v>2</v>
      </c>
      <c r="S21" s="752">
        <v>1</v>
      </c>
      <c r="T21" s="753">
        <v>18</v>
      </c>
      <c r="U21" s="754">
        <v>4</v>
      </c>
      <c r="V21" s="755">
        <v>4</v>
      </c>
      <c r="W21" s="752">
        <v>2</v>
      </c>
      <c r="X21" s="753">
        <v>18</v>
      </c>
      <c r="Y21" s="754">
        <v>2</v>
      </c>
      <c r="Z21" s="755">
        <v>1</v>
      </c>
      <c r="AA21" s="752">
        <v>1</v>
      </c>
      <c r="AB21" s="832">
        <v>108</v>
      </c>
      <c r="AC21" s="832">
        <v>22</v>
      </c>
      <c r="AD21" s="832">
        <v>26</v>
      </c>
      <c r="AE21" s="832">
        <f t="shared" si="1"/>
        <v>14</v>
      </c>
      <c r="AF21" s="785">
        <v>9</v>
      </c>
    </row>
    <row r="22" spans="1:32" x14ac:dyDescent="0.2">
      <c r="A22" s="751">
        <v>10</v>
      </c>
      <c r="B22" s="782" t="s">
        <v>789</v>
      </c>
      <c r="C22" s="746" t="s">
        <v>790</v>
      </c>
      <c r="D22" s="60">
        <v>18</v>
      </c>
      <c r="E22" s="65">
        <v>4</v>
      </c>
      <c r="F22" s="63">
        <v>8</v>
      </c>
      <c r="G22" s="752">
        <v>3</v>
      </c>
      <c r="H22" s="753">
        <v>15</v>
      </c>
      <c r="I22" s="754">
        <v>3</v>
      </c>
      <c r="J22" s="755">
        <v>3</v>
      </c>
      <c r="K22" s="752">
        <v>2</v>
      </c>
      <c r="L22" s="753">
        <v>19</v>
      </c>
      <c r="M22" s="754">
        <v>4</v>
      </c>
      <c r="N22" s="755">
        <v>1</v>
      </c>
      <c r="O22" s="752">
        <v>1</v>
      </c>
      <c r="P22" s="753">
        <v>16</v>
      </c>
      <c r="Q22" s="754">
        <v>3</v>
      </c>
      <c r="R22" s="755">
        <v>2</v>
      </c>
      <c r="S22" s="752">
        <v>1</v>
      </c>
      <c r="T22" s="753">
        <v>16</v>
      </c>
      <c r="U22" s="754">
        <v>3</v>
      </c>
      <c r="V22" s="755">
        <v>1</v>
      </c>
      <c r="W22" s="752">
        <v>1</v>
      </c>
      <c r="X22" s="753">
        <v>19</v>
      </c>
      <c r="Y22" s="754">
        <v>3</v>
      </c>
      <c r="Z22" s="755">
        <v>1</v>
      </c>
      <c r="AA22" s="752">
        <v>1</v>
      </c>
      <c r="AB22" s="832">
        <v>103</v>
      </c>
      <c r="AC22" s="832">
        <v>20</v>
      </c>
      <c r="AD22" s="832">
        <v>16</v>
      </c>
      <c r="AE22" s="832">
        <f t="shared" si="1"/>
        <v>9</v>
      </c>
      <c r="AF22" s="785">
        <v>10</v>
      </c>
    </row>
    <row r="23" spans="1:32" x14ac:dyDescent="0.2">
      <c r="A23" s="751">
        <v>11</v>
      </c>
      <c r="B23" s="783" t="s">
        <v>791</v>
      </c>
      <c r="C23" s="756" t="s">
        <v>238</v>
      </c>
      <c r="D23" s="60">
        <v>15</v>
      </c>
      <c r="E23" s="65">
        <v>3</v>
      </c>
      <c r="F23" s="63">
        <v>7</v>
      </c>
      <c r="G23" s="752">
        <v>4</v>
      </c>
      <c r="H23" s="753">
        <v>17</v>
      </c>
      <c r="I23" s="754">
        <v>2</v>
      </c>
      <c r="J23" s="755">
        <v>2</v>
      </c>
      <c r="K23" s="752">
        <v>2</v>
      </c>
      <c r="L23" s="753">
        <v>16</v>
      </c>
      <c r="M23" s="754">
        <v>2</v>
      </c>
      <c r="N23" s="755">
        <v>1</v>
      </c>
      <c r="O23" s="752">
        <v>1</v>
      </c>
      <c r="P23" s="753">
        <v>22</v>
      </c>
      <c r="Q23" s="754">
        <v>2</v>
      </c>
      <c r="R23" s="755">
        <v>3</v>
      </c>
      <c r="S23" s="752">
        <v>1</v>
      </c>
      <c r="T23" s="753">
        <v>14</v>
      </c>
      <c r="U23" s="754">
        <v>2</v>
      </c>
      <c r="V23" s="755">
        <v>1</v>
      </c>
      <c r="W23" s="752">
        <v>1</v>
      </c>
      <c r="X23" s="753">
        <v>16</v>
      </c>
      <c r="Y23" s="754">
        <v>2</v>
      </c>
      <c r="Z23" s="755">
        <v>0</v>
      </c>
      <c r="AA23" s="752">
        <v>0</v>
      </c>
      <c r="AB23" s="832">
        <v>100</v>
      </c>
      <c r="AC23" s="832">
        <v>13</v>
      </c>
      <c r="AD23" s="832">
        <v>14</v>
      </c>
      <c r="AE23" s="832">
        <f t="shared" si="1"/>
        <v>9</v>
      </c>
      <c r="AF23" s="785">
        <v>11</v>
      </c>
    </row>
    <row r="24" spans="1:32" x14ac:dyDescent="0.2">
      <c r="A24" s="751">
        <v>12</v>
      </c>
      <c r="B24" s="782" t="s">
        <v>792</v>
      </c>
      <c r="C24" s="746" t="s">
        <v>782</v>
      </c>
      <c r="D24" s="60">
        <v>16</v>
      </c>
      <c r="E24" s="65">
        <v>3</v>
      </c>
      <c r="F24" s="63">
        <v>7</v>
      </c>
      <c r="G24" s="752">
        <v>4</v>
      </c>
      <c r="H24" s="753">
        <v>11</v>
      </c>
      <c r="I24" s="754">
        <v>1</v>
      </c>
      <c r="J24" s="755">
        <v>1</v>
      </c>
      <c r="K24" s="752">
        <v>1</v>
      </c>
      <c r="L24" s="753">
        <v>23</v>
      </c>
      <c r="M24" s="754">
        <v>6</v>
      </c>
      <c r="N24" s="755">
        <v>3</v>
      </c>
      <c r="O24" s="752">
        <v>1</v>
      </c>
      <c r="P24" s="753">
        <v>15</v>
      </c>
      <c r="Q24" s="754">
        <v>2</v>
      </c>
      <c r="R24" s="755">
        <v>0</v>
      </c>
      <c r="S24" s="752">
        <v>0</v>
      </c>
      <c r="T24" s="753">
        <v>15</v>
      </c>
      <c r="U24" s="754">
        <v>2</v>
      </c>
      <c r="V24" s="755">
        <v>0</v>
      </c>
      <c r="W24" s="752">
        <v>0</v>
      </c>
      <c r="X24" s="753">
        <v>15</v>
      </c>
      <c r="Y24" s="754">
        <v>2</v>
      </c>
      <c r="Z24" s="755">
        <v>1</v>
      </c>
      <c r="AA24" s="752">
        <v>1</v>
      </c>
      <c r="AB24" s="832">
        <v>95</v>
      </c>
      <c r="AC24" s="832">
        <v>16</v>
      </c>
      <c r="AD24" s="832">
        <v>12</v>
      </c>
      <c r="AE24" s="832">
        <f t="shared" si="1"/>
        <v>7</v>
      </c>
      <c r="AF24" s="785">
        <v>12</v>
      </c>
    </row>
    <row r="25" spans="1:32" x14ac:dyDescent="0.2">
      <c r="A25" s="751">
        <v>13</v>
      </c>
      <c r="B25" s="783" t="s">
        <v>793</v>
      </c>
      <c r="C25" s="756" t="s">
        <v>794</v>
      </c>
      <c r="D25" s="60">
        <v>0</v>
      </c>
      <c r="E25" s="65">
        <v>0</v>
      </c>
      <c r="F25" s="63">
        <v>0</v>
      </c>
      <c r="G25" s="752">
        <v>0</v>
      </c>
      <c r="H25" s="753">
        <v>0</v>
      </c>
      <c r="I25" s="754">
        <v>0</v>
      </c>
      <c r="J25" s="755">
        <v>0</v>
      </c>
      <c r="K25" s="752">
        <v>0</v>
      </c>
      <c r="L25" s="753">
        <v>0</v>
      </c>
      <c r="M25" s="754">
        <v>0</v>
      </c>
      <c r="N25" s="755">
        <v>0</v>
      </c>
      <c r="O25" s="752">
        <v>0</v>
      </c>
      <c r="P25" s="753">
        <v>0</v>
      </c>
      <c r="Q25" s="754">
        <v>0</v>
      </c>
      <c r="R25" s="755">
        <v>0</v>
      </c>
      <c r="S25" s="752">
        <v>0</v>
      </c>
      <c r="T25" s="753">
        <v>0</v>
      </c>
      <c r="U25" s="754">
        <v>0</v>
      </c>
      <c r="V25" s="755">
        <v>0</v>
      </c>
      <c r="W25" s="752">
        <v>0</v>
      </c>
      <c r="X25" s="753">
        <v>0</v>
      </c>
      <c r="Y25" s="754">
        <v>0</v>
      </c>
      <c r="Z25" s="755">
        <v>0</v>
      </c>
      <c r="AA25" s="752">
        <v>0</v>
      </c>
      <c r="AB25" s="832">
        <v>0</v>
      </c>
      <c r="AC25" s="832">
        <v>0</v>
      </c>
      <c r="AD25" s="832">
        <v>0</v>
      </c>
      <c r="AE25" s="832"/>
      <c r="AF25" s="785">
        <v>13</v>
      </c>
    </row>
    <row r="26" spans="1:32" ht="13.5" thickBot="1" x14ac:dyDescent="0.25">
      <c r="A26" s="757"/>
      <c r="B26" s="758"/>
      <c r="C26" s="759"/>
      <c r="D26" s="760"/>
      <c r="E26" s="761"/>
      <c r="F26" s="762"/>
      <c r="G26" s="763"/>
      <c r="H26" s="764"/>
      <c r="I26" s="765"/>
      <c r="J26" s="766"/>
      <c r="K26" s="763"/>
      <c r="L26" s="764"/>
      <c r="M26" s="765"/>
      <c r="N26" s="766"/>
      <c r="O26" s="763"/>
      <c r="P26" s="764"/>
      <c r="Q26" s="765"/>
      <c r="R26" s="766"/>
      <c r="S26" s="763"/>
      <c r="T26" s="764"/>
      <c r="U26" s="765"/>
      <c r="V26" s="766"/>
      <c r="W26" s="763"/>
      <c r="X26" s="764"/>
      <c r="Y26" s="765"/>
      <c r="Z26" s="766"/>
      <c r="AA26" s="763"/>
      <c r="AB26" s="767" t="str">
        <f>IF(ISNUMBER(D26)=TRUE,SUM(D26+H26+L26+P26+T26+#REF!+X26+#REF!)," ")</f>
        <v xml:space="preserve"> </v>
      </c>
      <c r="AC26" s="768" t="str">
        <f>IF(ISNUMBER(E26)=TRUE,SUM(E26+I26+M26+Q26+U26+#REF!+Y26+#REF!)," ")</f>
        <v xml:space="preserve"> </v>
      </c>
      <c r="AD26" s="768" t="str">
        <f>IF(ISNUMBER(G26)=TRUE,SUM(G26+K26+O26+S26+W26+#REF!+AA26+#REF!)," ")</f>
        <v xml:space="preserve"> </v>
      </c>
      <c r="AE26" s="769"/>
      <c r="AF26" s="770"/>
    </row>
    <row r="27" spans="1:32" ht="13.5" thickTop="1" x14ac:dyDescent="0.2"/>
  </sheetData>
  <mergeCells count="22">
    <mergeCell ref="AB9:AF9"/>
    <mergeCell ref="D10:G10"/>
    <mergeCell ref="H10:K10"/>
    <mergeCell ref="L10:O10"/>
    <mergeCell ref="P10:S10"/>
    <mergeCell ref="T10:W10"/>
    <mergeCell ref="X10:AA10"/>
    <mergeCell ref="P8:S8"/>
    <mergeCell ref="T8:W8"/>
    <mergeCell ref="X8:AA8"/>
    <mergeCell ref="D9:G9"/>
    <mergeCell ref="H9:K9"/>
    <mergeCell ref="L9:O9"/>
    <mergeCell ref="P9:S9"/>
    <mergeCell ref="T9:W9"/>
    <mergeCell ref="X9:AA9"/>
    <mergeCell ref="L8:O8"/>
    <mergeCell ref="A8:A11"/>
    <mergeCell ref="B8:B11"/>
    <mergeCell ref="C8:C11"/>
    <mergeCell ref="D8:G8"/>
    <mergeCell ref="H8:K8"/>
  </mergeCells>
  <dataValidations count="1">
    <dataValidation allowBlank="1" showInputMessage="1" showErrorMessage="1" promptTitle="POZOR!" prompt="Polje sadrži formulu!_x000a_U polja u ovom dijelu ne upisujte i ne mjenjajte ništa!" sqref="D13:AF26" xr:uid="{38811AFF-6A4A-4322-BE16-9BC69DEF7AA7}"/>
  </dataValidation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59999389629810485"/>
  </sheetPr>
  <dimension ref="B1:Z20"/>
  <sheetViews>
    <sheetView zoomScale="52" zoomScaleNormal="52" workbookViewId="0">
      <selection activeCell="C21" sqref="C21"/>
    </sheetView>
  </sheetViews>
  <sheetFormatPr defaultColWidth="8.85546875" defaultRowHeight="12.75" x14ac:dyDescent="0.2"/>
  <cols>
    <col min="1" max="1" width="4.42578125" style="28" customWidth="1"/>
    <col min="2" max="2" width="11.7109375" style="28" customWidth="1"/>
    <col min="3" max="3" width="48.85546875" style="28" customWidth="1"/>
    <col min="4" max="4" width="11" style="28" customWidth="1"/>
    <col min="5" max="5" width="17" style="28" customWidth="1"/>
    <col min="6" max="6" width="10.7109375" style="28" customWidth="1"/>
    <col min="7" max="7" width="14.5703125" style="28" customWidth="1"/>
    <col min="8" max="8" width="10.7109375" style="28" customWidth="1"/>
    <col min="9" max="9" width="15" style="28" customWidth="1"/>
    <col min="10" max="10" width="10.5703125" style="28" customWidth="1"/>
    <col min="11" max="11" width="15.7109375" style="28" customWidth="1"/>
    <col min="12" max="12" width="11.140625" style="28" customWidth="1"/>
    <col min="13" max="13" width="15.7109375" style="28" customWidth="1"/>
    <col min="14" max="14" width="10.7109375" style="28" customWidth="1"/>
    <col min="15" max="15" width="15" style="28" customWidth="1"/>
    <col min="16" max="16" width="10.7109375" style="28" customWidth="1"/>
    <col min="17" max="17" width="18.5703125" style="28" customWidth="1"/>
    <col min="18" max="18" width="10.7109375" style="28" customWidth="1"/>
    <col min="19" max="19" width="17.28515625" style="28" customWidth="1"/>
    <col min="20" max="20" width="10.5703125" style="28" customWidth="1"/>
    <col min="21" max="21" width="14.42578125" style="28" customWidth="1"/>
    <col min="22" max="22" width="10.7109375" style="28" customWidth="1"/>
    <col min="23" max="23" width="16.28515625" style="28" customWidth="1"/>
    <col min="24" max="24" width="14.140625" style="28" customWidth="1"/>
    <col min="25" max="25" width="16.5703125" style="28" customWidth="1"/>
    <col min="26" max="26" width="17.140625" style="28" customWidth="1"/>
    <col min="27" max="27" width="7.5703125" style="28" customWidth="1"/>
    <col min="28" max="28" width="9.85546875" style="28" customWidth="1"/>
    <col min="29" max="29" width="44.5703125" style="28" customWidth="1"/>
    <col min="30" max="30" width="8.85546875" style="28"/>
    <col min="31" max="31" width="10.140625" style="28" bestFit="1" customWidth="1"/>
    <col min="32" max="258" width="8.85546875" style="28"/>
    <col min="259" max="259" width="4.42578125" style="28" customWidth="1"/>
    <col min="260" max="260" width="38.85546875" style="28" customWidth="1"/>
    <col min="261" max="261" width="16.85546875" style="28" customWidth="1"/>
    <col min="262" max="262" width="14" style="28" customWidth="1"/>
    <col min="263" max="263" width="13.5703125" style="28" customWidth="1"/>
    <col min="264" max="264" width="10.7109375" style="28" customWidth="1"/>
    <col min="265" max="265" width="6.7109375" style="28" customWidth="1"/>
    <col min="266" max="267" width="10.7109375" style="28" customWidth="1"/>
    <col min="268" max="268" width="6.7109375" style="28" customWidth="1"/>
    <col min="269" max="270" width="10.7109375" style="28" customWidth="1"/>
    <col min="271" max="271" width="6.7109375" style="28" customWidth="1"/>
    <col min="272" max="273" width="10.7109375" style="28" customWidth="1"/>
    <col min="274" max="274" width="6.7109375" style="28" customWidth="1"/>
    <col min="275" max="276" width="10.7109375" style="28" customWidth="1"/>
    <col min="277" max="277" width="6.7109375" style="28" customWidth="1"/>
    <col min="278" max="279" width="10.7109375" style="28" customWidth="1"/>
    <col min="280" max="280" width="6.7109375" style="28" customWidth="1"/>
    <col min="281" max="281" width="9.140625" style="28" customWidth="1"/>
    <col min="282" max="282" width="8.85546875" style="28"/>
    <col min="283" max="283" width="7.5703125" style="28" customWidth="1"/>
    <col min="284" max="284" width="9.85546875" style="28" customWidth="1"/>
    <col min="285" max="286" width="8.85546875" style="28"/>
    <col min="287" max="287" width="10.140625" style="28" bestFit="1" customWidth="1"/>
    <col min="288" max="514" width="8.85546875" style="28"/>
    <col min="515" max="515" width="4.42578125" style="28" customWidth="1"/>
    <col min="516" max="516" width="38.85546875" style="28" customWidth="1"/>
    <col min="517" max="517" width="16.85546875" style="28" customWidth="1"/>
    <col min="518" max="518" width="14" style="28" customWidth="1"/>
    <col min="519" max="519" width="13.5703125" style="28" customWidth="1"/>
    <col min="520" max="520" width="10.7109375" style="28" customWidth="1"/>
    <col min="521" max="521" width="6.7109375" style="28" customWidth="1"/>
    <col min="522" max="523" width="10.7109375" style="28" customWidth="1"/>
    <col min="524" max="524" width="6.7109375" style="28" customWidth="1"/>
    <col min="525" max="526" width="10.7109375" style="28" customWidth="1"/>
    <col min="527" max="527" width="6.7109375" style="28" customWidth="1"/>
    <col min="528" max="529" width="10.7109375" style="28" customWidth="1"/>
    <col min="530" max="530" width="6.7109375" style="28" customWidth="1"/>
    <col min="531" max="532" width="10.7109375" style="28" customWidth="1"/>
    <col min="533" max="533" width="6.7109375" style="28" customWidth="1"/>
    <col min="534" max="535" width="10.7109375" style="28" customWidth="1"/>
    <col min="536" max="536" width="6.7109375" style="28" customWidth="1"/>
    <col min="537" max="537" width="9.140625" style="28" customWidth="1"/>
    <col min="538" max="538" width="8.85546875" style="28"/>
    <col min="539" max="539" width="7.5703125" style="28" customWidth="1"/>
    <col min="540" max="540" width="9.85546875" style="28" customWidth="1"/>
    <col min="541" max="542" width="8.85546875" style="28"/>
    <col min="543" max="543" width="10.140625" style="28" bestFit="1" customWidth="1"/>
    <col min="544" max="770" width="8.85546875" style="28"/>
    <col min="771" max="771" width="4.42578125" style="28" customWidth="1"/>
    <col min="772" max="772" width="38.85546875" style="28" customWidth="1"/>
    <col min="773" max="773" width="16.85546875" style="28" customWidth="1"/>
    <col min="774" max="774" width="14" style="28" customWidth="1"/>
    <col min="775" max="775" width="13.5703125" style="28" customWidth="1"/>
    <col min="776" max="776" width="10.7109375" style="28" customWidth="1"/>
    <col min="777" max="777" width="6.7109375" style="28" customWidth="1"/>
    <col min="778" max="779" width="10.7109375" style="28" customWidth="1"/>
    <col min="780" max="780" width="6.7109375" style="28" customWidth="1"/>
    <col min="781" max="782" width="10.7109375" style="28" customWidth="1"/>
    <col min="783" max="783" width="6.7109375" style="28" customWidth="1"/>
    <col min="784" max="785" width="10.7109375" style="28" customWidth="1"/>
    <col min="786" max="786" width="6.7109375" style="28" customWidth="1"/>
    <col min="787" max="788" width="10.7109375" style="28" customWidth="1"/>
    <col min="789" max="789" width="6.7109375" style="28" customWidth="1"/>
    <col min="790" max="791" width="10.7109375" style="28" customWidth="1"/>
    <col min="792" max="792" width="6.7109375" style="28" customWidth="1"/>
    <col min="793" max="793" width="9.140625" style="28" customWidth="1"/>
    <col min="794" max="794" width="8.85546875" style="28"/>
    <col min="795" max="795" width="7.5703125" style="28" customWidth="1"/>
    <col min="796" max="796" width="9.85546875" style="28" customWidth="1"/>
    <col min="797" max="798" width="8.85546875" style="28"/>
    <col min="799" max="799" width="10.140625" style="28" bestFit="1" customWidth="1"/>
    <col min="800" max="1026" width="8.85546875" style="28"/>
    <col min="1027" max="1027" width="4.42578125" style="28" customWidth="1"/>
    <col min="1028" max="1028" width="38.85546875" style="28" customWidth="1"/>
    <col min="1029" max="1029" width="16.85546875" style="28" customWidth="1"/>
    <col min="1030" max="1030" width="14" style="28" customWidth="1"/>
    <col min="1031" max="1031" width="13.5703125" style="28" customWidth="1"/>
    <col min="1032" max="1032" width="10.7109375" style="28" customWidth="1"/>
    <col min="1033" max="1033" width="6.7109375" style="28" customWidth="1"/>
    <col min="1034" max="1035" width="10.7109375" style="28" customWidth="1"/>
    <col min="1036" max="1036" width="6.7109375" style="28" customWidth="1"/>
    <col min="1037" max="1038" width="10.7109375" style="28" customWidth="1"/>
    <col min="1039" max="1039" width="6.7109375" style="28" customWidth="1"/>
    <col min="1040" max="1041" width="10.7109375" style="28" customWidth="1"/>
    <col min="1042" max="1042" width="6.7109375" style="28" customWidth="1"/>
    <col min="1043" max="1044" width="10.7109375" style="28" customWidth="1"/>
    <col min="1045" max="1045" width="6.7109375" style="28" customWidth="1"/>
    <col min="1046" max="1047" width="10.7109375" style="28" customWidth="1"/>
    <col min="1048" max="1048" width="6.7109375" style="28" customWidth="1"/>
    <col min="1049" max="1049" width="9.140625" style="28" customWidth="1"/>
    <col min="1050" max="1050" width="8.85546875" style="28"/>
    <col min="1051" max="1051" width="7.5703125" style="28" customWidth="1"/>
    <col min="1052" max="1052" width="9.85546875" style="28" customWidth="1"/>
    <col min="1053" max="1054" width="8.85546875" style="28"/>
    <col min="1055" max="1055" width="10.140625" style="28" bestFit="1" customWidth="1"/>
    <col min="1056" max="1282" width="8.85546875" style="28"/>
    <col min="1283" max="1283" width="4.42578125" style="28" customWidth="1"/>
    <col min="1284" max="1284" width="38.85546875" style="28" customWidth="1"/>
    <col min="1285" max="1285" width="16.85546875" style="28" customWidth="1"/>
    <col min="1286" max="1286" width="14" style="28" customWidth="1"/>
    <col min="1287" max="1287" width="13.5703125" style="28" customWidth="1"/>
    <col min="1288" max="1288" width="10.7109375" style="28" customWidth="1"/>
    <col min="1289" max="1289" width="6.7109375" style="28" customWidth="1"/>
    <col min="1290" max="1291" width="10.7109375" style="28" customWidth="1"/>
    <col min="1292" max="1292" width="6.7109375" style="28" customWidth="1"/>
    <col min="1293" max="1294" width="10.7109375" style="28" customWidth="1"/>
    <col min="1295" max="1295" width="6.7109375" style="28" customWidth="1"/>
    <col min="1296" max="1297" width="10.7109375" style="28" customWidth="1"/>
    <col min="1298" max="1298" width="6.7109375" style="28" customWidth="1"/>
    <col min="1299" max="1300" width="10.7109375" style="28" customWidth="1"/>
    <col min="1301" max="1301" width="6.7109375" style="28" customWidth="1"/>
    <col min="1302" max="1303" width="10.7109375" style="28" customWidth="1"/>
    <col min="1304" max="1304" width="6.7109375" style="28" customWidth="1"/>
    <col min="1305" max="1305" width="9.140625" style="28" customWidth="1"/>
    <col min="1306" max="1306" width="8.85546875" style="28"/>
    <col min="1307" max="1307" width="7.5703125" style="28" customWidth="1"/>
    <col min="1308" max="1308" width="9.85546875" style="28" customWidth="1"/>
    <col min="1309" max="1310" width="8.85546875" style="28"/>
    <col min="1311" max="1311" width="10.140625" style="28" bestFit="1" customWidth="1"/>
    <col min="1312" max="1538" width="8.85546875" style="28"/>
    <col min="1539" max="1539" width="4.42578125" style="28" customWidth="1"/>
    <col min="1540" max="1540" width="38.85546875" style="28" customWidth="1"/>
    <col min="1541" max="1541" width="16.85546875" style="28" customWidth="1"/>
    <col min="1542" max="1542" width="14" style="28" customWidth="1"/>
    <col min="1543" max="1543" width="13.5703125" style="28" customWidth="1"/>
    <col min="1544" max="1544" width="10.7109375" style="28" customWidth="1"/>
    <col min="1545" max="1545" width="6.7109375" style="28" customWidth="1"/>
    <col min="1546" max="1547" width="10.7109375" style="28" customWidth="1"/>
    <col min="1548" max="1548" width="6.7109375" style="28" customWidth="1"/>
    <col min="1549" max="1550" width="10.7109375" style="28" customWidth="1"/>
    <col min="1551" max="1551" width="6.7109375" style="28" customWidth="1"/>
    <col min="1552" max="1553" width="10.7109375" style="28" customWidth="1"/>
    <col min="1554" max="1554" width="6.7109375" style="28" customWidth="1"/>
    <col min="1555" max="1556" width="10.7109375" style="28" customWidth="1"/>
    <col min="1557" max="1557" width="6.7109375" style="28" customWidth="1"/>
    <col min="1558" max="1559" width="10.7109375" style="28" customWidth="1"/>
    <col min="1560" max="1560" width="6.7109375" style="28" customWidth="1"/>
    <col min="1561" max="1561" width="9.140625" style="28" customWidth="1"/>
    <col min="1562" max="1562" width="8.85546875" style="28"/>
    <col min="1563" max="1563" width="7.5703125" style="28" customWidth="1"/>
    <col min="1564" max="1564" width="9.85546875" style="28" customWidth="1"/>
    <col min="1565" max="1566" width="8.85546875" style="28"/>
    <col min="1567" max="1567" width="10.140625" style="28" bestFit="1" customWidth="1"/>
    <col min="1568" max="1794" width="8.85546875" style="28"/>
    <col min="1795" max="1795" width="4.42578125" style="28" customWidth="1"/>
    <col min="1796" max="1796" width="38.85546875" style="28" customWidth="1"/>
    <col min="1797" max="1797" width="16.85546875" style="28" customWidth="1"/>
    <col min="1798" max="1798" width="14" style="28" customWidth="1"/>
    <col min="1799" max="1799" width="13.5703125" style="28" customWidth="1"/>
    <col min="1800" max="1800" width="10.7109375" style="28" customWidth="1"/>
    <col min="1801" max="1801" width="6.7109375" style="28" customWidth="1"/>
    <col min="1802" max="1803" width="10.7109375" style="28" customWidth="1"/>
    <col min="1804" max="1804" width="6.7109375" style="28" customWidth="1"/>
    <col min="1805" max="1806" width="10.7109375" style="28" customWidth="1"/>
    <col min="1807" max="1807" width="6.7109375" style="28" customWidth="1"/>
    <col min="1808" max="1809" width="10.7109375" style="28" customWidth="1"/>
    <col min="1810" max="1810" width="6.7109375" style="28" customWidth="1"/>
    <col min="1811" max="1812" width="10.7109375" style="28" customWidth="1"/>
    <col min="1813" max="1813" width="6.7109375" style="28" customWidth="1"/>
    <col min="1814" max="1815" width="10.7109375" style="28" customWidth="1"/>
    <col min="1816" max="1816" width="6.7109375" style="28" customWidth="1"/>
    <col min="1817" max="1817" width="9.140625" style="28" customWidth="1"/>
    <col min="1818" max="1818" width="8.85546875" style="28"/>
    <col min="1819" max="1819" width="7.5703125" style="28" customWidth="1"/>
    <col min="1820" max="1820" width="9.85546875" style="28" customWidth="1"/>
    <col min="1821" max="1822" width="8.85546875" style="28"/>
    <col min="1823" max="1823" width="10.140625" style="28" bestFit="1" customWidth="1"/>
    <col min="1824" max="2050" width="8.85546875" style="28"/>
    <col min="2051" max="2051" width="4.42578125" style="28" customWidth="1"/>
    <col min="2052" max="2052" width="38.85546875" style="28" customWidth="1"/>
    <col min="2053" max="2053" width="16.85546875" style="28" customWidth="1"/>
    <col min="2054" max="2054" width="14" style="28" customWidth="1"/>
    <col min="2055" max="2055" width="13.5703125" style="28" customWidth="1"/>
    <col min="2056" max="2056" width="10.7109375" style="28" customWidth="1"/>
    <col min="2057" max="2057" width="6.7109375" style="28" customWidth="1"/>
    <col min="2058" max="2059" width="10.7109375" style="28" customWidth="1"/>
    <col min="2060" max="2060" width="6.7109375" style="28" customWidth="1"/>
    <col min="2061" max="2062" width="10.7109375" style="28" customWidth="1"/>
    <col min="2063" max="2063" width="6.7109375" style="28" customWidth="1"/>
    <col min="2064" max="2065" width="10.7109375" style="28" customWidth="1"/>
    <col min="2066" max="2066" width="6.7109375" style="28" customWidth="1"/>
    <col min="2067" max="2068" width="10.7109375" style="28" customWidth="1"/>
    <col min="2069" max="2069" width="6.7109375" style="28" customWidth="1"/>
    <col min="2070" max="2071" width="10.7109375" style="28" customWidth="1"/>
    <col min="2072" max="2072" width="6.7109375" style="28" customWidth="1"/>
    <col min="2073" max="2073" width="9.140625" style="28" customWidth="1"/>
    <col min="2074" max="2074" width="8.85546875" style="28"/>
    <col min="2075" max="2075" width="7.5703125" style="28" customWidth="1"/>
    <col min="2076" max="2076" width="9.85546875" style="28" customWidth="1"/>
    <col min="2077" max="2078" width="8.85546875" style="28"/>
    <col min="2079" max="2079" width="10.140625" style="28" bestFit="1" customWidth="1"/>
    <col min="2080" max="2306" width="8.85546875" style="28"/>
    <col min="2307" max="2307" width="4.42578125" style="28" customWidth="1"/>
    <col min="2308" max="2308" width="38.85546875" style="28" customWidth="1"/>
    <col min="2309" max="2309" width="16.85546875" style="28" customWidth="1"/>
    <col min="2310" max="2310" width="14" style="28" customWidth="1"/>
    <col min="2311" max="2311" width="13.5703125" style="28" customWidth="1"/>
    <col min="2312" max="2312" width="10.7109375" style="28" customWidth="1"/>
    <col min="2313" max="2313" width="6.7109375" style="28" customWidth="1"/>
    <col min="2314" max="2315" width="10.7109375" style="28" customWidth="1"/>
    <col min="2316" max="2316" width="6.7109375" style="28" customWidth="1"/>
    <col min="2317" max="2318" width="10.7109375" style="28" customWidth="1"/>
    <col min="2319" max="2319" width="6.7109375" style="28" customWidth="1"/>
    <col min="2320" max="2321" width="10.7109375" style="28" customWidth="1"/>
    <col min="2322" max="2322" width="6.7109375" style="28" customWidth="1"/>
    <col min="2323" max="2324" width="10.7109375" style="28" customWidth="1"/>
    <col min="2325" max="2325" width="6.7109375" style="28" customWidth="1"/>
    <col min="2326" max="2327" width="10.7109375" style="28" customWidth="1"/>
    <col min="2328" max="2328" width="6.7109375" style="28" customWidth="1"/>
    <col min="2329" max="2329" width="9.140625" style="28" customWidth="1"/>
    <col min="2330" max="2330" width="8.85546875" style="28"/>
    <col min="2331" max="2331" width="7.5703125" style="28" customWidth="1"/>
    <col min="2332" max="2332" width="9.85546875" style="28" customWidth="1"/>
    <col min="2333" max="2334" width="8.85546875" style="28"/>
    <col min="2335" max="2335" width="10.140625" style="28" bestFit="1" customWidth="1"/>
    <col min="2336" max="2562" width="8.85546875" style="28"/>
    <col min="2563" max="2563" width="4.42578125" style="28" customWidth="1"/>
    <col min="2564" max="2564" width="38.85546875" style="28" customWidth="1"/>
    <col min="2565" max="2565" width="16.85546875" style="28" customWidth="1"/>
    <col min="2566" max="2566" width="14" style="28" customWidth="1"/>
    <col min="2567" max="2567" width="13.5703125" style="28" customWidth="1"/>
    <col min="2568" max="2568" width="10.7109375" style="28" customWidth="1"/>
    <col min="2569" max="2569" width="6.7109375" style="28" customWidth="1"/>
    <col min="2570" max="2571" width="10.7109375" style="28" customWidth="1"/>
    <col min="2572" max="2572" width="6.7109375" style="28" customWidth="1"/>
    <col min="2573" max="2574" width="10.7109375" style="28" customWidth="1"/>
    <col min="2575" max="2575" width="6.7109375" style="28" customWidth="1"/>
    <col min="2576" max="2577" width="10.7109375" style="28" customWidth="1"/>
    <col min="2578" max="2578" width="6.7109375" style="28" customWidth="1"/>
    <col min="2579" max="2580" width="10.7109375" style="28" customWidth="1"/>
    <col min="2581" max="2581" width="6.7109375" style="28" customWidth="1"/>
    <col min="2582" max="2583" width="10.7109375" style="28" customWidth="1"/>
    <col min="2584" max="2584" width="6.7109375" style="28" customWidth="1"/>
    <col min="2585" max="2585" width="9.140625" style="28" customWidth="1"/>
    <col min="2586" max="2586" width="8.85546875" style="28"/>
    <col min="2587" max="2587" width="7.5703125" style="28" customWidth="1"/>
    <col min="2588" max="2588" width="9.85546875" style="28" customWidth="1"/>
    <col min="2589" max="2590" width="8.85546875" style="28"/>
    <col min="2591" max="2591" width="10.140625" style="28" bestFit="1" customWidth="1"/>
    <col min="2592" max="2818" width="8.85546875" style="28"/>
    <col min="2819" max="2819" width="4.42578125" style="28" customWidth="1"/>
    <col min="2820" max="2820" width="38.85546875" style="28" customWidth="1"/>
    <col min="2821" max="2821" width="16.85546875" style="28" customWidth="1"/>
    <col min="2822" max="2822" width="14" style="28" customWidth="1"/>
    <col min="2823" max="2823" width="13.5703125" style="28" customWidth="1"/>
    <col min="2824" max="2824" width="10.7109375" style="28" customWidth="1"/>
    <col min="2825" max="2825" width="6.7109375" style="28" customWidth="1"/>
    <col min="2826" max="2827" width="10.7109375" style="28" customWidth="1"/>
    <col min="2828" max="2828" width="6.7109375" style="28" customWidth="1"/>
    <col min="2829" max="2830" width="10.7109375" style="28" customWidth="1"/>
    <col min="2831" max="2831" width="6.7109375" style="28" customWidth="1"/>
    <col min="2832" max="2833" width="10.7109375" style="28" customWidth="1"/>
    <col min="2834" max="2834" width="6.7109375" style="28" customWidth="1"/>
    <col min="2835" max="2836" width="10.7109375" style="28" customWidth="1"/>
    <col min="2837" max="2837" width="6.7109375" style="28" customWidth="1"/>
    <col min="2838" max="2839" width="10.7109375" style="28" customWidth="1"/>
    <col min="2840" max="2840" width="6.7109375" style="28" customWidth="1"/>
    <col min="2841" max="2841" width="9.140625" style="28" customWidth="1"/>
    <col min="2842" max="2842" width="8.85546875" style="28"/>
    <col min="2843" max="2843" width="7.5703125" style="28" customWidth="1"/>
    <col min="2844" max="2844" width="9.85546875" style="28" customWidth="1"/>
    <col min="2845" max="2846" width="8.85546875" style="28"/>
    <col min="2847" max="2847" width="10.140625" style="28" bestFit="1" customWidth="1"/>
    <col min="2848" max="3074" width="8.85546875" style="28"/>
    <col min="3075" max="3075" width="4.42578125" style="28" customWidth="1"/>
    <col min="3076" max="3076" width="38.85546875" style="28" customWidth="1"/>
    <col min="3077" max="3077" width="16.85546875" style="28" customWidth="1"/>
    <col min="3078" max="3078" width="14" style="28" customWidth="1"/>
    <col min="3079" max="3079" width="13.5703125" style="28" customWidth="1"/>
    <col min="3080" max="3080" width="10.7109375" style="28" customWidth="1"/>
    <col min="3081" max="3081" width="6.7109375" style="28" customWidth="1"/>
    <col min="3082" max="3083" width="10.7109375" style="28" customWidth="1"/>
    <col min="3084" max="3084" width="6.7109375" style="28" customWidth="1"/>
    <col min="3085" max="3086" width="10.7109375" style="28" customWidth="1"/>
    <col min="3087" max="3087" width="6.7109375" style="28" customWidth="1"/>
    <col min="3088" max="3089" width="10.7109375" style="28" customWidth="1"/>
    <col min="3090" max="3090" width="6.7109375" style="28" customWidth="1"/>
    <col min="3091" max="3092" width="10.7109375" style="28" customWidth="1"/>
    <col min="3093" max="3093" width="6.7109375" style="28" customWidth="1"/>
    <col min="3094" max="3095" width="10.7109375" style="28" customWidth="1"/>
    <col min="3096" max="3096" width="6.7109375" style="28" customWidth="1"/>
    <col min="3097" max="3097" width="9.140625" style="28" customWidth="1"/>
    <col min="3098" max="3098" width="8.85546875" style="28"/>
    <col min="3099" max="3099" width="7.5703125" style="28" customWidth="1"/>
    <col min="3100" max="3100" width="9.85546875" style="28" customWidth="1"/>
    <col min="3101" max="3102" width="8.85546875" style="28"/>
    <col min="3103" max="3103" width="10.140625" style="28" bestFit="1" customWidth="1"/>
    <col min="3104" max="3330" width="8.85546875" style="28"/>
    <col min="3331" max="3331" width="4.42578125" style="28" customWidth="1"/>
    <col min="3332" max="3332" width="38.85546875" style="28" customWidth="1"/>
    <col min="3333" max="3333" width="16.85546875" style="28" customWidth="1"/>
    <col min="3334" max="3334" width="14" style="28" customWidth="1"/>
    <col min="3335" max="3335" width="13.5703125" style="28" customWidth="1"/>
    <col min="3336" max="3336" width="10.7109375" style="28" customWidth="1"/>
    <col min="3337" max="3337" width="6.7109375" style="28" customWidth="1"/>
    <col min="3338" max="3339" width="10.7109375" style="28" customWidth="1"/>
    <col min="3340" max="3340" width="6.7109375" style="28" customWidth="1"/>
    <col min="3341" max="3342" width="10.7109375" style="28" customWidth="1"/>
    <col min="3343" max="3343" width="6.7109375" style="28" customWidth="1"/>
    <col min="3344" max="3345" width="10.7109375" style="28" customWidth="1"/>
    <col min="3346" max="3346" width="6.7109375" style="28" customWidth="1"/>
    <col min="3347" max="3348" width="10.7109375" style="28" customWidth="1"/>
    <col min="3349" max="3349" width="6.7109375" style="28" customWidth="1"/>
    <col min="3350" max="3351" width="10.7109375" style="28" customWidth="1"/>
    <col min="3352" max="3352" width="6.7109375" style="28" customWidth="1"/>
    <col min="3353" max="3353" width="9.140625" style="28" customWidth="1"/>
    <col min="3354" max="3354" width="8.85546875" style="28"/>
    <col min="3355" max="3355" width="7.5703125" style="28" customWidth="1"/>
    <col min="3356" max="3356" width="9.85546875" style="28" customWidth="1"/>
    <col min="3357" max="3358" width="8.85546875" style="28"/>
    <col min="3359" max="3359" width="10.140625" style="28" bestFit="1" customWidth="1"/>
    <col min="3360" max="3586" width="8.85546875" style="28"/>
    <col min="3587" max="3587" width="4.42578125" style="28" customWidth="1"/>
    <col min="3588" max="3588" width="38.85546875" style="28" customWidth="1"/>
    <col min="3589" max="3589" width="16.85546875" style="28" customWidth="1"/>
    <col min="3590" max="3590" width="14" style="28" customWidth="1"/>
    <col min="3591" max="3591" width="13.5703125" style="28" customWidth="1"/>
    <col min="3592" max="3592" width="10.7109375" style="28" customWidth="1"/>
    <col min="3593" max="3593" width="6.7109375" style="28" customWidth="1"/>
    <col min="3594" max="3595" width="10.7109375" style="28" customWidth="1"/>
    <col min="3596" max="3596" width="6.7109375" style="28" customWidth="1"/>
    <col min="3597" max="3598" width="10.7109375" style="28" customWidth="1"/>
    <col min="3599" max="3599" width="6.7109375" style="28" customWidth="1"/>
    <col min="3600" max="3601" width="10.7109375" style="28" customWidth="1"/>
    <col min="3602" max="3602" width="6.7109375" style="28" customWidth="1"/>
    <col min="3603" max="3604" width="10.7109375" style="28" customWidth="1"/>
    <col min="3605" max="3605" width="6.7109375" style="28" customWidth="1"/>
    <col min="3606" max="3607" width="10.7109375" style="28" customWidth="1"/>
    <col min="3608" max="3608" width="6.7109375" style="28" customWidth="1"/>
    <col min="3609" max="3609" width="9.140625" style="28" customWidth="1"/>
    <col min="3610" max="3610" width="8.85546875" style="28"/>
    <col min="3611" max="3611" width="7.5703125" style="28" customWidth="1"/>
    <col min="3612" max="3612" width="9.85546875" style="28" customWidth="1"/>
    <col min="3613" max="3614" width="8.85546875" style="28"/>
    <col min="3615" max="3615" width="10.140625" style="28" bestFit="1" customWidth="1"/>
    <col min="3616" max="3842" width="8.85546875" style="28"/>
    <col min="3843" max="3843" width="4.42578125" style="28" customWidth="1"/>
    <col min="3844" max="3844" width="38.85546875" style="28" customWidth="1"/>
    <col min="3845" max="3845" width="16.85546875" style="28" customWidth="1"/>
    <col min="3846" max="3846" width="14" style="28" customWidth="1"/>
    <col min="3847" max="3847" width="13.5703125" style="28" customWidth="1"/>
    <col min="3848" max="3848" width="10.7109375" style="28" customWidth="1"/>
    <col min="3849" max="3849" width="6.7109375" style="28" customWidth="1"/>
    <col min="3850" max="3851" width="10.7109375" style="28" customWidth="1"/>
    <col min="3852" max="3852" width="6.7109375" style="28" customWidth="1"/>
    <col min="3853" max="3854" width="10.7109375" style="28" customWidth="1"/>
    <col min="3855" max="3855" width="6.7109375" style="28" customWidth="1"/>
    <col min="3856" max="3857" width="10.7109375" style="28" customWidth="1"/>
    <col min="3858" max="3858" width="6.7109375" style="28" customWidth="1"/>
    <col min="3859" max="3860" width="10.7109375" style="28" customWidth="1"/>
    <col min="3861" max="3861" width="6.7109375" style="28" customWidth="1"/>
    <col min="3862" max="3863" width="10.7109375" style="28" customWidth="1"/>
    <col min="3864" max="3864" width="6.7109375" style="28" customWidth="1"/>
    <col min="3865" max="3865" width="9.140625" style="28" customWidth="1"/>
    <col min="3866" max="3866" width="8.85546875" style="28"/>
    <col min="3867" max="3867" width="7.5703125" style="28" customWidth="1"/>
    <col min="3868" max="3868" width="9.85546875" style="28" customWidth="1"/>
    <col min="3869" max="3870" width="8.85546875" style="28"/>
    <col min="3871" max="3871" width="10.140625" style="28" bestFit="1" customWidth="1"/>
    <col min="3872" max="4098" width="8.85546875" style="28"/>
    <col min="4099" max="4099" width="4.42578125" style="28" customWidth="1"/>
    <col min="4100" max="4100" width="38.85546875" style="28" customWidth="1"/>
    <col min="4101" max="4101" width="16.85546875" style="28" customWidth="1"/>
    <col min="4102" max="4102" width="14" style="28" customWidth="1"/>
    <col min="4103" max="4103" width="13.5703125" style="28" customWidth="1"/>
    <col min="4104" max="4104" width="10.7109375" style="28" customWidth="1"/>
    <col min="4105" max="4105" width="6.7109375" style="28" customWidth="1"/>
    <col min="4106" max="4107" width="10.7109375" style="28" customWidth="1"/>
    <col min="4108" max="4108" width="6.7109375" style="28" customWidth="1"/>
    <col min="4109" max="4110" width="10.7109375" style="28" customWidth="1"/>
    <col min="4111" max="4111" width="6.7109375" style="28" customWidth="1"/>
    <col min="4112" max="4113" width="10.7109375" style="28" customWidth="1"/>
    <col min="4114" max="4114" width="6.7109375" style="28" customWidth="1"/>
    <col min="4115" max="4116" width="10.7109375" style="28" customWidth="1"/>
    <col min="4117" max="4117" width="6.7109375" style="28" customWidth="1"/>
    <col min="4118" max="4119" width="10.7109375" style="28" customWidth="1"/>
    <col min="4120" max="4120" width="6.7109375" style="28" customWidth="1"/>
    <col min="4121" max="4121" width="9.140625" style="28" customWidth="1"/>
    <col min="4122" max="4122" width="8.85546875" style="28"/>
    <col min="4123" max="4123" width="7.5703125" style="28" customWidth="1"/>
    <col min="4124" max="4124" width="9.85546875" style="28" customWidth="1"/>
    <col min="4125" max="4126" width="8.85546875" style="28"/>
    <col min="4127" max="4127" width="10.140625" style="28" bestFit="1" customWidth="1"/>
    <col min="4128" max="4354" width="8.85546875" style="28"/>
    <col min="4355" max="4355" width="4.42578125" style="28" customWidth="1"/>
    <col min="4356" max="4356" width="38.85546875" style="28" customWidth="1"/>
    <col min="4357" max="4357" width="16.85546875" style="28" customWidth="1"/>
    <col min="4358" max="4358" width="14" style="28" customWidth="1"/>
    <col min="4359" max="4359" width="13.5703125" style="28" customWidth="1"/>
    <col min="4360" max="4360" width="10.7109375" style="28" customWidth="1"/>
    <col min="4361" max="4361" width="6.7109375" style="28" customWidth="1"/>
    <col min="4362" max="4363" width="10.7109375" style="28" customWidth="1"/>
    <col min="4364" max="4364" width="6.7109375" style="28" customWidth="1"/>
    <col min="4365" max="4366" width="10.7109375" style="28" customWidth="1"/>
    <col min="4367" max="4367" width="6.7109375" style="28" customWidth="1"/>
    <col min="4368" max="4369" width="10.7109375" style="28" customWidth="1"/>
    <col min="4370" max="4370" width="6.7109375" style="28" customWidth="1"/>
    <col min="4371" max="4372" width="10.7109375" style="28" customWidth="1"/>
    <col min="4373" max="4373" width="6.7109375" style="28" customWidth="1"/>
    <col min="4374" max="4375" width="10.7109375" style="28" customWidth="1"/>
    <col min="4376" max="4376" width="6.7109375" style="28" customWidth="1"/>
    <col min="4377" max="4377" width="9.140625" style="28" customWidth="1"/>
    <col min="4378" max="4378" width="8.85546875" style="28"/>
    <col min="4379" max="4379" width="7.5703125" style="28" customWidth="1"/>
    <col min="4380" max="4380" width="9.85546875" style="28" customWidth="1"/>
    <col min="4381" max="4382" width="8.85546875" style="28"/>
    <col min="4383" max="4383" width="10.140625" style="28" bestFit="1" customWidth="1"/>
    <col min="4384" max="4610" width="8.85546875" style="28"/>
    <col min="4611" max="4611" width="4.42578125" style="28" customWidth="1"/>
    <col min="4612" max="4612" width="38.85546875" style="28" customWidth="1"/>
    <col min="4613" max="4613" width="16.85546875" style="28" customWidth="1"/>
    <col min="4614" max="4614" width="14" style="28" customWidth="1"/>
    <col min="4615" max="4615" width="13.5703125" style="28" customWidth="1"/>
    <col min="4616" max="4616" width="10.7109375" style="28" customWidth="1"/>
    <col min="4617" max="4617" width="6.7109375" style="28" customWidth="1"/>
    <col min="4618" max="4619" width="10.7109375" style="28" customWidth="1"/>
    <col min="4620" max="4620" width="6.7109375" style="28" customWidth="1"/>
    <col min="4621" max="4622" width="10.7109375" style="28" customWidth="1"/>
    <col min="4623" max="4623" width="6.7109375" style="28" customWidth="1"/>
    <col min="4624" max="4625" width="10.7109375" style="28" customWidth="1"/>
    <col min="4626" max="4626" width="6.7109375" style="28" customWidth="1"/>
    <col min="4627" max="4628" width="10.7109375" style="28" customWidth="1"/>
    <col min="4629" max="4629" width="6.7109375" style="28" customWidth="1"/>
    <col min="4630" max="4631" width="10.7109375" style="28" customWidth="1"/>
    <col min="4632" max="4632" width="6.7109375" style="28" customWidth="1"/>
    <col min="4633" max="4633" width="9.140625" style="28" customWidth="1"/>
    <col min="4634" max="4634" width="8.85546875" style="28"/>
    <col min="4635" max="4635" width="7.5703125" style="28" customWidth="1"/>
    <col min="4636" max="4636" width="9.85546875" style="28" customWidth="1"/>
    <col min="4637" max="4638" width="8.85546875" style="28"/>
    <col min="4639" max="4639" width="10.140625" style="28" bestFit="1" customWidth="1"/>
    <col min="4640" max="4866" width="8.85546875" style="28"/>
    <col min="4867" max="4867" width="4.42578125" style="28" customWidth="1"/>
    <col min="4868" max="4868" width="38.85546875" style="28" customWidth="1"/>
    <col min="4869" max="4869" width="16.85546875" style="28" customWidth="1"/>
    <col min="4870" max="4870" width="14" style="28" customWidth="1"/>
    <col min="4871" max="4871" width="13.5703125" style="28" customWidth="1"/>
    <col min="4872" max="4872" width="10.7109375" style="28" customWidth="1"/>
    <col min="4873" max="4873" width="6.7109375" style="28" customWidth="1"/>
    <col min="4874" max="4875" width="10.7109375" style="28" customWidth="1"/>
    <col min="4876" max="4876" width="6.7109375" style="28" customWidth="1"/>
    <col min="4877" max="4878" width="10.7109375" style="28" customWidth="1"/>
    <col min="4879" max="4879" width="6.7109375" style="28" customWidth="1"/>
    <col min="4880" max="4881" width="10.7109375" style="28" customWidth="1"/>
    <col min="4882" max="4882" width="6.7109375" style="28" customWidth="1"/>
    <col min="4883" max="4884" width="10.7109375" style="28" customWidth="1"/>
    <col min="4885" max="4885" width="6.7109375" style="28" customWidth="1"/>
    <col min="4886" max="4887" width="10.7109375" style="28" customWidth="1"/>
    <col min="4888" max="4888" width="6.7109375" style="28" customWidth="1"/>
    <col min="4889" max="4889" width="9.140625" style="28" customWidth="1"/>
    <col min="4890" max="4890" width="8.85546875" style="28"/>
    <col min="4891" max="4891" width="7.5703125" style="28" customWidth="1"/>
    <col min="4892" max="4892" width="9.85546875" style="28" customWidth="1"/>
    <col min="4893" max="4894" width="8.85546875" style="28"/>
    <col min="4895" max="4895" width="10.140625" style="28" bestFit="1" customWidth="1"/>
    <col min="4896" max="5122" width="8.85546875" style="28"/>
    <col min="5123" max="5123" width="4.42578125" style="28" customWidth="1"/>
    <col min="5124" max="5124" width="38.85546875" style="28" customWidth="1"/>
    <col min="5125" max="5125" width="16.85546875" style="28" customWidth="1"/>
    <col min="5126" max="5126" width="14" style="28" customWidth="1"/>
    <col min="5127" max="5127" width="13.5703125" style="28" customWidth="1"/>
    <col min="5128" max="5128" width="10.7109375" style="28" customWidth="1"/>
    <col min="5129" max="5129" width="6.7109375" style="28" customWidth="1"/>
    <col min="5130" max="5131" width="10.7109375" style="28" customWidth="1"/>
    <col min="5132" max="5132" width="6.7109375" style="28" customWidth="1"/>
    <col min="5133" max="5134" width="10.7109375" style="28" customWidth="1"/>
    <col min="5135" max="5135" width="6.7109375" style="28" customWidth="1"/>
    <col min="5136" max="5137" width="10.7109375" style="28" customWidth="1"/>
    <col min="5138" max="5138" width="6.7109375" style="28" customWidth="1"/>
    <col min="5139" max="5140" width="10.7109375" style="28" customWidth="1"/>
    <col min="5141" max="5141" width="6.7109375" style="28" customWidth="1"/>
    <col min="5142" max="5143" width="10.7109375" style="28" customWidth="1"/>
    <col min="5144" max="5144" width="6.7109375" style="28" customWidth="1"/>
    <col min="5145" max="5145" width="9.140625" style="28" customWidth="1"/>
    <col min="5146" max="5146" width="8.85546875" style="28"/>
    <col min="5147" max="5147" width="7.5703125" style="28" customWidth="1"/>
    <col min="5148" max="5148" width="9.85546875" style="28" customWidth="1"/>
    <col min="5149" max="5150" width="8.85546875" style="28"/>
    <col min="5151" max="5151" width="10.140625" style="28" bestFit="1" customWidth="1"/>
    <col min="5152" max="5378" width="8.85546875" style="28"/>
    <col min="5379" max="5379" width="4.42578125" style="28" customWidth="1"/>
    <col min="5380" max="5380" width="38.85546875" style="28" customWidth="1"/>
    <col min="5381" max="5381" width="16.85546875" style="28" customWidth="1"/>
    <col min="5382" max="5382" width="14" style="28" customWidth="1"/>
    <col min="5383" max="5383" width="13.5703125" style="28" customWidth="1"/>
    <col min="5384" max="5384" width="10.7109375" style="28" customWidth="1"/>
    <col min="5385" max="5385" width="6.7109375" style="28" customWidth="1"/>
    <col min="5386" max="5387" width="10.7109375" style="28" customWidth="1"/>
    <col min="5388" max="5388" width="6.7109375" style="28" customWidth="1"/>
    <col min="5389" max="5390" width="10.7109375" style="28" customWidth="1"/>
    <col min="5391" max="5391" width="6.7109375" style="28" customWidth="1"/>
    <col min="5392" max="5393" width="10.7109375" style="28" customWidth="1"/>
    <col min="5394" max="5394" width="6.7109375" style="28" customWidth="1"/>
    <col min="5395" max="5396" width="10.7109375" style="28" customWidth="1"/>
    <col min="5397" max="5397" width="6.7109375" style="28" customWidth="1"/>
    <col min="5398" max="5399" width="10.7109375" style="28" customWidth="1"/>
    <col min="5400" max="5400" width="6.7109375" style="28" customWidth="1"/>
    <col min="5401" max="5401" width="9.140625" style="28" customWidth="1"/>
    <col min="5402" max="5402" width="8.85546875" style="28"/>
    <col min="5403" max="5403" width="7.5703125" style="28" customWidth="1"/>
    <col min="5404" max="5404" width="9.85546875" style="28" customWidth="1"/>
    <col min="5405" max="5406" width="8.85546875" style="28"/>
    <col min="5407" max="5407" width="10.140625" style="28" bestFit="1" customWidth="1"/>
    <col min="5408" max="5634" width="8.85546875" style="28"/>
    <col min="5635" max="5635" width="4.42578125" style="28" customWidth="1"/>
    <col min="5636" max="5636" width="38.85546875" style="28" customWidth="1"/>
    <col min="5637" max="5637" width="16.85546875" style="28" customWidth="1"/>
    <col min="5638" max="5638" width="14" style="28" customWidth="1"/>
    <col min="5639" max="5639" width="13.5703125" style="28" customWidth="1"/>
    <col min="5640" max="5640" width="10.7109375" style="28" customWidth="1"/>
    <col min="5641" max="5641" width="6.7109375" style="28" customWidth="1"/>
    <col min="5642" max="5643" width="10.7109375" style="28" customWidth="1"/>
    <col min="5644" max="5644" width="6.7109375" style="28" customWidth="1"/>
    <col min="5645" max="5646" width="10.7109375" style="28" customWidth="1"/>
    <col min="5647" max="5647" width="6.7109375" style="28" customWidth="1"/>
    <col min="5648" max="5649" width="10.7109375" style="28" customWidth="1"/>
    <col min="5650" max="5650" width="6.7109375" style="28" customWidth="1"/>
    <col min="5651" max="5652" width="10.7109375" style="28" customWidth="1"/>
    <col min="5653" max="5653" width="6.7109375" style="28" customWidth="1"/>
    <col min="5654" max="5655" width="10.7109375" style="28" customWidth="1"/>
    <col min="5656" max="5656" width="6.7109375" style="28" customWidth="1"/>
    <col min="5657" max="5657" width="9.140625" style="28" customWidth="1"/>
    <col min="5658" max="5658" width="8.85546875" style="28"/>
    <col min="5659" max="5659" width="7.5703125" style="28" customWidth="1"/>
    <col min="5660" max="5660" width="9.85546875" style="28" customWidth="1"/>
    <col min="5661" max="5662" width="8.85546875" style="28"/>
    <col min="5663" max="5663" width="10.140625" style="28" bestFit="1" customWidth="1"/>
    <col min="5664" max="5890" width="8.85546875" style="28"/>
    <col min="5891" max="5891" width="4.42578125" style="28" customWidth="1"/>
    <col min="5892" max="5892" width="38.85546875" style="28" customWidth="1"/>
    <col min="5893" max="5893" width="16.85546875" style="28" customWidth="1"/>
    <col min="5894" max="5894" width="14" style="28" customWidth="1"/>
    <col min="5895" max="5895" width="13.5703125" style="28" customWidth="1"/>
    <col min="5896" max="5896" width="10.7109375" style="28" customWidth="1"/>
    <col min="5897" max="5897" width="6.7109375" style="28" customWidth="1"/>
    <col min="5898" max="5899" width="10.7109375" style="28" customWidth="1"/>
    <col min="5900" max="5900" width="6.7109375" style="28" customWidth="1"/>
    <col min="5901" max="5902" width="10.7109375" style="28" customWidth="1"/>
    <col min="5903" max="5903" width="6.7109375" style="28" customWidth="1"/>
    <col min="5904" max="5905" width="10.7109375" style="28" customWidth="1"/>
    <col min="5906" max="5906" width="6.7109375" style="28" customWidth="1"/>
    <col min="5907" max="5908" width="10.7109375" style="28" customWidth="1"/>
    <col min="5909" max="5909" width="6.7109375" style="28" customWidth="1"/>
    <col min="5910" max="5911" width="10.7109375" style="28" customWidth="1"/>
    <col min="5912" max="5912" width="6.7109375" style="28" customWidth="1"/>
    <col min="5913" max="5913" width="9.140625" style="28" customWidth="1"/>
    <col min="5914" max="5914" width="8.85546875" style="28"/>
    <col min="5915" max="5915" width="7.5703125" style="28" customWidth="1"/>
    <col min="5916" max="5916" width="9.85546875" style="28" customWidth="1"/>
    <col min="5917" max="5918" width="8.85546875" style="28"/>
    <col min="5919" max="5919" width="10.140625" style="28" bestFit="1" customWidth="1"/>
    <col min="5920" max="6146" width="8.85546875" style="28"/>
    <col min="6147" max="6147" width="4.42578125" style="28" customWidth="1"/>
    <col min="6148" max="6148" width="38.85546875" style="28" customWidth="1"/>
    <col min="6149" max="6149" width="16.85546875" style="28" customWidth="1"/>
    <col min="6150" max="6150" width="14" style="28" customWidth="1"/>
    <col min="6151" max="6151" width="13.5703125" style="28" customWidth="1"/>
    <col min="6152" max="6152" width="10.7109375" style="28" customWidth="1"/>
    <col min="6153" max="6153" width="6.7109375" style="28" customWidth="1"/>
    <col min="6154" max="6155" width="10.7109375" style="28" customWidth="1"/>
    <col min="6156" max="6156" width="6.7109375" style="28" customWidth="1"/>
    <col min="6157" max="6158" width="10.7109375" style="28" customWidth="1"/>
    <col min="6159" max="6159" width="6.7109375" style="28" customWidth="1"/>
    <col min="6160" max="6161" width="10.7109375" style="28" customWidth="1"/>
    <col min="6162" max="6162" width="6.7109375" style="28" customWidth="1"/>
    <col min="6163" max="6164" width="10.7109375" style="28" customWidth="1"/>
    <col min="6165" max="6165" width="6.7109375" style="28" customWidth="1"/>
    <col min="6166" max="6167" width="10.7109375" style="28" customWidth="1"/>
    <col min="6168" max="6168" width="6.7109375" style="28" customWidth="1"/>
    <col min="6169" max="6169" width="9.140625" style="28" customWidth="1"/>
    <col min="6170" max="6170" width="8.85546875" style="28"/>
    <col min="6171" max="6171" width="7.5703125" style="28" customWidth="1"/>
    <col min="6172" max="6172" width="9.85546875" style="28" customWidth="1"/>
    <col min="6173" max="6174" width="8.85546875" style="28"/>
    <col min="6175" max="6175" width="10.140625" style="28" bestFit="1" customWidth="1"/>
    <col min="6176" max="6402" width="8.85546875" style="28"/>
    <col min="6403" max="6403" width="4.42578125" style="28" customWidth="1"/>
    <col min="6404" max="6404" width="38.85546875" style="28" customWidth="1"/>
    <col min="6405" max="6405" width="16.85546875" style="28" customWidth="1"/>
    <col min="6406" max="6406" width="14" style="28" customWidth="1"/>
    <col min="6407" max="6407" width="13.5703125" style="28" customWidth="1"/>
    <col min="6408" max="6408" width="10.7109375" style="28" customWidth="1"/>
    <col min="6409" max="6409" width="6.7109375" style="28" customWidth="1"/>
    <col min="6410" max="6411" width="10.7109375" style="28" customWidth="1"/>
    <col min="6412" max="6412" width="6.7109375" style="28" customWidth="1"/>
    <col min="6413" max="6414" width="10.7109375" style="28" customWidth="1"/>
    <col min="6415" max="6415" width="6.7109375" style="28" customWidth="1"/>
    <col min="6416" max="6417" width="10.7109375" style="28" customWidth="1"/>
    <col min="6418" max="6418" width="6.7109375" style="28" customWidth="1"/>
    <col min="6419" max="6420" width="10.7109375" style="28" customWidth="1"/>
    <col min="6421" max="6421" width="6.7109375" style="28" customWidth="1"/>
    <col min="6422" max="6423" width="10.7109375" style="28" customWidth="1"/>
    <col min="6424" max="6424" width="6.7109375" style="28" customWidth="1"/>
    <col min="6425" max="6425" width="9.140625" style="28" customWidth="1"/>
    <col min="6426" max="6426" width="8.85546875" style="28"/>
    <col min="6427" max="6427" width="7.5703125" style="28" customWidth="1"/>
    <col min="6428" max="6428" width="9.85546875" style="28" customWidth="1"/>
    <col min="6429" max="6430" width="8.85546875" style="28"/>
    <col min="6431" max="6431" width="10.140625" style="28" bestFit="1" customWidth="1"/>
    <col min="6432" max="6658" width="8.85546875" style="28"/>
    <col min="6659" max="6659" width="4.42578125" style="28" customWidth="1"/>
    <col min="6660" max="6660" width="38.85546875" style="28" customWidth="1"/>
    <col min="6661" max="6661" width="16.85546875" style="28" customWidth="1"/>
    <col min="6662" max="6662" width="14" style="28" customWidth="1"/>
    <col min="6663" max="6663" width="13.5703125" style="28" customWidth="1"/>
    <col min="6664" max="6664" width="10.7109375" style="28" customWidth="1"/>
    <col min="6665" max="6665" width="6.7109375" style="28" customWidth="1"/>
    <col min="6666" max="6667" width="10.7109375" style="28" customWidth="1"/>
    <col min="6668" max="6668" width="6.7109375" style="28" customWidth="1"/>
    <col min="6669" max="6670" width="10.7109375" style="28" customWidth="1"/>
    <col min="6671" max="6671" width="6.7109375" style="28" customWidth="1"/>
    <col min="6672" max="6673" width="10.7109375" style="28" customWidth="1"/>
    <col min="6674" max="6674" width="6.7109375" style="28" customWidth="1"/>
    <col min="6675" max="6676" width="10.7109375" style="28" customWidth="1"/>
    <col min="6677" max="6677" width="6.7109375" style="28" customWidth="1"/>
    <col min="6678" max="6679" width="10.7109375" style="28" customWidth="1"/>
    <col min="6680" max="6680" width="6.7109375" style="28" customWidth="1"/>
    <col min="6681" max="6681" width="9.140625" style="28" customWidth="1"/>
    <col min="6682" max="6682" width="8.85546875" style="28"/>
    <col min="6683" max="6683" width="7.5703125" style="28" customWidth="1"/>
    <col min="6684" max="6684" width="9.85546875" style="28" customWidth="1"/>
    <col min="6685" max="6686" width="8.85546875" style="28"/>
    <col min="6687" max="6687" width="10.140625" style="28" bestFit="1" customWidth="1"/>
    <col min="6688" max="6914" width="8.85546875" style="28"/>
    <col min="6915" max="6915" width="4.42578125" style="28" customWidth="1"/>
    <col min="6916" max="6916" width="38.85546875" style="28" customWidth="1"/>
    <col min="6917" max="6917" width="16.85546875" style="28" customWidth="1"/>
    <col min="6918" max="6918" width="14" style="28" customWidth="1"/>
    <col min="6919" max="6919" width="13.5703125" style="28" customWidth="1"/>
    <col min="6920" max="6920" width="10.7109375" style="28" customWidth="1"/>
    <col min="6921" max="6921" width="6.7109375" style="28" customWidth="1"/>
    <col min="6922" max="6923" width="10.7109375" style="28" customWidth="1"/>
    <col min="6924" max="6924" width="6.7109375" style="28" customWidth="1"/>
    <col min="6925" max="6926" width="10.7109375" style="28" customWidth="1"/>
    <col min="6927" max="6927" width="6.7109375" style="28" customWidth="1"/>
    <col min="6928" max="6929" width="10.7109375" style="28" customWidth="1"/>
    <col min="6930" max="6930" width="6.7109375" style="28" customWidth="1"/>
    <col min="6931" max="6932" width="10.7109375" style="28" customWidth="1"/>
    <col min="6933" max="6933" width="6.7109375" style="28" customWidth="1"/>
    <col min="6934" max="6935" width="10.7109375" style="28" customWidth="1"/>
    <col min="6936" max="6936" width="6.7109375" style="28" customWidth="1"/>
    <col min="6937" max="6937" width="9.140625" style="28" customWidth="1"/>
    <col min="6938" max="6938" width="8.85546875" style="28"/>
    <col min="6939" max="6939" width="7.5703125" style="28" customWidth="1"/>
    <col min="6940" max="6940" width="9.85546875" style="28" customWidth="1"/>
    <col min="6941" max="6942" width="8.85546875" style="28"/>
    <col min="6943" max="6943" width="10.140625" style="28" bestFit="1" customWidth="1"/>
    <col min="6944" max="7170" width="8.85546875" style="28"/>
    <col min="7171" max="7171" width="4.42578125" style="28" customWidth="1"/>
    <col min="7172" max="7172" width="38.85546875" style="28" customWidth="1"/>
    <col min="7173" max="7173" width="16.85546875" style="28" customWidth="1"/>
    <col min="7174" max="7174" width="14" style="28" customWidth="1"/>
    <col min="7175" max="7175" width="13.5703125" style="28" customWidth="1"/>
    <col min="7176" max="7176" width="10.7109375" style="28" customWidth="1"/>
    <col min="7177" max="7177" width="6.7109375" style="28" customWidth="1"/>
    <col min="7178" max="7179" width="10.7109375" style="28" customWidth="1"/>
    <col min="7180" max="7180" width="6.7109375" style="28" customWidth="1"/>
    <col min="7181" max="7182" width="10.7109375" style="28" customWidth="1"/>
    <col min="7183" max="7183" width="6.7109375" style="28" customWidth="1"/>
    <col min="7184" max="7185" width="10.7109375" style="28" customWidth="1"/>
    <col min="7186" max="7186" width="6.7109375" style="28" customWidth="1"/>
    <col min="7187" max="7188" width="10.7109375" style="28" customWidth="1"/>
    <col min="7189" max="7189" width="6.7109375" style="28" customWidth="1"/>
    <col min="7190" max="7191" width="10.7109375" style="28" customWidth="1"/>
    <col min="7192" max="7192" width="6.7109375" style="28" customWidth="1"/>
    <col min="7193" max="7193" width="9.140625" style="28" customWidth="1"/>
    <col min="7194" max="7194" width="8.85546875" style="28"/>
    <col min="7195" max="7195" width="7.5703125" style="28" customWidth="1"/>
    <col min="7196" max="7196" width="9.85546875" style="28" customWidth="1"/>
    <col min="7197" max="7198" width="8.85546875" style="28"/>
    <col min="7199" max="7199" width="10.140625" style="28" bestFit="1" customWidth="1"/>
    <col min="7200" max="7426" width="8.85546875" style="28"/>
    <col min="7427" max="7427" width="4.42578125" style="28" customWidth="1"/>
    <col min="7428" max="7428" width="38.85546875" style="28" customWidth="1"/>
    <col min="7429" max="7429" width="16.85546875" style="28" customWidth="1"/>
    <col min="7430" max="7430" width="14" style="28" customWidth="1"/>
    <col min="7431" max="7431" width="13.5703125" style="28" customWidth="1"/>
    <col min="7432" max="7432" width="10.7109375" style="28" customWidth="1"/>
    <col min="7433" max="7433" width="6.7109375" style="28" customWidth="1"/>
    <col min="7434" max="7435" width="10.7109375" style="28" customWidth="1"/>
    <col min="7436" max="7436" width="6.7109375" style="28" customWidth="1"/>
    <col min="7437" max="7438" width="10.7109375" style="28" customWidth="1"/>
    <col min="7439" max="7439" width="6.7109375" style="28" customWidth="1"/>
    <col min="7440" max="7441" width="10.7109375" style="28" customWidth="1"/>
    <col min="7442" max="7442" width="6.7109375" style="28" customWidth="1"/>
    <col min="7443" max="7444" width="10.7109375" style="28" customWidth="1"/>
    <col min="7445" max="7445" width="6.7109375" style="28" customWidth="1"/>
    <col min="7446" max="7447" width="10.7109375" style="28" customWidth="1"/>
    <col min="7448" max="7448" width="6.7109375" style="28" customWidth="1"/>
    <col min="7449" max="7449" width="9.140625" style="28" customWidth="1"/>
    <col min="7450" max="7450" width="8.85546875" style="28"/>
    <col min="7451" max="7451" width="7.5703125" style="28" customWidth="1"/>
    <col min="7452" max="7452" width="9.85546875" style="28" customWidth="1"/>
    <col min="7453" max="7454" width="8.85546875" style="28"/>
    <col min="7455" max="7455" width="10.140625" style="28" bestFit="1" customWidth="1"/>
    <col min="7456" max="7682" width="8.85546875" style="28"/>
    <col min="7683" max="7683" width="4.42578125" style="28" customWidth="1"/>
    <col min="7684" max="7684" width="38.85546875" style="28" customWidth="1"/>
    <col min="7685" max="7685" width="16.85546875" style="28" customWidth="1"/>
    <col min="7686" max="7686" width="14" style="28" customWidth="1"/>
    <col min="7687" max="7687" width="13.5703125" style="28" customWidth="1"/>
    <col min="7688" max="7688" width="10.7109375" style="28" customWidth="1"/>
    <col min="7689" max="7689" width="6.7109375" style="28" customWidth="1"/>
    <col min="7690" max="7691" width="10.7109375" style="28" customWidth="1"/>
    <col min="7692" max="7692" width="6.7109375" style="28" customWidth="1"/>
    <col min="7693" max="7694" width="10.7109375" style="28" customWidth="1"/>
    <col min="7695" max="7695" width="6.7109375" style="28" customWidth="1"/>
    <col min="7696" max="7697" width="10.7109375" style="28" customWidth="1"/>
    <col min="7698" max="7698" width="6.7109375" style="28" customWidth="1"/>
    <col min="7699" max="7700" width="10.7109375" style="28" customWidth="1"/>
    <col min="7701" max="7701" width="6.7109375" style="28" customWidth="1"/>
    <col min="7702" max="7703" width="10.7109375" style="28" customWidth="1"/>
    <col min="7704" max="7704" width="6.7109375" style="28" customWidth="1"/>
    <col min="7705" max="7705" width="9.140625" style="28" customWidth="1"/>
    <col min="7706" max="7706" width="8.85546875" style="28"/>
    <col min="7707" max="7707" width="7.5703125" style="28" customWidth="1"/>
    <col min="7708" max="7708" width="9.85546875" style="28" customWidth="1"/>
    <col min="7709" max="7710" width="8.85546875" style="28"/>
    <col min="7711" max="7711" width="10.140625" style="28" bestFit="1" customWidth="1"/>
    <col min="7712" max="7938" width="8.85546875" style="28"/>
    <col min="7939" max="7939" width="4.42578125" style="28" customWidth="1"/>
    <col min="7940" max="7940" width="38.85546875" style="28" customWidth="1"/>
    <col min="7941" max="7941" width="16.85546875" style="28" customWidth="1"/>
    <col min="7942" max="7942" width="14" style="28" customWidth="1"/>
    <col min="7943" max="7943" width="13.5703125" style="28" customWidth="1"/>
    <col min="7944" max="7944" width="10.7109375" style="28" customWidth="1"/>
    <col min="7945" max="7945" width="6.7109375" style="28" customWidth="1"/>
    <col min="7946" max="7947" width="10.7109375" style="28" customWidth="1"/>
    <col min="7948" max="7948" width="6.7109375" style="28" customWidth="1"/>
    <col min="7949" max="7950" width="10.7109375" style="28" customWidth="1"/>
    <col min="7951" max="7951" width="6.7109375" style="28" customWidth="1"/>
    <col min="7952" max="7953" width="10.7109375" style="28" customWidth="1"/>
    <col min="7954" max="7954" width="6.7109375" style="28" customWidth="1"/>
    <col min="7955" max="7956" width="10.7109375" style="28" customWidth="1"/>
    <col min="7957" max="7957" width="6.7109375" style="28" customWidth="1"/>
    <col min="7958" max="7959" width="10.7109375" style="28" customWidth="1"/>
    <col min="7960" max="7960" width="6.7109375" style="28" customWidth="1"/>
    <col min="7961" max="7961" width="9.140625" style="28" customWidth="1"/>
    <col min="7962" max="7962" width="8.85546875" style="28"/>
    <col min="7963" max="7963" width="7.5703125" style="28" customWidth="1"/>
    <col min="7964" max="7964" width="9.85546875" style="28" customWidth="1"/>
    <col min="7965" max="7966" width="8.85546875" style="28"/>
    <col min="7967" max="7967" width="10.140625" style="28" bestFit="1" customWidth="1"/>
    <col min="7968" max="8194" width="8.85546875" style="28"/>
    <col min="8195" max="8195" width="4.42578125" style="28" customWidth="1"/>
    <col min="8196" max="8196" width="38.85546875" style="28" customWidth="1"/>
    <col min="8197" max="8197" width="16.85546875" style="28" customWidth="1"/>
    <col min="8198" max="8198" width="14" style="28" customWidth="1"/>
    <col min="8199" max="8199" width="13.5703125" style="28" customWidth="1"/>
    <col min="8200" max="8200" width="10.7109375" style="28" customWidth="1"/>
    <col min="8201" max="8201" width="6.7109375" style="28" customWidth="1"/>
    <col min="8202" max="8203" width="10.7109375" style="28" customWidth="1"/>
    <col min="8204" max="8204" width="6.7109375" style="28" customWidth="1"/>
    <col min="8205" max="8206" width="10.7109375" style="28" customWidth="1"/>
    <col min="8207" max="8207" width="6.7109375" style="28" customWidth="1"/>
    <col min="8208" max="8209" width="10.7109375" style="28" customWidth="1"/>
    <col min="8210" max="8210" width="6.7109375" style="28" customWidth="1"/>
    <col min="8211" max="8212" width="10.7109375" style="28" customWidth="1"/>
    <col min="8213" max="8213" width="6.7109375" style="28" customWidth="1"/>
    <col min="8214" max="8215" width="10.7109375" style="28" customWidth="1"/>
    <col min="8216" max="8216" width="6.7109375" style="28" customWidth="1"/>
    <col min="8217" max="8217" width="9.140625" style="28" customWidth="1"/>
    <col min="8218" max="8218" width="8.85546875" style="28"/>
    <col min="8219" max="8219" width="7.5703125" style="28" customWidth="1"/>
    <col min="8220" max="8220" width="9.85546875" style="28" customWidth="1"/>
    <col min="8221" max="8222" width="8.85546875" style="28"/>
    <col min="8223" max="8223" width="10.140625" style="28" bestFit="1" customWidth="1"/>
    <col min="8224" max="8450" width="8.85546875" style="28"/>
    <col min="8451" max="8451" width="4.42578125" style="28" customWidth="1"/>
    <col min="8452" max="8452" width="38.85546875" style="28" customWidth="1"/>
    <col min="8453" max="8453" width="16.85546875" style="28" customWidth="1"/>
    <col min="8454" max="8454" width="14" style="28" customWidth="1"/>
    <col min="8455" max="8455" width="13.5703125" style="28" customWidth="1"/>
    <col min="8456" max="8456" width="10.7109375" style="28" customWidth="1"/>
    <col min="8457" max="8457" width="6.7109375" style="28" customWidth="1"/>
    <col min="8458" max="8459" width="10.7109375" style="28" customWidth="1"/>
    <col min="8460" max="8460" width="6.7109375" style="28" customWidth="1"/>
    <col min="8461" max="8462" width="10.7109375" style="28" customWidth="1"/>
    <col min="8463" max="8463" width="6.7109375" style="28" customWidth="1"/>
    <col min="8464" max="8465" width="10.7109375" style="28" customWidth="1"/>
    <col min="8466" max="8466" width="6.7109375" style="28" customWidth="1"/>
    <col min="8467" max="8468" width="10.7109375" style="28" customWidth="1"/>
    <col min="8469" max="8469" width="6.7109375" style="28" customWidth="1"/>
    <col min="8470" max="8471" width="10.7109375" style="28" customWidth="1"/>
    <col min="8472" max="8472" width="6.7109375" style="28" customWidth="1"/>
    <col min="8473" max="8473" width="9.140625" style="28" customWidth="1"/>
    <col min="8474" max="8474" width="8.85546875" style="28"/>
    <col min="8475" max="8475" width="7.5703125" style="28" customWidth="1"/>
    <col min="8476" max="8476" width="9.85546875" style="28" customWidth="1"/>
    <col min="8477" max="8478" width="8.85546875" style="28"/>
    <col min="8479" max="8479" width="10.140625" style="28" bestFit="1" customWidth="1"/>
    <col min="8480" max="8706" width="8.85546875" style="28"/>
    <col min="8707" max="8707" width="4.42578125" style="28" customWidth="1"/>
    <col min="8708" max="8708" width="38.85546875" style="28" customWidth="1"/>
    <col min="8709" max="8709" width="16.85546875" style="28" customWidth="1"/>
    <col min="8710" max="8710" width="14" style="28" customWidth="1"/>
    <col min="8711" max="8711" width="13.5703125" style="28" customWidth="1"/>
    <col min="8712" max="8712" width="10.7109375" style="28" customWidth="1"/>
    <col min="8713" max="8713" width="6.7109375" style="28" customWidth="1"/>
    <col min="8714" max="8715" width="10.7109375" style="28" customWidth="1"/>
    <col min="8716" max="8716" width="6.7109375" style="28" customWidth="1"/>
    <col min="8717" max="8718" width="10.7109375" style="28" customWidth="1"/>
    <col min="8719" max="8719" width="6.7109375" style="28" customWidth="1"/>
    <col min="8720" max="8721" width="10.7109375" style="28" customWidth="1"/>
    <col min="8722" max="8722" width="6.7109375" style="28" customWidth="1"/>
    <col min="8723" max="8724" width="10.7109375" style="28" customWidth="1"/>
    <col min="8725" max="8725" width="6.7109375" style="28" customWidth="1"/>
    <col min="8726" max="8727" width="10.7109375" style="28" customWidth="1"/>
    <col min="8728" max="8728" width="6.7109375" style="28" customWidth="1"/>
    <col min="8729" max="8729" width="9.140625" style="28" customWidth="1"/>
    <col min="8730" max="8730" width="8.85546875" style="28"/>
    <col min="8731" max="8731" width="7.5703125" style="28" customWidth="1"/>
    <col min="8732" max="8732" width="9.85546875" style="28" customWidth="1"/>
    <col min="8733" max="8734" width="8.85546875" style="28"/>
    <col min="8735" max="8735" width="10.140625" style="28" bestFit="1" customWidth="1"/>
    <col min="8736" max="8962" width="8.85546875" style="28"/>
    <col min="8963" max="8963" width="4.42578125" style="28" customWidth="1"/>
    <col min="8964" max="8964" width="38.85546875" style="28" customWidth="1"/>
    <col min="8965" max="8965" width="16.85546875" style="28" customWidth="1"/>
    <col min="8966" max="8966" width="14" style="28" customWidth="1"/>
    <col min="8967" max="8967" width="13.5703125" style="28" customWidth="1"/>
    <col min="8968" max="8968" width="10.7109375" style="28" customWidth="1"/>
    <col min="8969" max="8969" width="6.7109375" style="28" customWidth="1"/>
    <col min="8970" max="8971" width="10.7109375" style="28" customWidth="1"/>
    <col min="8972" max="8972" width="6.7109375" style="28" customWidth="1"/>
    <col min="8973" max="8974" width="10.7109375" style="28" customWidth="1"/>
    <col min="8975" max="8975" width="6.7109375" style="28" customWidth="1"/>
    <col min="8976" max="8977" width="10.7109375" style="28" customWidth="1"/>
    <col min="8978" max="8978" width="6.7109375" style="28" customWidth="1"/>
    <col min="8979" max="8980" width="10.7109375" style="28" customWidth="1"/>
    <col min="8981" max="8981" width="6.7109375" style="28" customWidth="1"/>
    <col min="8982" max="8983" width="10.7109375" style="28" customWidth="1"/>
    <col min="8984" max="8984" width="6.7109375" style="28" customWidth="1"/>
    <col min="8985" max="8985" width="9.140625" style="28" customWidth="1"/>
    <col min="8986" max="8986" width="8.85546875" style="28"/>
    <col min="8987" max="8987" width="7.5703125" style="28" customWidth="1"/>
    <col min="8988" max="8988" width="9.85546875" style="28" customWidth="1"/>
    <col min="8989" max="8990" width="8.85546875" style="28"/>
    <col min="8991" max="8991" width="10.140625" style="28" bestFit="1" customWidth="1"/>
    <col min="8992" max="9218" width="8.85546875" style="28"/>
    <col min="9219" max="9219" width="4.42578125" style="28" customWidth="1"/>
    <col min="9220" max="9220" width="38.85546875" style="28" customWidth="1"/>
    <col min="9221" max="9221" width="16.85546875" style="28" customWidth="1"/>
    <col min="9222" max="9222" width="14" style="28" customWidth="1"/>
    <col min="9223" max="9223" width="13.5703125" style="28" customWidth="1"/>
    <col min="9224" max="9224" width="10.7109375" style="28" customWidth="1"/>
    <col min="9225" max="9225" width="6.7109375" style="28" customWidth="1"/>
    <col min="9226" max="9227" width="10.7109375" style="28" customWidth="1"/>
    <col min="9228" max="9228" width="6.7109375" style="28" customWidth="1"/>
    <col min="9229" max="9230" width="10.7109375" style="28" customWidth="1"/>
    <col min="9231" max="9231" width="6.7109375" style="28" customWidth="1"/>
    <col min="9232" max="9233" width="10.7109375" style="28" customWidth="1"/>
    <col min="9234" max="9234" width="6.7109375" style="28" customWidth="1"/>
    <col min="9235" max="9236" width="10.7109375" style="28" customWidth="1"/>
    <col min="9237" max="9237" width="6.7109375" style="28" customWidth="1"/>
    <col min="9238" max="9239" width="10.7109375" style="28" customWidth="1"/>
    <col min="9240" max="9240" width="6.7109375" style="28" customWidth="1"/>
    <col min="9241" max="9241" width="9.140625" style="28" customWidth="1"/>
    <col min="9242" max="9242" width="8.85546875" style="28"/>
    <col min="9243" max="9243" width="7.5703125" style="28" customWidth="1"/>
    <col min="9244" max="9244" width="9.85546875" style="28" customWidth="1"/>
    <col min="9245" max="9246" width="8.85546875" style="28"/>
    <col min="9247" max="9247" width="10.140625" style="28" bestFit="1" customWidth="1"/>
    <col min="9248" max="9474" width="8.85546875" style="28"/>
    <col min="9475" max="9475" width="4.42578125" style="28" customWidth="1"/>
    <col min="9476" max="9476" width="38.85546875" style="28" customWidth="1"/>
    <col min="9477" max="9477" width="16.85546875" style="28" customWidth="1"/>
    <col min="9478" max="9478" width="14" style="28" customWidth="1"/>
    <col min="9479" max="9479" width="13.5703125" style="28" customWidth="1"/>
    <col min="9480" max="9480" width="10.7109375" style="28" customWidth="1"/>
    <col min="9481" max="9481" width="6.7109375" style="28" customWidth="1"/>
    <col min="9482" max="9483" width="10.7109375" style="28" customWidth="1"/>
    <col min="9484" max="9484" width="6.7109375" style="28" customWidth="1"/>
    <col min="9485" max="9486" width="10.7109375" style="28" customWidth="1"/>
    <col min="9487" max="9487" width="6.7109375" style="28" customWidth="1"/>
    <col min="9488" max="9489" width="10.7109375" style="28" customWidth="1"/>
    <col min="9490" max="9490" width="6.7109375" style="28" customWidth="1"/>
    <col min="9491" max="9492" width="10.7109375" style="28" customWidth="1"/>
    <col min="9493" max="9493" width="6.7109375" style="28" customWidth="1"/>
    <col min="9494" max="9495" width="10.7109375" style="28" customWidth="1"/>
    <col min="9496" max="9496" width="6.7109375" style="28" customWidth="1"/>
    <col min="9497" max="9497" width="9.140625" style="28" customWidth="1"/>
    <col min="9498" max="9498" width="8.85546875" style="28"/>
    <col min="9499" max="9499" width="7.5703125" style="28" customWidth="1"/>
    <col min="9500" max="9500" width="9.85546875" style="28" customWidth="1"/>
    <col min="9501" max="9502" width="8.85546875" style="28"/>
    <col min="9503" max="9503" width="10.140625" style="28" bestFit="1" customWidth="1"/>
    <col min="9504" max="9730" width="8.85546875" style="28"/>
    <col min="9731" max="9731" width="4.42578125" style="28" customWidth="1"/>
    <col min="9732" max="9732" width="38.85546875" style="28" customWidth="1"/>
    <col min="9733" max="9733" width="16.85546875" style="28" customWidth="1"/>
    <col min="9734" max="9734" width="14" style="28" customWidth="1"/>
    <col min="9735" max="9735" width="13.5703125" style="28" customWidth="1"/>
    <col min="9736" max="9736" width="10.7109375" style="28" customWidth="1"/>
    <col min="9737" max="9737" width="6.7109375" style="28" customWidth="1"/>
    <col min="9738" max="9739" width="10.7109375" style="28" customWidth="1"/>
    <col min="9740" max="9740" width="6.7109375" style="28" customWidth="1"/>
    <col min="9741" max="9742" width="10.7109375" style="28" customWidth="1"/>
    <col min="9743" max="9743" width="6.7109375" style="28" customWidth="1"/>
    <col min="9744" max="9745" width="10.7109375" style="28" customWidth="1"/>
    <col min="9746" max="9746" width="6.7109375" style="28" customWidth="1"/>
    <col min="9747" max="9748" width="10.7109375" style="28" customWidth="1"/>
    <col min="9749" max="9749" width="6.7109375" style="28" customWidth="1"/>
    <col min="9750" max="9751" width="10.7109375" style="28" customWidth="1"/>
    <col min="9752" max="9752" width="6.7109375" style="28" customWidth="1"/>
    <col min="9753" max="9753" width="9.140625" style="28" customWidth="1"/>
    <col min="9754" max="9754" width="8.85546875" style="28"/>
    <col min="9755" max="9755" width="7.5703125" style="28" customWidth="1"/>
    <col min="9756" max="9756" width="9.85546875" style="28" customWidth="1"/>
    <col min="9757" max="9758" width="8.85546875" style="28"/>
    <col min="9759" max="9759" width="10.140625" style="28" bestFit="1" customWidth="1"/>
    <col min="9760" max="9986" width="8.85546875" style="28"/>
    <col min="9987" max="9987" width="4.42578125" style="28" customWidth="1"/>
    <col min="9988" max="9988" width="38.85546875" style="28" customWidth="1"/>
    <col min="9989" max="9989" width="16.85546875" style="28" customWidth="1"/>
    <col min="9990" max="9990" width="14" style="28" customWidth="1"/>
    <col min="9991" max="9991" width="13.5703125" style="28" customWidth="1"/>
    <col min="9992" max="9992" width="10.7109375" style="28" customWidth="1"/>
    <col min="9993" max="9993" width="6.7109375" style="28" customWidth="1"/>
    <col min="9994" max="9995" width="10.7109375" style="28" customWidth="1"/>
    <col min="9996" max="9996" width="6.7109375" style="28" customWidth="1"/>
    <col min="9997" max="9998" width="10.7109375" style="28" customWidth="1"/>
    <col min="9999" max="9999" width="6.7109375" style="28" customWidth="1"/>
    <col min="10000" max="10001" width="10.7109375" style="28" customWidth="1"/>
    <col min="10002" max="10002" width="6.7109375" style="28" customWidth="1"/>
    <col min="10003" max="10004" width="10.7109375" style="28" customWidth="1"/>
    <col min="10005" max="10005" width="6.7109375" style="28" customWidth="1"/>
    <col min="10006" max="10007" width="10.7109375" style="28" customWidth="1"/>
    <col min="10008" max="10008" width="6.7109375" style="28" customWidth="1"/>
    <col min="10009" max="10009" width="9.140625" style="28" customWidth="1"/>
    <col min="10010" max="10010" width="8.85546875" style="28"/>
    <col min="10011" max="10011" width="7.5703125" style="28" customWidth="1"/>
    <col min="10012" max="10012" width="9.85546875" style="28" customWidth="1"/>
    <col min="10013" max="10014" width="8.85546875" style="28"/>
    <col min="10015" max="10015" width="10.140625" style="28" bestFit="1" customWidth="1"/>
    <col min="10016" max="10242" width="8.85546875" style="28"/>
    <col min="10243" max="10243" width="4.42578125" style="28" customWidth="1"/>
    <col min="10244" max="10244" width="38.85546875" style="28" customWidth="1"/>
    <col min="10245" max="10245" width="16.85546875" style="28" customWidth="1"/>
    <col min="10246" max="10246" width="14" style="28" customWidth="1"/>
    <col min="10247" max="10247" width="13.5703125" style="28" customWidth="1"/>
    <col min="10248" max="10248" width="10.7109375" style="28" customWidth="1"/>
    <col min="10249" max="10249" width="6.7109375" style="28" customWidth="1"/>
    <col min="10250" max="10251" width="10.7109375" style="28" customWidth="1"/>
    <col min="10252" max="10252" width="6.7109375" style="28" customWidth="1"/>
    <col min="10253" max="10254" width="10.7109375" style="28" customWidth="1"/>
    <col min="10255" max="10255" width="6.7109375" style="28" customWidth="1"/>
    <col min="10256" max="10257" width="10.7109375" style="28" customWidth="1"/>
    <col min="10258" max="10258" width="6.7109375" style="28" customWidth="1"/>
    <col min="10259" max="10260" width="10.7109375" style="28" customWidth="1"/>
    <col min="10261" max="10261" width="6.7109375" style="28" customWidth="1"/>
    <col min="10262" max="10263" width="10.7109375" style="28" customWidth="1"/>
    <col min="10264" max="10264" width="6.7109375" style="28" customWidth="1"/>
    <col min="10265" max="10265" width="9.140625" style="28" customWidth="1"/>
    <col min="10266" max="10266" width="8.85546875" style="28"/>
    <col min="10267" max="10267" width="7.5703125" style="28" customWidth="1"/>
    <col min="10268" max="10268" width="9.85546875" style="28" customWidth="1"/>
    <col min="10269" max="10270" width="8.85546875" style="28"/>
    <col min="10271" max="10271" width="10.140625" style="28" bestFit="1" customWidth="1"/>
    <col min="10272" max="10498" width="8.85546875" style="28"/>
    <col min="10499" max="10499" width="4.42578125" style="28" customWidth="1"/>
    <col min="10500" max="10500" width="38.85546875" style="28" customWidth="1"/>
    <col min="10501" max="10501" width="16.85546875" style="28" customWidth="1"/>
    <col min="10502" max="10502" width="14" style="28" customWidth="1"/>
    <col min="10503" max="10503" width="13.5703125" style="28" customWidth="1"/>
    <col min="10504" max="10504" width="10.7109375" style="28" customWidth="1"/>
    <col min="10505" max="10505" width="6.7109375" style="28" customWidth="1"/>
    <col min="10506" max="10507" width="10.7109375" style="28" customWidth="1"/>
    <col min="10508" max="10508" width="6.7109375" style="28" customWidth="1"/>
    <col min="10509" max="10510" width="10.7109375" style="28" customWidth="1"/>
    <col min="10511" max="10511" width="6.7109375" style="28" customWidth="1"/>
    <col min="10512" max="10513" width="10.7109375" style="28" customWidth="1"/>
    <col min="10514" max="10514" width="6.7109375" style="28" customWidth="1"/>
    <col min="10515" max="10516" width="10.7109375" style="28" customWidth="1"/>
    <col min="10517" max="10517" width="6.7109375" style="28" customWidth="1"/>
    <col min="10518" max="10519" width="10.7109375" style="28" customWidth="1"/>
    <col min="10520" max="10520" width="6.7109375" style="28" customWidth="1"/>
    <col min="10521" max="10521" width="9.140625" style="28" customWidth="1"/>
    <col min="10522" max="10522" width="8.85546875" style="28"/>
    <col min="10523" max="10523" width="7.5703125" style="28" customWidth="1"/>
    <col min="10524" max="10524" width="9.85546875" style="28" customWidth="1"/>
    <col min="10525" max="10526" width="8.85546875" style="28"/>
    <col min="10527" max="10527" width="10.140625" style="28" bestFit="1" customWidth="1"/>
    <col min="10528" max="10754" width="8.85546875" style="28"/>
    <col min="10755" max="10755" width="4.42578125" style="28" customWidth="1"/>
    <col min="10756" max="10756" width="38.85546875" style="28" customWidth="1"/>
    <col min="10757" max="10757" width="16.85546875" style="28" customWidth="1"/>
    <col min="10758" max="10758" width="14" style="28" customWidth="1"/>
    <col min="10759" max="10759" width="13.5703125" style="28" customWidth="1"/>
    <col min="10760" max="10760" width="10.7109375" style="28" customWidth="1"/>
    <col min="10761" max="10761" width="6.7109375" style="28" customWidth="1"/>
    <col min="10762" max="10763" width="10.7109375" style="28" customWidth="1"/>
    <col min="10764" max="10764" width="6.7109375" style="28" customWidth="1"/>
    <col min="10765" max="10766" width="10.7109375" style="28" customWidth="1"/>
    <col min="10767" max="10767" width="6.7109375" style="28" customWidth="1"/>
    <col min="10768" max="10769" width="10.7109375" style="28" customWidth="1"/>
    <col min="10770" max="10770" width="6.7109375" style="28" customWidth="1"/>
    <col min="10771" max="10772" width="10.7109375" style="28" customWidth="1"/>
    <col min="10773" max="10773" width="6.7109375" style="28" customWidth="1"/>
    <col min="10774" max="10775" width="10.7109375" style="28" customWidth="1"/>
    <col min="10776" max="10776" width="6.7109375" style="28" customWidth="1"/>
    <col min="10777" max="10777" width="9.140625" style="28" customWidth="1"/>
    <col min="10778" max="10778" width="8.85546875" style="28"/>
    <col min="10779" max="10779" width="7.5703125" style="28" customWidth="1"/>
    <col min="10780" max="10780" width="9.85546875" style="28" customWidth="1"/>
    <col min="10781" max="10782" width="8.85546875" style="28"/>
    <col min="10783" max="10783" width="10.140625" style="28" bestFit="1" customWidth="1"/>
    <col min="10784" max="11010" width="8.85546875" style="28"/>
    <col min="11011" max="11011" width="4.42578125" style="28" customWidth="1"/>
    <col min="11012" max="11012" width="38.85546875" style="28" customWidth="1"/>
    <col min="11013" max="11013" width="16.85546875" style="28" customWidth="1"/>
    <col min="11014" max="11014" width="14" style="28" customWidth="1"/>
    <col min="11015" max="11015" width="13.5703125" style="28" customWidth="1"/>
    <col min="11016" max="11016" width="10.7109375" style="28" customWidth="1"/>
    <col min="11017" max="11017" width="6.7109375" style="28" customWidth="1"/>
    <col min="11018" max="11019" width="10.7109375" style="28" customWidth="1"/>
    <col min="11020" max="11020" width="6.7109375" style="28" customWidth="1"/>
    <col min="11021" max="11022" width="10.7109375" style="28" customWidth="1"/>
    <col min="11023" max="11023" width="6.7109375" style="28" customWidth="1"/>
    <col min="11024" max="11025" width="10.7109375" style="28" customWidth="1"/>
    <col min="11026" max="11026" width="6.7109375" style="28" customWidth="1"/>
    <col min="11027" max="11028" width="10.7109375" style="28" customWidth="1"/>
    <col min="11029" max="11029" width="6.7109375" style="28" customWidth="1"/>
    <col min="11030" max="11031" width="10.7109375" style="28" customWidth="1"/>
    <col min="11032" max="11032" width="6.7109375" style="28" customWidth="1"/>
    <col min="11033" max="11033" width="9.140625" style="28" customWidth="1"/>
    <col min="11034" max="11034" width="8.85546875" style="28"/>
    <col min="11035" max="11035" width="7.5703125" style="28" customWidth="1"/>
    <col min="11036" max="11036" width="9.85546875" style="28" customWidth="1"/>
    <col min="11037" max="11038" width="8.85546875" style="28"/>
    <col min="11039" max="11039" width="10.140625" style="28" bestFit="1" customWidth="1"/>
    <col min="11040" max="11266" width="8.85546875" style="28"/>
    <col min="11267" max="11267" width="4.42578125" style="28" customWidth="1"/>
    <col min="11268" max="11268" width="38.85546875" style="28" customWidth="1"/>
    <col min="11269" max="11269" width="16.85546875" style="28" customWidth="1"/>
    <col min="11270" max="11270" width="14" style="28" customWidth="1"/>
    <col min="11271" max="11271" width="13.5703125" style="28" customWidth="1"/>
    <col min="11272" max="11272" width="10.7109375" style="28" customWidth="1"/>
    <col min="11273" max="11273" width="6.7109375" style="28" customWidth="1"/>
    <col min="11274" max="11275" width="10.7109375" style="28" customWidth="1"/>
    <col min="11276" max="11276" width="6.7109375" style="28" customWidth="1"/>
    <col min="11277" max="11278" width="10.7109375" style="28" customWidth="1"/>
    <col min="11279" max="11279" width="6.7109375" style="28" customWidth="1"/>
    <col min="11280" max="11281" width="10.7109375" style="28" customWidth="1"/>
    <col min="11282" max="11282" width="6.7109375" style="28" customWidth="1"/>
    <col min="11283" max="11284" width="10.7109375" style="28" customWidth="1"/>
    <col min="11285" max="11285" width="6.7109375" style="28" customWidth="1"/>
    <col min="11286" max="11287" width="10.7109375" style="28" customWidth="1"/>
    <col min="11288" max="11288" width="6.7109375" style="28" customWidth="1"/>
    <col min="11289" max="11289" width="9.140625" style="28" customWidth="1"/>
    <col min="11290" max="11290" width="8.85546875" style="28"/>
    <col min="11291" max="11291" width="7.5703125" style="28" customWidth="1"/>
    <col min="11292" max="11292" width="9.85546875" style="28" customWidth="1"/>
    <col min="11293" max="11294" width="8.85546875" style="28"/>
    <col min="11295" max="11295" width="10.140625" style="28" bestFit="1" customWidth="1"/>
    <col min="11296" max="11522" width="8.85546875" style="28"/>
    <col min="11523" max="11523" width="4.42578125" style="28" customWidth="1"/>
    <col min="11524" max="11524" width="38.85546875" style="28" customWidth="1"/>
    <col min="11525" max="11525" width="16.85546875" style="28" customWidth="1"/>
    <col min="11526" max="11526" width="14" style="28" customWidth="1"/>
    <col min="11527" max="11527" width="13.5703125" style="28" customWidth="1"/>
    <col min="11528" max="11528" width="10.7109375" style="28" customWidth="1"/>
    <col min="11529" max="11529" width="6.7109375" style="28" customWidth="1"/>
    <col min="11530" max="11531" width="10.7109375" style="28" customWidth="1"/>
    <col min="11532" max="11532" width="6.7109375" style="28" customWidth="1"/>
    <col min="11533" max="11534" width="10.7109375" style="28" customWidth="1"/>
    <col min="11535" max="11535" width="6.7109375" style="28" customWidth="1"/>
    <col min="11536" max="11537" width="10.7109375" style="28" customWidth="1"/>
    <col min="11538" max="11538" width="6.7109375" style="28" customWidth="1"/>
    <col min="11539" max="11540" width="10.7109375" style="28" customWidth="1"/>
    <col min="11541" max="11541" width="6.7109375" style="28" customWidth="1"/>
    <col min="11542" max="11543" width="10.7109375" style="28" customWidth="1"/>
    <col min="11544" max="11544" width="6.7109375" style="28" customWidth="1"/>
    <col min="11545" max="11545" width="9.140625" style="28" customWidth="1"/>
    <col min="11546" max="11546" width="8.85546875" style="28"/>
    <col min="11547" max="11547" width="7.5703125" style="28" customWidth="1"/>
    <col min="11548" max="11548" width="9.85546875" style="28" customWidth="1"/>
    <col min="11549" max="11550" width="8.85546875" style="28"/>
    <col min="11551" max="11551" width="10.140625" style="28" bestFit="1" customWidth="1"/>
    <col min="11552" max="11778" width="8.85546875" style="28"/>
    <col min="11779" max="11779" width="4.42578125" style="28" customWidth="1"/>
    <col min="11780" max="11780" width="38.85546875" style="28" customWidth="1"/>
    <col min="11781" max="11781" width="16.85546875" style="28" customWidth="1"/>
    <col min="11782" max="11782" width="14" style="28" customWidth="1"/>
    <col min="11783" max="11783" width="13.5703125" style="28" customWidth="1"/>
    <col min="11784" max="11784" width="10.7109375" style="28" customWidth="1"/>
    <col min="11785" max="11785" width="6.7109375" style="28" customWidth="1"/>
    <col min="11786" max="11787" width="10.7109375" style="28" customWidth="1"/>
    <col min="11788" max="11788" width="6.7109375" style="28" customWidth="1"/>
    <col min="11789" max="11790" width="10.7109375" style="28" customWidth="1"/>
    <col min="11791" max="11791" width="6.7109375" style="28" customWidth="1"/>
    <col min="11792" max="11793" width="10.7109375" style="28" customWidth="1"/>
    <col min="11794" max="11794" width="6.7109375" style="28" customWidth="1"/>
    <col min="11795" max="11796" width="10.7109375" style="28" customWidth="1"/>
    <col min="11797" max="11797" width="6.7109375" style="28" customWidth="1"/>
    <col min="11798" max="11799" width="10.7109375" style="28" customWidth="1"/>
    <col min="11800" max="11800" width="6.7109375" style="28" customWidth="1"/>
    <col min="11801" max="11801" width="9.140625" style="28" customWidth="1"/>
    <col min="11802" max="11802" width="8.85546875" style="28"/>
    <col min="11803" max="11803" width="7.5703125" style="28" customWidth="1"/>
    <col min="11804" max="11804" width="9.85546875" style="28" customWidth="1"/>
    <col min="11805" max="11806" width="8.85546875" style="28"/>
    <col min="11807" max="11807" width="10.140625" style="28" bestFit="1" customWidth="1"/>
    <col min="11808" max="12034" width="8.85546875" style="28"/>
    <col min="12035" max="12035" width="4.42578125" style="28" customWidth="1"/>
    <col min="12036" max="12036" width="38.85546875" style="28" customWidth="1"/>
    <col min="12037" max="12037" width="16.85546875" style="28" customWidth="1"/>
    <col min="12038" max="12038" width="14" style="28" customWidth="1"/>
    <col min="12039" max="12039" width="13.5703125" style="28" customWidth="1"/>
    <col min="12040" max="12040" width="10.7109375" style="28" customWidth="1"/>
    <col min="12041" max="12041" width="6.7109375" style="28" customWidth="1"/>
    <col min="12042" max="12043" width="10.7109375" style="28" customWidth="1"/>
    <col min="12044" max="12044" width="6.7109375" style="28" customWidth="1"/>
    <col min="12045" max="12046" width="10.7109375" style="28" customWidth="1"/>
    <col min="12047" max="12047" width="6.7109375" style="28" customWidth="1"/>
    <col min="12048" max="12049" width="10.7109375" style="28" customWidth="1"/>
    <col min="12050" max="12050" width="6.7109375" style="28" customWidth="1"/>
    <col min="12051" max="12052" width="10.7109375" style="28" customWidth="1"/>
    <col min="12053" max="12053" width="6.7109375" style="28" customWidth="1"/>
    <col min="12054" max="12055" width="10.7109375" style="28" customWidth="1"/>
    <col min="12056" max="12056" width="6.7109375" style="28" customWidth="1"/>
    <col min="12057" max="12057" width="9.140625" style="28" customWidth="1"/>
    <col min="12058" max="12058" width="8.85546875" style="28"/>
    <col min="12059" max="12059" width="7.5703125" style="28" customWidth="1"/>
    <col min="12060" max="12060" width="9.85546875" style="28" customWidth="1"/>
    <col min="12061" max="12062" width="8.85546875" style="28"/>
    <col min="12063" max="12063" width="10.140625" style="28" bestFit="1" customWidth="1"/>
    <col min="12064" max="12290" width="8.85546875" style="28"/>
    <col min="12291" max="12291" width="4.42578125" style="28" customWidth="1"/>
    <col min="12292" max="12292" width="38.85546875" style="28" customWidth="1"/>
    <col min="12293" max="12293" width="16.85546875" style="28" customWidth="1"/>
    <col min="12294" max="12294" width="14" style="28" customWidth="1"/>
    <col min="12295" max="12295" width="13.5703125" style="28" customWidth="1"/>
    <col min="12296" max="12296" width="10.7109375" style="28" customWidth="1"/>
    <col min="12297" max="12297" width="6.7109375" style="28" customWidth="1"/>
    <col min="12298" max="12299" width="10.7109375" style="28" customWidth="1"/>
    <col min="12300" max="12300" width="6.7109375" style="28" customWidth="1"/>
    <col min="12301" max="12302" width="10.7109375" style="28" customWidth="1"/>
    <col min="12303" max="12303" width="6.7109375" style="28" customWidth="1"/>
    <col min="12304" max="12305" width="10.7109375" style="28" customWidth="1"/>
    <col min="12306" max="12306" width="6.7109375" style="28" customWidth="1"/>
    <col min="12307" max="12308" width="10.7109375" style="28" customWidth="1"/>
    <col min="12309" max="12309" width="6.7109375" style="28" customWidth="1"/>
    <col min="12310" max="12311" width="10.7109375" style="28" customWidth="1"/>
    <col min="12312" max="12312" width="6.7109375" style="28" customWidth="1"/>
    <col min="12313" max="12313" width="9.140625" style="28" customWidth="1"/>
    <col min="12314" max="12314" width="8.85546875" style="28"/>
    <col min="12315" max="12315" width="7.5703125" style="28" customWidth="1"/>
    <col min="12316" max="12316" width="9.85546875" style="28" customWidth="1"/>
    <col min="12317" max="12318" width="8.85546875" style="28"/>
    <col min="12319" max="12319" width="10.140625" style="28" bestFit="1" customWidth="1"/>
    <col min="12320" max="12546" width="8.85546875" style="28"/>
    <col min="12547" max="12547" width="4.42578125" style="28" customWidth="1"/>
    <col min="12548" max="12548" width="38.85546875" style="28" customWidth="1"/>
    <col min="12549" max="12549" width="16.85546875" style="28" customWidth="1"/>
    <col min="12550" max="12550" width="14" style="28" customWidth="1"/>
    <col min="12551" max="12551" width="13.5703125" style="28" customWidth="1"/>
    <col min="12552" max="12552" width="10.7109375" style="28" customWidth="1"/>
    <col min="12553" max="12553" width="6.7109375" style="28" customWidth="1"/>
    <col min="12554" max="12555" width="10.7109375" style="28" customWidth="1"/>
    <col min="12556" max="12556" width="6.7109375" style="28" customWidth="1"/>
    <col min="12557" max="12558" width="10.7109375" style="28" customWidth="1"/>
    <col min="12559" max="12559" width="6.7109375" style="28" customWidth="1"/>
    <col min="12560" max="12561" width="10.7109375" style="28" customWidth="1"/>
    <col min="12562" max="12562" width="6.7109375" style="28" customWidth="1"/>
    <col min="12563" max="12564" width="10.7109375" style="28" customWidth="1"/>
    <col min="12565" max="12565" width="6.7109375" style="28" customWidth="1"/>
    <col min="12566" max="12567" width="10.7109375" style="28" customWidth="1"/>
    <col min="12568" max="12568" width="6.7109375" style="28" customWidth="1"/>
    <col min="12569" max="12569" width="9.140625" style="28" customWidth="1"/>
    <col min="12570" max="12570" width="8.85546875" style="28"/>
    <col min="12571" max="12571" width="7.5703125" style="28" customWidth="1"/>
    <col min="12572" max="12572" width="9.85546875" style="28" customWidth="1"/>
    <col min="12573" max="12574" width="8.85546875" style="28"/>
    <col min="12575" max="12575" width="10.140625" style="28" bestFit="1" customWidth="1"/>
    <col min="12576" max="12802" width="8.85546875" style="28"/>
    <col min="12803" max="12803" width="4.42578125" style="28" customWidth="1"/>
    <col min="12804" max="12804" width="38.85546875" style="28" customWidth="1"/>
    <col min="12805" max="12805" width="16.85546875" style="28" customWidth="1"/>
    <col min="12806" max="12806" width="14" style="28" customWidth="1"/>
    <col min="12807" max="12807" width="13.5703125" style="28" customWidth="1"/>
    <col min="12808" max="12808" width="10.7109375" style="28" customWidth="1"/>
    <col min="12809" max="12809" width="6.7109375" style="28" customWidth="1"/>
    <col min="12810" max="12811" width="10.7109375" style="28" customWidth="1"/>
    <col min="12812" max="12812" width="6.7109375" style="28" customWidth="1"/>
    <col min="12813" max="12814" width="10.7109375" style="28" customWidth="1"/>
    <col min="12815" max="12815" width="6.7109375" style="28" customWidth="1"/>
    <col min="12816" max="12817" width="10.7109375" style="28" customWidth="1"/>
    <col min="12818" max="12818" width="6.7109375" style="28" customWidth="1"/>
    <col min="12819" max="12820" width="10.7109375" style="28" customWidth="1"/>
    <col min="12821" max="12821" width="6.7109375" style="28" customWidth="1"/>
    <col min="12822" max="12823" width="10.7109375" style="28" customWidth="1"/>
    <col min="12824" max="12824" width="6.7109375" style="28" customWidth="1"/>
    <col min="12825" max="12825" width="9.140625" style="28" customWidth="1"/>
    <col min="12826" max="12826" width="8.85546875" style="28"/>
    <col min="12827" max="12827" width="7.5703125" style="28" customWidth="1"/>
    <col min="12828" max="12828" width="9.85546875" style="28" customWidth="1"/>
    <col min="12829" max="12830" width="8.85546875" style="28"/>
    <col min="12831" max="12831" width="10.140625" style="28" bestFit="1" customWidth="1"/>
    <col min="12832" max="13058" width="8.85546875" style="28"/>
    <col min="13059" max="13059" width="4.42578125" style="28" customWidth="1"/>
    <col min="13060" max="13060" width="38.85546875" style="28" customWidth="1"/>
    <col min="13061" max="13061" width="16.85546875" style="28" customWidth="1"/>
    <col min="13062" max="13062" width="14" style="28" customWidth="1"/>
    <col min="13063" max="13063" width="13.5703125" style="28" customWidth="1"/>
    <col min="13064" max="13064" width="10.7109375" style="28" customWidth="1"/>
    <col min="13065" max="13065" width="6.7109375" style="28" customWidth="1"/>
    <col min="13066" max="13067" width="10.7109375" style="28" customWidth="1"/>
    <col min="13068" max="13068" width="6.7109375" style="28" customWidth="1"/>
    <col min="13069" max="13070" width="10.7109375" style="28" customWidth="1"/>
    <col min="13071" max="13071" width="6.7109375" style="28" customWidth="1"/>
    <col min="13072" max="13073" width="10.7109375" style="28" customWidth="1"/>
    <col min="13074" max="13074" width="6.7109375" style="28" customWidth="1"/>
    <col min="13075" max="13076" width="10.7109375" style="28" customWidth="1"/>
    <col min="13077" max="13077" width="6.7109375" style="28" customWidth="1"/>
    <col min="13078" max="13079" width="10.7109375" style="28" customWidth="1"/>
    <col min="13080" max="13080" width="6.7109375" style="28" customWidth="1"/>
    <col min="13081" max="13081" width="9.140625" style="28" customWidth="1"/>
    <col min="13082" max="13082" width="8.85546875" style="28"/>
    <col min="13083" max="13083" width="7.5703125" style="28" customWidth="1"/>
    <col min="13084" max="13084" width="9.85546875" style="28" customWidth="1"/>
    <col min="13085" max="13086" width="8.85546875" style="28"/>
    <col min="13087" max="13087" width="10.140625" style="28" bestFit="1" customWidth="1"/>
    <col min="13088" max="13314" width="8.85546875" style="28"/>
    <col min="13315" max="13315" width="4.42578125" style="28" customWidth="1"/>
    <col min="13316" max="13316" width="38.85546875" style="28" customWidth="1"/>
    <col min="13317" max="13317" width="16.85546875" style="28" customWidth="1"/>
    <col min="13318" max="13318" width="14" style="28" customWidth="1"/>
    <col min="13319" max="13319" width="13.5703125" style="28" customWidth="1"/>
    <col min="13320" max="13320" width="10.7109375" style="28" customWidth="1"/>
    <col min="13321" max="13321" width="6.7109375" style="28" customWidth="1"/>
    <col min="13322" max="13323" width="10.7109375" style="28" customWidth="1"/>
    <col min="13324" max="13324" width="6.7109375" style="28" customWidth="1"/>
    <col min="13325" max="13326" width="10.7109375" style="28" customWidth="1"/>
    <col min="13327" max="13327" width="6.7109375" style="28" customWidth="1"/>
    <col min="13328" max="13329" width="10.7109375" style="28" customWidth="1"/>
    <col min="13330" max="13330" width="6.7109375" style="28" customWidth="1"/>
    <col min="13331" max="13332" width="10.7109375" style="28" customWidth="1"/>
    <col min="13333" max="13333" width="6.7109375" style="28" customWidth="1"/>
    <col min="13334" max="13335" width="10.7109375" style="28" customWidth="1"/>
    <col min="13336" max="13336" width="6.7109375" style="28" customWidth="1"/>
    <col min="13337" max="13337" width="9.140625" style="28" customWidth="1"/>
    <col min="13338" max="13338" width="8.85546875" style="28"/>
    <col min="13339" max="13339" width="7.5703125" style="28" customWidth="1"/>
    <col min="13340" max="13340" width="9.85546875" style="28" customWidth="1"/>
    <col min="13341" max="13342" width="8.85546875" style="28"/>
    <col min="13343" max="13343" width="10.140625" style="28" bestFit="1" customWidth="1"/>
    <col min="13344" max="13570" width="8.85546875" style="28"/>
    <col min="13571" max="13571" width="4.42578125" style="28" customWidth="1"/>
    <col min="13572" max="13572" width="38.85546875" style="28" customWidth="1"/>
    <col min="13573" max="13573" width="16.85546875" style="28" customWidth="1"/>
    <col min="13574" max="13574" width="14" style="28" customWidth="1"/>
    <col min="13575" max="13575" width="13.5703125" style="28" customWidth="1"/>
    <col min="13576" max="13576" width="10.7109375" style="28" customWidth="1"/>
    <col min="13577" max="13577" width="6.7109375" style="28" customWidth="1"/>
    <col min="13578" max="13579" width="10.7109375" style="28" customWidth="1"/>
    <col min="13580" max="13580" width="6.7109375" style="28" customWidth="1"/>
    <col min="13581" max="13582" width="10.7109375" style="28" customWidth="1"/>
    <col min="13583" max="13583" width="6.7109375" style="28" customWidth="1"/>
    <col min="13584" max="13585" width="10.7109375" style="28" customWidth="1"/>
    <col min="13586" max="13586" width="6.7109375" style="28" customWidth="1"/>
    <col min="13587" max="13588" width="10.7109375" style="28" customWidth="1"/>
    <col min="13589" max="13589" width="6.7109375" style="28" customWidth="1"/>
    <col min="13590" max="13591" width="10.7109375" style="28" customWidth="1"/>
    <col min="13592" max="13592" width="6.7109375" style="28" customWidth="1"/>
    <col min="13593" max="13593" width="9.140625" style="28" customWidth="1"/>
    <col min="13594" max="13594" width="8.85546875" style="28"/>
    <col min="13595" max="13595" width="7.5703125" style="28" customWidth="1"/>
    <col min="13596" max="13596" width="9.85546875" style="28" customWidth="1"/>
    <col min="13597" max="13598" width="8.85546875" style="28"/>
    <col min="13599" max="13599" width="10.140625" style="28" bestFit="1" customWidth="1"/>
    <col min="13600" max="13826" width="8.85546875" style="28"/>
    <col min="13827" max="13827" width="4.42578125" style="28" customWidth="1"/>
    <col min="13828" max="13828" width="38.85546875" style="28" customWidth="1"/>
    <col min="13829" max="13829" width="16.85546875" style="28" customWidth="1"/>
    <col min="13830" max="13830" width="14" style="28" customWidth="1"/>
    <col min="13831" max="13831" width="13.5703125" style="28" customWidth="1"/>
    <col min="13832" max="13832" width="10.7109375" style="28" customWidth="1"/>
    <col min="13833" max="13833" width="6.7109375" style="28" customWidth="1"/>
    <col min="13834" max="13835" width="10.7109375" style="28" customWidth="1"/>
    <col min="13836" max="13836" width="6.7109375" style="28" customWidth="1"/>
    <col min="13837" max="13838" width="10.7109375" style="28" customWidth="1"/>
    <col min="13839" max="13839" width="6.7109375" style="28" customWidth="1"/>
    <col min="13840" max="13841" width="10.7109375" style="28" customWidth="1"/>
    <col min="13842" max="13842" width="6.7109375" style="28" customWidth="1"/>
    <col min="13843" max="13844" width="10.7109375" style="28" customWidth="1"/>
    <col min="13845" max="13845" width="6.7109375" style="28" customWidth="1"/>
    <col min="13846" max="13847" width="10.7109375" style="28" customWidth="1"/>
    <col min="13848" max="13848" width="6.7109375" style="28" customWidth="1"/>
    <col min="13849" max="13849" width="9.140625" style="28" customWidth="1"/>
    <col min="13850" max="13850" width="8.85546875" style="28"/>
    <col min="13851" max="13851" width="7.5703125" style="28" customWidth="1"/>
    <col min="13852" max="13852" width="9.85546875" style="28" customWidth="1"/>
    <col min="13853" max="13854" width="8.85546875" style="28"/>
    <col min="13855" max="13855" width="10.140625" style="28" bestFit="1" customWidth="1"/>
    <col min="13856" max="14082" width="8.85546875" style="28"/>
    <col min="14083" max="14083" width="4.42578125" style="28" customWidth="1"/>
    <col min="14084" max="14084" width="38.85546875" style="28" customWidth="1"/>
    <col min="14085" max="14085" width="16.85546875" style="28" customWidth="1"/>
    <col min="14086" max="14086" width="14" style="28" customWidth="1"/>
    <col min="14087" max="14087" width="13.5703125" style="28" customWidth="1"/>
    <col min="14088" max="14088" width="10.7109375" style="28" customWidth="1"/>
    <col min="14089" max="14089" width="6.7109375" style="28" customWidth="1"/>
    <col min="14090" max="14091" width="10.7109375" style="28" customWidth="1"/>
    <col min="14092" max="14092" width="6.7109375" style="28" customWidth="1"/>
    <col min="14093" max="14094" width="10.7109375" style="28" customWidth="1"/>
    <col min="14095" max="14095" width="6.7109375" style="28" customWidth="1"/>
    <col min="14096" max="14097" width="10.7109375" style="28" customWidth="1"/>
    <col min="14098" max="14098" width="6.7109375" style="28" customWidth="1"/>
    <col min="14099" max="14100" width="10.7109375" style="28" customWidth="1"/>
    <col min="14101" max="14101" width="6.7109375" style="28" customWidth="1"/>
    <col min="14102" max="14103" width="10.7109375" style="28" customWidth="1"/>
    <col min="14104" max="14104" width="6.7109375" style="28" customWidth="1"/>
    <col min="14105" max="14105" width="9.140625" style="28" customWidth="1"/>
    <col min="14106" max="14106" width="8.85546875" style="28"/>
    <col min="14107" max="14107" width="7.5703125" style="28" customWidth="1"/>
    <col min="14108" max="14108" width="9.85546875" style="28" customWidth="1"/>
    <col min="14109" max="14110" width="8.85546875" style="28"/>
    <col min="14111" max="14111" width="10.140625" style="28" bestFit="1" customWidth="1"/>
    <col min="14112" max="14338" width="8.85546875" style="28"/>
    <col min="14339" max="14339" width="4.42578125" style="28" customWidth="1"/>
    <col min="14340" max="14340" width="38.85546875" style="28" customWidth="1"/>
    <col min="14341" max="14341" width="16.85546875" style="28" customWidth="1"/>
    <col min="14342" max="14342" width="14" style="28" customWidth="1"/>
    <col min="14343" max="14343" width="13.5703125" style="28" customWidth="1"/>
    <col min="14344" max="14344" width="10.7109375" style="28" customWidth="1"/>
    <col min="14345" max="14345" width="6.7109375" style="28" customWidth="1"/>
    <col min="14346" max="14347" width="10.7109375" style="28" customWidth="1"/>
    <col min="14348" max="14348" width="6.7109375" style="28" customWidth="1"/>
    <col min="14349" max="14350" width="10.7109375" style="28" customWidth="1"/>
    <col min="14351" max="14351" width="6.7109375" style="28" customWidth="1"/>
    <col min="14352" max="14353" width="10.7109375" style="28" customWidth="1"/>
    <col min="14354" max="14354" width="6.7109375" style="28" customWidth="1"/>
    <col min="14355" max="14356" width="10.7109375" style="28" customWidth="1"/>
    <col min="14357" max="14357" width="6.7109375" style="28" customWidth="1"/>
    <col min="14358" max="14359" width="10.7109375" style="28" customWidth="1"/>
    <col min="14360" max="14360" width="6.7109375" style="28" customWidth="1"/>
    <col min="14361" max="14361" width="9.140625" style="28" customWidth="1"/>
    <col min="14362" max="14362" width="8.85546875" style="28"/>
    <col min="14363" max="14363" width="7.5703125" style="28" customWidth="1"/>
    <col min="14364" max="14364" width="9.85546875" style="28" customWidth="1"/>
    <col min="14365" max="14366" width="8.85546875" style="28"/>
    <col min="14367" max="14367" width="10.140625" style="28" bestFit="1" customWidth="1"/>
    <col min="14368" max="14594" width="8.85546875" style="28"/>
    <col min="14595" max="14595" width="4.42578125" style="28" customWidth="1"/>
    <col min="14596" max="14596" width="38.85546875" style="28" customWidth="1"/>
    <col min="14597" max="14597" width="16.85546875" style="28" customWidth="1"/>
    <col min="14598" max="14598" width="14" style="28" customWidth="1"/>
    <col min="14599" max="14599" width="13.5703125" style="28" customWidth="1"/>
    <col min="14600" max="14600" width="10.7109375" style="28" customWidth="1"/>
    <col min="14601" max="14601" width="6.7109375" style="28" customWidth="1"/>
    <col min="14602" max="14603" width="10.7109375" style="28" customWidth="1"/>
    <col min="14604" max="14604" width="6.7109375" style="28" customWidth="1"/>
    <col min="14605" max="14606" width="10.7109375" style="28" customWidth="1"/>
    <col min="14607" max="14607" width="6.7109375" style="28" customWidth="1"/>
    <col min="14608" max="14609" width="10.7109375" style="28" customWidth="1"/>
    <col min="14610" max="14610" width="6.7109375" style="28" customWidth="1"/>
    <col min="14611" max="14612" width="10.7109375" style="28" customWidth="1"/>
    <col min="14613" max="14613" width="6.7109375" style="28" customWidth="1"/>
    <col min="14614" max="14615" width="10.7109375" style="28" customWidth="1"/>
    <col min="14616" max="14616" width="6.7109375" style="28" customWidth="1"/>
    <col min="14617" max="14617" width="9.140625" style="28" customWidth="1"/>
    <col min="14618" max="14618" width="8.85546875" style="28"/>
    <col min="14619" max="14619" width="7.5703125" style="28" customWidth="1"/>
    <col min="14620" max="14620" width="9.85546875" style="28" customWidth="1"/>
    <col min="14621" max="14622" width="8.85546875" style="28"/>
    <col min="14623" max="14623" width="10.140625" style="28" bestFit="1" customWidth="1"/>
    <col min="14624" max="14850" width="8.85546875" style="28"/>
    <col min="14851" max="14851" width="4.42578125" style="28" customWidth="1"/>
    <col min="14852" max="14852" width="38.85546875" style="28" customWidth="1"/>
    <col min="14853" max="14853" width="16.85546875" style="28" customWidth="1"/>
    <col min="14854" max="14854" width="14" style="28" customWidth="1"/>
    <col min="14855" max="14855" width="13.5703125" style="28" customWidth="1"/>
    <col min="14856" max="14856" width="10.7109375" style="28" customWidth="1"/>
    <col min="14857" max="14857" width="6.7109375" style="28" customWidth="1"/>
    <col min="14858" max="14859" width="10.7109375" style="28" customWidth="1"/>
    <col min="14860" max="14860" width="6.7109375" style="28" customWidth="1"/>
    <col min="14861" max="14862" width="10.7109375" style="28" customWidth="1"/>
    <col min="14863" max="14863" width="6.7109375" style="28" customWidth="1"/>
    <col min="14864" max="14865" width="10.7109375" style="28" customWidth="1"/>
    <col min="14866" max="14866" width="6.7109375" style="28" customWidth="1"/>
    <col min="14867" max="14868" width="10.7109375" style="28" customWidth="1"/>
    <col min="14869" max="14869" width="6.7109375" style="28" customWidth="1"/>
    <col min="14870" max="14871" width="10.7109375" style="28" customWidth="1"/>
    <col min="14872" max="14872" width="6.7109375" style="28" customWidth="1"/>
    <col min="14873" max="14873" width="9.140625" style="28" customWidth="1"/>
    <col min="14874" max="14874" width="8.85546875" style="28"/>
    <col min="14875" max="14875" width="7.5703125" style="28" customWidth="1"/>
    <col min="14876" max="14876" width="9.85546875" style="28" customWidth="1"/>
    <col min="14877" max="14878" width="8.85546875" style="28"/>
    <col min="14879" max="14879" width="10.140625" style="28" bestFit="1" customWidth="1"/>
    <col min="14880" max="15106" width="8.85546875" style="28"/>
    <col min="15107" max="15107" width="4.42578125" style="28" customWidth="1"/>
    <col min="15108" max="15108" width="38.85546875" style="28" customWidth="1"/>
    <col min="15109" max="15109" width="16.85546875" style="28" customWidth="1"/>
    <col min="15110" max="15110" width="14" style="28" customWidth="1"/>
    <col min="15111" max="15111" width="13.5703125" style="28" customWidth="1"/>
    <col min="15112" max="15112" width="10.7109375" style="28" customWidth="1"/>
    <col min="15113" max="15113" width="6.7109375" style="28" customWidth="1"/>
    <col min="15114" max="15115" width="10.7109375" style="28" customWidth="1"/>
    <col min="15116" max="15116" width="6.7109375" style="28" customWidth="1"/>
    <col min="15117" max="15118" width="10.7109375" style="28" customWidth="1"/>
    <col min="15119" max="15119" width="6.7109375" style="28" customWidth="1"/>
    <col min="15120" max="15121" width="10.7109375" style="28" customWidth="1"/>
    <col min="15122" max="15122" width="6.7109375" style="28" customWidth="1"/>
    <col min="15123" max="15124" width="10.7109375" style="28" customWidth="1"/>
    <col min="15125" max="15125" width="6.7109375" style="28" customWidth="1"/>
    <col min="15126" max="15127" width="10.7109375" style="28" customWidth="1"/>
    <col min="15128" max="15128" width="6.7109375" style="28" customWidth="1"/>
    <col min="15129" max="15129" width="9.140625" style="28" customWidth="1"/>
    <col min="15130" max="15130" width="8.85546875" style="28"/>
    <col min="15131" max="15131" width="7.5703125" style="28" customWidth="1"/>
    <col min="15132" max="15132" width="9.85546875" style="28" customWidth="1"/>
    <col min="15133" max="15134" width="8.85546875" style="28"/>
    <col min="15135" max="15135" width="10.140625" style="28" bestFit="1" customWidth="1"/>
    <col min="15136" max="15362" width="8.85546875" style="28"/>
    <col min="15363" max="15363" width="4.42578125" style="28" customWidth="1"/>
    <col min="15364" max="15364" width="38.85546875" style="28" customWidth="1"/>
    <col min="15365" max="15365" width="16.85546875" style="28" customWidth="1"/>
    <col min="15366" max="15366" width="14" style="28" customWidth="1"/>
    <col min="15367" max="15367" width="13.5703125" style="28" customWidth="1"/>
    <col min="15368" max="15368" width="10.7109375" style="28" customWidth="1"/>
    <col min="15369" max="15369" width="6.7109375" style="28" customWidth="1"/>
    <col min="15370" max="15371" width="10.7109375" style="28" customWidth="1"/>
    <col min="15372" max="15372" width="6.7109375" style="28" customWidth="1"/>
    <col min="15373" max="15374" width="10.7109375" style="28" customWidth="1"/>
    <col min="15375" max="15375" width="6.7109375" style="28" customWidth="1"/>
    <col min="15376" max="15377" width="10.7109375" style="28" customWidth="1"/>
    <col min="15378" max="15378" width="6.7109375" style="28" customWidth="1"/>
    <col min="15379" max="15380" width="10.7109375" style="28" customWidth="1"/>
    <col min="15381" max="15381" width="6.7109375" style="28" customWidth="1"/>
    <col min="15382" max="15383" width="10.7109375" style="28" customWidth="1"/>
    <col min="15384" max="15384" width="6.7109375" style="28" customWidth="1"/>
    <col min="15385" max="15385" width="9.140625" style="28" customWidth="1"/>
    <col min="15386" max="15386" width="8.85546875" style="28"/>
    <col min="15387" max="15387" width="7.5703125" style="28" customWidth="1"/>
    <col min="15388" max="15388" width="9.85546875" style="28" customWidth="1"/>
    <col min="15389" max="15390" width="8.85546875" style="28"/>
    <col min="15391" max="15391" width="10.140625" style="28" bestFit="1" customWidth="1"/>
    <col min="15392" max="15618" width="8.85546875" style="28"/>
    <col min="15619" max="15619" width="4.42578125" style="28" customWidth="1"/>
    <col min="15620" max="15620" width="38.85546875" style="28" customWidth="1"/>
    <col min="15621" max="15621" width="16.85546875" style="28" customWidth="1"/>
    <col min="15622" max="15622" width="14" style="28" customWidth="1"/>
    <col min="15623" max="15623" width="13.5703125" style="28" customWidth="1"/>
    <col min="15624" max="15624" width="10.7109375" style="28" customWidth="1"/>
    <col min="15625" max="15625" width="6.7109375" style="28" customWidth="1"/>
    <col min="15626" max="15627" width="10.7109375" style="28" customWidth="1"/>
    <col min="15628" max="15628" width="6.7109375" style="28" customWidth="1"/>
    <col min="15629" max="15630" width="10.7109375" style="28" customWidth="1"/>
    <col min="15631" max="15631" width="6.7109375" style="28" customWidth="1"/>
    <col min="15632" max="15633" width="10.7109375" style="28" customWidth="1"/>
    <col min="15634" max="15634" width="6.7109375" style="28" customWidth="1"/>
    <col min="15635" max="15636" width="10.7109375" style="28" customWidth="1"/>
    <col min="15637" max="15637" width="6.7109375" style="28" customWidth="1"/>
    <col min="15638" max="15639" width="10.7109375" style="28" customWidth="1"/>
    <col min="15640" max="15640" width="6.7109375" style="28" customWidth="1"/>
    <col min="15641" max="15641" width="9.140625" style="28" customWidth="1"/>
    <col min="15642" max="15642" width="8.85546875" style="28"/>
    <col min="15643" max="15643" width="7.5703125" style="28" customWidth="1"/>
    <col min="15644" max="15644" width="9.85546875" style="28" customWidth="1"/>
    <col min="15645" max="15646" width="8.85546875" style="28"/>
    <col min="15647" max="15647" width="10.140625" style="28" bestFit="1" customWidth="1"/>
    <col min="15648" max="15874" width="8.85546875" style="28"/>
    <col min="15875" max="15875" width="4.42578125" style="28" customWidth="1"/>
    <col min="15876" max="15876" width="38.85546875" style="28" customWidth="1"/>
    <col min="15877" max="15877" width="16.85546875" style="28" customWidth="1"/>
    <col min="15878" max="15878" width="14" style="28" customWidth="1"/>
    <col min="15879" max="15879" width="13.5703125" style="28" customWidth="1"/>
    <col min="15880" max="15880" width="10.7109375" style="28" customWidth="1"/>
    <col min="15881" max="15881" width="6.7109375" style="28" customWidth="1"/>
    <col min="15882" max="15883" width="10.7109375" style="28" customWidth="1"/>
    <col min="15884" max="15884" width="6.7109375" style="28" customWidth="1"/>
    <col min="15885" max="15886" width="10.7109375" style="28" customWidth="1"/>
    <col min="15887" max="15887" width="6.7109375" style="28" customWidth="1"/>
    <col min="15888" max="15889" width="10.7109375" style="28" customWidth="1"/>
    <col min="15890" max="15890" width="6.7109375" style="28" customWidth="1"/>
    <col min="15891" max="15892" width="10.7109375" style="28" customWidth="1"/>
    <col min="15893" max="15893" width="6.7109375" style="28" customWidth="1"/>
    <col min="15894" max="15895" width="10.7109375" style="28" customWidth="1"/>
    <col min="15896" max="15896" width="6.7109375" style="28" customWidth="1"/>
    <col min="15897" max="15897" width="9.140625" style="28" customWidth="1"/>
    <col min="15898" max="15898" width="8.85546875" style="28"/>
    <col min="15899" max="15899" width="7.5703125" style="28" customWidth="1"/>
    <col min="15900" max="15900" width="9.85546875" style="28" customWidth="1"/>
    <col min="15901" max="15902" width="8.85546875" style="28"/>
    <col min="15903" max="15903" width="10.140625" style="28" bestFit="1" customWidth="1"/>
    <col min="15904" max="16130" width="8.85546875" style="28"/>
    <col min="16131" max="16131" width="4.42578125" style="28" customWidth="1"/>
    <col min="16132" max="16132" width="38.85546875" style="28" customWidth="1"/>
    <col min="16133" max="16133" width="16.85546875" style="28" customWidth="1"/>
    <col min="16134" max="16134" width="14" style="28" customWidth="1"/>
    <col min="16135" max="16135" width="13.5703125" style="28" customWidth="1"/>
    <col min="16136" max="16136" width="10.7109375" style="28" customWidth="1"/>
    <col min="16137" max="16137" width="6.7109375" style="28" customWidth="1"/>
    <col min="16138" max="16139" width="10.7109375" style="28" customWidth="1"/>
    <col min="16140" max="16140" width="6.7109375" style="28" customWidth="1"/>
    <col min="16141" max="16142" width="10.7109375" style="28" customWidth="1"/>
    <col min="16143" max="16143" width="6.7109375" style="28" customWidth="1"/>
    <col min="16144" max="16145" width="10.7109375" style="28" customWidth="1"/>
    <col min="16146" max="16146" width="6.7109375" style="28" customWidth="1"/>
    <col min="16147" max="16148" width="10.7109375" style="28" customWidth="1"/>
    <col min="16149" max="16149" width="6.7109375" style="28" customWidth="1"/>
    <col min="16150" max="16151" width="10.7109375" style="28" customWidth="1"/>
    <col min="16152" max="16152" width="6.7109375" style="28" customWidth="1"/>
    <col min="16153" max="16153" width="9.140625" style="28" customWidth="1"/>
    <col min="16154" max="16154" width="8.85546875" style="28"/>
    <col min="16155" max="16155" width="7.5703125" style="28" customWidth="1"/>
    <col min="16156" max="16156" width="9.85546875" style="28" customWidth="1"/>
    <col min="16157" max="16158" width="8.85546875" style="28"/>
    <col min="16159" max="16159" width="10.140625" style="28" bestFit="1" customWidth="1"/>
    <col min="16160" max="16384" width="8.85546875" style="28"/>
  </cols>
  <sheetData>
    <row r="1" spans="2:26" ht="40.5" customHeight="1" x14ac:dyDescent="0.5"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1"/>
      <c r="Q1" s="101"/>
    </row>
    <row r="2" spans="2:26" ht="45.75" customHeight="1" x14ac:dyDescent="0.5">
      <c r="C2" s="103"/>
      <c r="D2" s="103"/>
      <c r="E2" s="102" t="s">
        <v>40</v>
      </c>
      <c r="F2" s="102"/>
      <c r="G2" s="102"/>
      <c r="H2" s="102"/>
      <c r="I2" s="102"/>
      <c r="J2" s="102"/>
      <c r="K2" s="102"/>
      <c r="L2" s="102"/>
      <c r="M2" s="102"/>
      <c r="N2" s="103"/>
      <c r="O2" s="103"/>
      <c r="P2" s="101"/>
      <c r="Q2" s="101"/>
    </row>
    <row r="3" spans="2:26" ht="45.75" customHeight="1" x14ac:dyDescent="0.5">
      <c r="C3" s="103"/>
      <c r="D3" s="103"/>
      <c r="E3" s="102"/>
      <c r="F3" s="102" t="s">
        <v>82</v>
      </c>
      <c r="G3" s="48"/>
      <c r="H3" s="102"/>
      <c r="I3" s="102"/>
      <c r="J3" s="102"/>
      <c r="K3" s="102"/>
      <c r="L3" s="102"/>
      <c r="M3" s="102"/>
      <c r="N3" s="103"/>
      <c r="O3" s="103"/>
      <c r="P3" s="101"/>
      <c r="Q3" s="101"/>
    </row>
    <row r="4" spans="2:26" ht="46.5" customHeight="1" x14ac:dyDescent="0.5">
      <c r="C4" s="103"/>
      <c r="D4" s="103"/>
      <c r="E4" s="102"/>
      <c r="F4" s="102" t="s">
        <v>41</v>
      </c>
      <c r="G4" s="102"/>
      <c r="H4" s="102"/>
      <c r="I4" s="102"/>
      <c r="J4" s="102"/>
      <c r="K4" s="102"/>
      <c r="L4" s="102"/>
      <c r="M4" s="102"/>
      <c r="N4" s="103"/>
      <c r="O4" s="103"/>
      <c r="P4" s="101"/>
      <c r="Q4" s="101"/>
    </row>
    <row r="5" spans="2:26" ht="44.25" customHeight="1" thickBot="1" x14ac:dyDescent="0.25"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2:26" ht="42.75" customHeight="1" thickTop="1" x14ac:dyDescent="0.2">
      <c r="B6" s="1579" t="s">
        <v>4</v>
      </c>
      <c r="C6" s="1581" t="s">
        <v>5</v>
      </c>
      <c r="D6" s="1577" t="s">
        <v>6</v>
      </c>
      <c r="E6" s="1578"/>
      <c r="F6" s="1577" t="s">
        <v>7</v>
      </c>
      <c r="G6" s="1578"/>
      <c r="H6" s="1577" t="s">
        <v>8</v>
      </c>
      <c r="I6" s="1578"/>
      <c r="J6" s="1577" t="s">
        <v>9</v>
      </c>
      <c r="K6" s="1578"/>
      <c r="L6" s="1577" t="s">
        <v>10</v>
      </c>
      <c r="M6" s="1578"/>
      <c r="N6" s="1577" t="s">
        <v>11</v>
      </c>
      <c r="O6" s="1578"/>
      <c r="P6" s="1577" t="s">
        <v>12</v>
      </c>
      <c r="Q6" s="1578"/>
      <c r="R6" s="1577" t="s">
        <v>13</v>
      </c>
      <c r="S6" s="1578"/>
      <c r="T6" s="1577" t="s">
        <v>85</v>
      </c>
      <c r="U6" s="1578"/>
      <c r="V6" s="1577" t="s">
        <v>86</v>
      </c>
      <c r="W6" s="1578"/>
      <c r="X6" s="1569" t="s">
        <v>14</v>
      </c>
      <c r="Y6" s="1570"/>
      <c r="Z6" s="1571"/>
    </row>
    <row r="7" spans="2:26" ht="56.25" customHeight="1" x14ac:dyDescent="0.2">
      <c r="B7" s="1580"/>
      <c r="C7" s="1582"/>
      <c r="D7" s="1575" t="s">
        <v>795</v>
      </c>
      <c r="E7" s="1576"/>
      <c r="F7" s="1575" t="s">
        <v>796</v>
      </c>
      <c r="G7" s="1576"/>
      <c r="H7" s="1575" t="s">
        <v>797</v>
      </c>
      <c r="I7" s="1576"/>
      <c r="J7" s="1575" t="s">
        <v>798</v>
      </c>
      <c r="K7" s="1576"/>
      <c r="L7" s="1575" t="s">
        <v>799</v>
      </c>
      <c r="M7" s="1576"/>
      <c r="N7" s="1575" t="s">
        <v>800</v>
      </c>
      <c r="O7" s="1576"/>
      <c r="P7" s="1575" t="s">
        <v>801</v>
      </c>
      <c r="Q7" s="1576"/>
      <c r="R7" s="1575" t="s">
        <v>802</v>
      </c>
      <c r="S7" s="1576"/>
      <c r="T7" s="1575" t="s">
        <v>803</v>
      </c>
      <c r="U7" s="1576"/>
      <c r="V7" s="1575" t="s">
        <v>804</v>
      </c>
      <c r="W7" s="1576"/>
      <c r="X7" s="1572"/>
      <c r="Y7" s="1573"/>
      <c r="Z7" s="1574"/>
    </row>
    <row r="8" spans="2:26" ht="12.75" customHeight="1" x14ac:dyDescent="0.2">
      <c r="B8" s="1580"/>
      <c r="C8" s="1582"/>
      <c r="D8" s="235"/>
      <c r="E8" s="236"/>
      <c r="F8" s="237"/>
      <c r="G8" s="238"/>
      <c r="H8" s="239"/>
      <c r="I8" s="240"/>
      <c r="J8" s="237"/>
      <c r="K8" s="238"/>
      <c r="L8" s="239"/>
      <c r="M8" s="240"/>
      <c r="N8" s="237"/>
      <c r="O8" s="238"/>
      <c r="P8" s="239"/>
      <c r="Q8" s="240"/>
      <c r="R8" s="237"/>
      <c r="S8" s="240"/>
      <c r="T8" s="239"/>
      <c r="U8" s="240"/>
      <c r="V8" s="237"/>
      <c r="W8" s="240"/>
      <c r="X8" s="239"/>
      <c r="Y8" s="241"/>
      <c r="Z8" s="242"/>
    </row>
    <row r="9" spans="2:26" ht="20.25" x14ac:dyDescent="0.2">
      <c r="B9" s="243"/>
      <c r="C9" s="244"/>
      <c r="D9" s="235" t="s">
        <v>15</v>
      </c>
      <c r="E9" s="236" t="s">
        <v>16</v>
      </c>
      <c r="F9" s="245" t="s">
        <v>15</v>
      </c>
      <c r="G9" s="246" t="s">
        <v>16</v>
      </c>
      <c r="H9" s="235" t="s">
        <v>15</v>
      </c>
      <c r="I9" s="236" t="s">
        <v>16</v>
      </c>
      <c r="J9" s="245" t="s">
        <v>15</v>
      </c>
      <c r="K9" s="246" t="s">
        <v>16</v>
      </c>
      <c r="L9" s="235" t="s">
        <v>15</v>
      </c>
      <c r="M9" s="236" t="s">
        <v>16</v>
      </c>
      <c r="N9" s="245" t="s">
        <v>15</v>
      </c>
      <c r="O9" s="246" t="s">
        <v>16</v>
      </c>
      <c r="P9" s="235" t="s">
        <v>15</v>
      </c>
      <c r="Q9" s="236" t="s">
        <v>16</v>
      </c>
      <c r="R9" s="245" t="s">
        <v>15</v>
      </c>
      <c r="S9" s="236" t="s">
        <v>16</v>
      </c>
      <c r="T9" s="235" t="s">
        <v>15</v>
      </c>
      <c r="U9" s="236" t="s">
        <v>16</v>
      </c>
      <c r="V9" s="245" t="s">
        <v>15</v>
      </c>
      <c r="W9" s="236" t="s">
        <v>16</v>
      </c>
      <c r="X9" s="235" t="s">
        <v>15</v>
      </c>
      <c r="Y9" s="247" t="s">
        <v>17</v>
      </c>
      <c r="Z9" s="248" t="s">
        <v>18</v>
      </c>
    </row>
    <row r="10" spans="2:26" ht="21" thickBot="1" x14ac:dyDescent="0.25">
      <c r="B10" s="249"/>
      <c r="C10" s="250"/>
      <c r="D10" s="251"/>
      <c r="E10" s="252"/>
      <c r="F10" s="251"/>
      <c r="G10" s="253"/>
      <c r="H10" s="251"/>
      <c r="I10" s="252"/>
      <c r="J10" s="251"/>
      <c r="K10" s="253"/>
      <c r="L10" s="251"/>
      <c r="M10" s="252"/>
      <c r="N10" s="251"/>
      <c r="O10" s="253"/>
      <c r="P10" s="251"/>
      <c r="Q10" s="252"/>
      <c r="R10" s="251"/>
      <c r="S10" s="252"/>
      <c r="T10" s="251"/>
      <c r="U10" s="252"/>
      <c r="V10" s="251"/>
      <c r="W10" s="252"/>
      <c r="X10" s="251"/>
      <c r="Y10" s="254"/>
      <c r="Z10" s="250"/>
    </row>
    <row r="11" spans="2:26" ht="50.25" customHeight="1" thickTop="1" x14ac:dyDescent="0.2">
      <c r="B11" s="255">
        <v>1</v>
      </c>
      <c r="C11" s="315" t="s">
        <v>805</v>
      </c>
      <c r="D11" s="256">
        <v>1</v>
      </c>
      <c r="E11" s="257">
        <v>7356</v>
      </c>
      <c r="F11" s="258">
        <v>3</v>
      </c>
      <c r="G11" s="259">
        <v>2333</v>
      </c>
      <c r="H11" s="256">
        <v>1</v>
      </c>
      <c r="I11" s="257">
        <v>4257</v>
      </c>
      <c r="J11" s="258">
        <v>1</v>
      </c>
      <c r="K11" s="259">
        <v>8750</v>
      </c>
      <c r="L11" s="256">
        <v>3</v>
      </c>
      <c r="M11" s="257">
        <v>34445</v>
      </c>
      <c r="N11" s="258">
        <v>4</v>
      </c>
      <c r="O11" s="259">
        <v>39860</v>
      </c>
      <c r="P11" s="256">
        <v>4</v>
      </c>
      <c r="Q11" s="257">
        <v>2802</v>
      </c>
      <c r="R11" s="258">
        <v>4</v>
      </c>
      <c r="S11" s="259">
        <v>20269</v>
      </c>
      <c r="T11" s="256">
        <v>4</v>
      </c>
      <c r="U11" s="257">
        <v>14950</v>
      </c>
      <c r="V11" s="258">
        <v>2</v>
      </c>
      <c r="W11" s="259">
        <v>23455</v>
      </c>
      <c r="X11" s="317">
        <v>27</v>
      </c>
      <c r="Y11" s="318">
        <v>158477</v>
      </c>
      <c r="Z11" s="260">
        <v>1</v>
      </c>
    </row>
    <row r="12" spans="2:26" ht="51" customHeight="1" x14ac:dyDescent="0.2">
      <c r="B12" s="261">
        <v>2</v>
      </c>
      <c r="C12" s="316" t="s">
        <v>1130</v>
      </c>
      <c r="D12" s="262">
        <v>4</v>
      </c>
      <c r="E12" s="263">
        <v>4623</v>
      </c>
      <c r="F12" s="264">
        <v>9</v>
      </c>
      <c r="G12" s="265">
        <v>483</v>
      </c>
      <c r="H12" s="262">
        <v>8</v>
      </c>
      <c r="I12" s="263">
        <v>2</v>
      </c>
      <c r="J12" s="264">
        <v>4</v>
      </c>
      <c r="K12" s="265">
        <v>2683</v>
      </c>
      <c r="L12" s="262">
        <v>1</v>
      </c>
      <c r="M12" s="263">
        <v>39245</v>
      </c>
      <c r="N12" s="264">
        <v>6</v>
      </c>
      <c r="O12" s="265">
        <v>36355</v>
      </c>
      <c r="P12" s="262">
        <v>1</v>
      </c>
      <c r="Q12" s="263">
        <v>5143</v>
      </c>
      <c r="R12" s="264">
        <v>1</v>
      </c>
      <c r="S12" s="265">
        <v>15313</v>
      </c>
      <c r="T12" s="262">
        <v>2</v>
      </c>
      <c r="U12" s="263">
        <v>17285</v>
      </c>
      <c r="V12" s="264">
        <v>1</v>
      </c>
      <c r="W12" s="265">
        <v>30590</v>
      </c>
      <c r="X12" s="1076">
        <v>37</v>
      </c>
      <c r="Y12" s="1077">
        <v>151722</v>
      </c>
      <c r="Z12" s="260">
        <v>2</v>
      </c>
    </row>
    <row r="13" spans="2:26" ht="49.5" customHeight="1" x14ac:dyDescent="0.2">
      <c r="B13" s="261">
        <v>3</v>
      </c>
      <c r="C13" s="316" t="s">
        <v>92</v>
      </c>
      <c r="D13" s="262">
        <v>2</v>
      </c>
      <c r="E13" s="263">
        <v>4532</v>
      </c>
      <c r="F13" s="264">
        <v>4</v>
      </c>
      <c r="G13" s="265">
        <v>4537</v>
      </c>
      <c r="H13" s="262">
        <v>2</v>
      </c>
      <c r="I13" s="263">
        <v>816</v>
      </c>
      <c r="J13" s="264">
        <v>2</v>
      </c>
      <c r="K13" s="265">
        <v>5300</v>
      </c>
      <c r="L13" s="262">
        <v>5</v>
      </c>
      <c r="M13" s="263">
        <v>30445</v>
      </c>
      <c r="N13" s="264">
        <v>2</v>
      </c>
      <c r="O13" s="265">
        <v>42740</v>
      </c>
      <c r="P13" s="262">
        <v>2</v>
      </c>
      <c r="Q13" s="263">
        <v>4964</v>
      </c>
      <c r="R13" s="264">
        <v>6</v>
      </c>
      <c r="S13" s="265">
        <v>2779</v>
      </c>
      <c r="T13" s="262">
        <v>8</v>
      </c>
      <c r="U13" s="263">
        <v>13225</v>
      </c>
      <c r="V13" s="264">
        <v>7</v>
      </c>
      <c r="W13" s="265">
        <v>14870</v>
      </c>
      <c r="X13" s="317">
        <v>40</v>
      </c>
      <c r="Y13" s="318">
        <v>124208</v>
      </c>
      <c r="Z13" s="260">
        <v>3</v>
      </c>
    </row>
    <row r="14" spans="2:26" ht="51" customHeight="1" x14ac:dyDescent="0.2">
      <c r="B14" s="261">
        <v>4</v>
      </c>
      <c r="C14" s="316" t="s">
        <v>144</v>
      </c>
      <c r="D14" s="262">
        <v>9</v>
      </c>
      <c r="E14" s="263">
        <v>0</v>
      </c>
      <c r="F14" s="264">
        <v>7</v>
      </c>
      <c r="G14" s="265">
        <v>877</v>
      </c>
      <c r="H14" s="262">
        <v>5</v>
      </c>
      <c r="I14" s="263">
        <v>34</v>
      </c>
      <c r="J14" s="264">
        <v>5</v>
      </c>
      <c r="K14" s="265">
        <v>36</v>
      </c>
      <c r="L14" s="262">
        <v>4</v>
      </c>
      <c r="M14" s="263">
        <v>32880</v>
      </c>
      <c r="N14" s="264">
        <v>5</v>
      </c>
      <c r="O14" s="265">
        <v>38465</v>
      </c>
      <c r="P14" s="262">
        <v>3</v>
      </c>
      <c r="Q14" s="263">
        <v>2656</v>
      </c>
      <c r="R14" s="264">
        <v>3</v>
      </c>
      <c r="S14" s="265">
        <v>8215</v>
      </c>
      <c r="T14" s="262">
        <v>3</v>
      </c>
      <c r="U14" s="263">
        <v>16290</v>
      </c>
      <c r="V14" s="264">
        <v>4</v>
      </c>
      <c r="W14" s="265">
        <v>18240</v>
      </c>
      <c r="X14" s="317">
        <v>48</v>
      </c>
      <c r="Y14" s="318">
        <v>117693</v>
      </c>
      <c r="Z14" s="260">
        <v>4</v>
      </c>
    </row>
    <row r="15" spans="2:26" ht="51" customHeight="1" x14ac:dyDescent="0.2">
      <c r="B15" s="261">
        <v>5</v>
      </c>
      <c r="C15" s="316" t="s">
        <v>1131</v>
      </c>
      <c r="D15" s="262">
        <v>6</v>
      </c>
      <c r="E15" s="263">
        <v>1141</v>
      </c>
      <c r="F15" s="264">
        <v>5</v>
      </c>
      <c r="G15" s="265">
        <v>2060</v>
      </c>
      <c r="H15" s="262">
        <v>6</v>
      </c>
      <c r="I15" s="263">
        <v>636</v>
      </c>
      <c r="J15" s="264">
        <v>3</v>
      </c>
      <c r="K15" s="265">
        <v>3846</v>
      </c>
      <c r="L15" s="262">
        <v>6</v>
      </c>
      <c r="M15" s="263">
        <v>29725</v>
      </c>
      <c r="N15" s="264">
        <v>3</v>
      </c>
      <c r="O15" s="265">
        <v>38280</v>
      </c>
      <c r="P15" s="262">
        <v>5</v>
      </c>
      <c r="Q15" s="263">
        <v>2749</v>
      </c>
      <c r="R15" s="264">
        <v>7</v>
      </c>
      <c r="S15" s="265">
        <v>1856</v>
      </c>
      <c r="T15" s="262">
        <v>5</v>
      </c>
      <c r="U15" s="263">
        <v>14230</v>
      </c>
      <c r="V15" s="264">
        <v>5</v>
      </c>
      <c r="W15" s="265">
        <v>17065</v>
      </c>
      <c r="X15" s="317">
        <v>51</v>
      </c>
      <c r="Y15" s="318">
        <v>111588</v>
      </c>
      <c r="Z15" s="260">
        <v>5</v>
      </c>
    </row>
    <row r="16" spans="2:26" ht="51" customHeight="1" x14ac:dyDescent="0.2">
      <c r="B16" s="261">
        <v>6</v>
      </c>
      <c r="C16" s="316" t="s">
        <v>87</v>
      </c>
      <c r="D16" s="262">
        <v>8</v>
      </c>
      <c r="E16" s="263">
        <v>531</v>
      </c>
      <c r="F16" s="264">
        <v>2</v>
      </c>
      <c r="G16" s="265">
        <v>1717</v>
      </c>
      <c r="H16" s="262">
        <v>7</v>
      </c>
      <c r="I16" s="263">
        <v>5</v>
      </c>
      <c r="J16" s="264">
        <v>9</v>
      </c>
      <c r="K16" s="265">
        <v>1</v>
      </c>
      <c r="L16" s="262">
        <v>8</v>
      </c>
      <c r="M16" s="263">
        <v>25550</v>
      </c>
      <c r="N16" s="264">
        <v>7</v>
      </c>
      <c r="O16" s="265">
        <v>35805</v>
      </c>
      <c r="P16" s="262">
        <v>6</v>
      </c>
      <c r="Q16" s="263">
        <v>1605</v>
      </c>
      <c r="R16" s="264">
        <v>2</v>
      </c>
      <c r="S16" s="265">
        <v>16224</v>
      </c>
      <c r="T16" s="262">
        <v>1</v>
      </c>
      <c r="U16" s="263">
        <v>20805</v>
      </c>
      <c r="V16" s="264">
        <v>3</v>
      </c>
      <c r="W16" s="265">
        <v>20815</v>
      </c>
      <c r="X16" s="317">
        <v>53</v>
      </c>
      <c r="Y16" s="318">
        <v>123058</v>
      </c>
      <c r="Z16" s="260">
        <v>6</v>
      </c>
    </row>
    <row r="17" spans="2:26" ht="51" customHeight="1" x14ac:dyDescent="0.2">
      <c r="B17" s="261">
        <v>7</v>
      </c>
      <c r="C17" s="316" t="s">
        <v>89</v>
      </c>
      <c r="D17" s="262">
        <v>5</v>
      </c>
      <c r="E17" s="263">
        <v>1406</v>
      </c>
      <c r="F17" s="264">
        <v>6</v>
      </c>
      <c r="G17" s="265">
        <v>2414</v>
      </c>
      <c r="H17" s="262">
        <v>3</v>
      </c>
      <c r="I17" s="263">
        <v>6</v>
      </c>
      <c r="J17" s="264">
        <v>6</v>
      </c>
      <c r="K17" s="265">
        <v>5</v>
      </c>
      <c r="L17" s="262">
        <v>2</v>
      </c>
      <c r="M17" s="263">
        <v>40180</v>
      </c>
      <c r="N17" s="264">
        <v>1</v>
      </c>
      <c r="O17" s="265">
        <v>44120</v>
      </c>
      <c r="P17" s="262">
        <v>8</v>
      </c>
      <c r="Q17" s="263">
        <v>1308</v>
      </c>
      <c r="R17" s="264">
        <v>8</v>
      </c>
      <c r="S17" s="265">
        <v>1598</v>
      </c>
      <c r="T17" s="262">
        <v>6</v>
      </c>
      <c r="U17" s="263">
        <v>13765</v>
      </c>
      <c r="V17" s="264">
        <v>11</v>
      </c>
      <c r="W17" s="265">
        <v>0</v>
      </c>
      <c r="X17" s="317">
        <v>56</v>
      </c>
      <c r="Y17" s="318">
        <v>104802</v>
      </c>
      <c r="Z17" s="260">
        <v>7</v>
      </c>
    </row>
    <row r="18" spans="2:26" ht="51" customHeight="1" x14ac:dyDescent="0.2">
      <c r="B18" s="261">
        <v>8</v>
      </c>
      <c r="C18" s="316" t="s">
        <v>90</v>
      </c>
      <c r="D18" s="262">
        <v>3</v>
      </c>
      <c r="E18" s="263">
        <v>8058</v>
      </c>
      <c r="F18" s="264">
        <v>1</v>
      </c>
      <c r="G18" s="265">
        <v>4549</v>
      </c>
      <c r="H18" s="262">
        <v>9</v>
      </c>
      <c r="I18" s="263">
        <v>1</v>
      </c>
      <c r="J18" s="264">
        <v>7</v>
      </c>
      <c r="K18" s="265">
        <v>1715</v>
      </c>
      <c r="L18" s="262">
        <v>7</v>
      </c>
      <c r="M18" s="263">
        <v>25945</v>
      </c>
      <c r="N18" s="264">
        <v>9</v>
      </c>
      <c r="O18" s="265">
        <v>24685</v>
      </c>
      <c r="P18" s="262">
        <v>7</v>
      </c>
      <c r="Q18" s="263">
        <v>4269</v>
      </c>
      <c r="R18" s="264">
        <v>5</v>
      </c>
      <c r="S18" s="265">
        <v>5327</v>
      </c>
      <c r="T18" s="262">
        <v>7</v>
      </c>
      <c r="U18" s="263">
        <v>10870</v>
      </c>
      <c r="V18" s="264">
        <v>9</v>
      </c>
      <c r="W18" s="265">
        <v>8945</v>
      </c>
      <c r="X18" s="317">
        <v>64</v>
      </c>
      <c r="Y18" s="318">
        <v>94364</v>
      </c>
      <c r="Z18" s="260">
        <v>8</v>
      </c>
    </row>
    <row r="19" spans="2:26" ht="52.5" customHeight="1" x14ac:dyDescent="0.2">
      <c r="B19" s="261">
        <v>9</v>
      </c>
      <c r="C19" s="316" t="s">
        <v>145</v>
      </c>
      <c r="D19" s="262">
        <v>7</v>
      </c>
      <c r="E19" s="263">
        <v>1184</v>
      </c>
      <c r="F19" s="264">
        <v>8</v>
      </c>
      <c r="G19" s="265">
        <v>681</v>
      </c>
      <c r="H19" s="262">
        <v>10</v>
      </c>
      <c r="I19" s="263">
        <v>0</v>
      </c>
      <c r="J19" s="264">
        <v>8</v>
      </c>
      <c r="K19" s="265">
        <v>3</v>
      </c>
      <c r="L19" s="262">
        <v>9</v>
      </c>
      <c r="M19" s="263">
        <v>12980</v>
      </c>
      <c r="N19" s="264">
        <v>10</v>
      </c>
      <c r="O19" s="265">
        <v>15800</v>
      </c>
      <c r="P19" s="262">
        <v>9</v>
      </c>
      <c r="Q19" s="263">
        <v>999</v>
      </c>
      <c r="R19" s="264">
        <v>9</v>
      </c>
      <c r="S19" s="265">
        <v>1618</v>
      </c>
      <c r="T19" s="262">
        <v>10</v>
      </c>
      <c r="U19" s="263">
        <v>5025</v>
      </c>
      <c r="V19" s="264">
        <v>6</v>
      </c>
      <c r="W19" s="265">
        <v>12780</v>
      </c>
      <c r="X19" s="317">
        <v>86</v>
      </c>
      <c r="Y19" s="318">
        <v>51070</v>
      </c>
      <c r="Z19" s="260">
        <v>9</v>
      </c>
    </row>
    <row r="20" spans="2:26" ht="51" customHeight="1" thickBot="1" x14ac:dyDescent="0.25">
      <c r="B20" s="313">
        <v>10</v>
      </c>
      <c r="C20" s="1154" t="s">
        <v>88</v>
      </c>
      <c r="D20" s="1078">
        <v>9</v>
      </c>
      <c r="E20" s="1079">
        <v>0</v>
      </c>
      <c r="F20" s="1080">
        <v>10</v>
      </c>
      <c r="G20" s="1081">
        <v>0</v>
      </c>
      <c r="H20" s="1078">
        <v>4</v>
      </c>
      <c r="I20" s="1079">
        <v>679</v>
      </c>
      <c r="J20" s="1080">
        <v>10</v>
      </c>
      <c r="K20" s="1081">
        <v>1</v>
      </c>
      <c r="L20" s="1078">
        <v>10</v>
      </c>
      <c r="M20" s="1079">
        <v>10240</v>
      </c>
      <c r="N20" s="1080">
        <v>8</v>
      </c>
      <c r="O20" s="1081">
        <v>23890</v>
      </c>
      <c r="P20" s="1078">
        <v>10</v>
      </c>
      <c r="Q20" s="1079">
        <v>604</v>
      </c>
      <c r="R20" s="1080">
        <v>10</v>
      </c>
      <c r="S20" s="1081">
        <v>475</v>
      </c>
      <c r="T20" s="1078">
        <v>9</v>
      </c>
      <c r="U20" s="1079">
        <v>8260</v>
      </c>
      <c r="V20" s="1080">
        <v>8</v>
      </c>
      <c r="W20" s="1081">
        <v>8855</v>
      </c>
      <c r="X20" s="1082">
        <v>88</v>
      </c>
      <c r="Y20" s="1083">
        <v>53004</v>
      </c>
      <c r="Z20" s="314">
        <v>10</v>
      </c>
    </row>
  </sheetData>
  <mergeCells count="23">
    <mergeCell ref="J6:K6"/>
    <mergeCell ref="V7:W7"/>
    <mergeCell ref="B6:B8"/>
    <mergeCell ref="C6:C8"/>
    <mergeCell ref="D6:E6"/>
    <mergeCell ref="F6:G6"/>
    <mergeCell ref="H6:I6"/>
    <mergeCell ref="X6:Z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L6:M6"/>
    <mergeCell ref="N6:O6"/>
    <mergeCell ref="P6:Q6"/>
    <mergeCell ref="R6:S6"/>
    <mergeCell ref="T6:U6"/>
    <mergeCell ref="V6:W6"/>
  </mergeCells>
  <printOptions horizontalCentered="1" verticalCentered="1"/>
  <pageMargins left="0" right="0" top="0" bottom="0" header="0" footer="0"/>
  <pageSetup paperSize="9" scale="60" orientation="landscape" blackAndWhite="1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79998168889431442"/>
  </sheetPr>
  <dimension ref="A1:Z45"/>
  <sheetViews>
    <sheetView topLeftCell="A5" zoomScale="75" zoomScaleNormal="75" workbookViewId="0">
      <selection activeCell="AC38" sqref="AC38"/>
    </sheetView>
  </sheetViews>
  <sheetFormatPr defaultColWidth="8.85546875" defaultRowHeight="12.75" x14ac:dyDescent="0.2"/>
  <cols>
    <col min="1" max="1" width="4.28515625" style="29" customWidth="1"/>
    <col min="2" max="2" width="20.85546875" style="29" customWidth="1"/>
    <col min="3" max="3" width="23.5703125" style="29" customWidth="1"/>
    <col min="4" max="4" width="6.5703125" style="29" customWidth="1"/>
    <col min="5" max="5" width="10.7109375" style="29" customWidth="1"/>
    <col min="6" max="6" width="6.7109375" style="29" customWidth="1"/>
    <col min="7" max="7" width="10.7109375" style="29" customWidth="1"/>
    <col min="8" max="8" width="6.5703125" style="29" customWidth="1"/>
    <col min="9" max="9" width="10.42578125" style="29" customWidth="1"/>
    <col min="10" max="10" width="6.7109375" style="29" customWidth="1"/>
    <col min="11" max="11" width="10.140625" style="29" customWidth="1"/>
    <col min="12" max="12" width="6.7109375" style="29" customWidth="1"/>
    <col min="13" max="13" width="10.140625" style="29" customWidth="1"/>
    <col min="14" max="14" width="6.28515625" style="29" customWidth="1"/>
    <col min="15" max="15" width="10.140625" style="29" customWidth="1"/>
    <col min="16" max="16" width="6.28515625" style="29" customWidth="1"/>
    <col min="17" max="17" width="11" style="29" customWidth="1"/>
    <col min="18" max="18" width="6.7109375" style="29" customWidth="1"/>
    <col min="19" max="19" width="10.85546875" style="29" customWidth="1"/>
    <col min="20" max="20" width="6.7109375" style="29" customWidth="1"/>
    <col min="21" max="21" width="11.140625" style="29" customWidth="1"/>
    <col min="22" max="22" width="7.140625" style="29" customWidth="1"/>
    <col min="23" max="23" width="8.28515625" style="29" customWidth="1"/>
    <col min="24" max="24" width="9" style="29" customWidth="1"/>
    <col min="25" max="25" width="10" style="29" customWidth="1"/>
    <col min="26" max="26" width="12" style="29" customWidth="1"/>
    <col min="27" max="254" width="8.85546875" style="29"/>
    <col min="255" max="255" width="4.28515625" style="29" customWidth="1"/>
    <col min="256" max="256" width="4.85546875" style="29" customWidth="1"/>
    <col min="257" max="257" width="5.42578125" style="29" customWidth="1"/>
    <col min="258" max="258" width="34.5703125" style="29" customWidth="1"/>
    <col min="259" max="259" width="16.28515625" style="29" customWidth="1"/>
    <col min="260" max="261" width="12.5703125" style="29" customWidth="1"/>
    <col min="262" max="263" width="8.140625" style="29" customWidth="1"/>
    <col min="264" max="264" width="4.7109375" style="29" customWidth="1"/>
    <col min="265" max="265" width="8.140625" style="29" customWidth="1"/>
    <col min="266" max="266" width="4.7109375" style="29" customWidth="1"/>
    <col min="267" max="267" width="8" style="29" customWidth="1"/>
    <col min="268" max="268" width="4.7109375" style="29" customWidth="1"/>
    <col min="269" max="269" width="8.140625" style="29" customWidth="1"/>
    <col min="270" max="270" width="4.7109375" style="29" customWidth="1"/>
    <col min="271" max="271" width="8.140625" style="29" customWidth="1"/>
    <col min="272" max="272" width="4.7109375" style="29" customWidth="1"/>
    <col min="273" max="273" width="8.140625" style="29" customWidth="1"/>
    <col min="274" max="274" width="4.7109375" style="29" customWidth="1"/>
    <col min="275" max="275" width="8.140625" style="29" customWidth="1"/>
    <col min="276" max="276" width="4.7109375" style="29" customWidth="1"/>
    <col min="277" max="277" width="8.140625" style="29" customWidth="1"/>
    <col min="278" max="278" width="4.7109375" style="29" customWidth="1"/>
    <col min="279" max="510" width="8.85546875" style="29"/>
    <col min="511" max="511" width="4.28515625" style="29" customWidth="1"/>
    <col min="512" max="512" width="4.85546875" style="29" customWidth="1"/>
    <col min="513" max="513" width="5.42578125" style="29" customWidth="1"/>
    <col min="514" max="514" width="34.5703125" style="29" customWidth="1"/>
    <col min="515" max="515" width="16.28515625" style="29" customWidth="1"/>
    <col min="516" max="517" width="12.5703125" style="29" customWidth="1"/>
    <col min="518" max="519" width="8.140625" style="29" customWidth="1"/>
    <col min="520" max="520" width="4.7109375" style="29" customWidth="1"/>
    <col min="521" max="521" width="8.140625" style="29" customWidth="1"/>
    <col min="522" max="522" width="4.7109375" style="29" customWidth="1"/>
    <col min="523" max="523" width="8" style="29" customWidth="1"/>
    <col min="524" max="524" width="4.7109375" style="29" customWidth="1"/>
    <col min="525" max="525" width="8.140625" style="29" customWidth="1"/>
    <col min="526" max="526" width="4.7109375" style="29" customWidth="1"/>
    <col min="527" max="527" width="8.140625" style="29" customWidth="1"/>
    <col min="528" max="528" width="4.7109375" style="29" customWidth="1"/>
    <col min="529" max="529" width="8.140625" style="29" customWidth="1"/>
    <col min="530" max="530" width="4.7109375" style="29" customWidth="1"/>
    <col min="531" max="531" width="8.140625" style="29" customWidth="1"/>
    <col min="532" max="532" width="4.7109375" style="29" customWidth="1"/>
    <col min="533" max="533" width="8.140625" style="29" customWidth="1"/>
    <col min="534" max="534" width="4.7109375" style="29" customWidth="1"/>
    <col min="535" max="766" width="8.85546875" style="29"/>
    <col min="767" max="767" width="4.28515625" style="29" customWidth="1"/>
    <col min="768" max="768" width="4.85546875" style="29" customWidth="1"/>
    <col min="769" max="769" width="5.42578125" style="29" customWidth="1"/>
    <col min="770" max="770" width="34.5703125" style="29" customWidth="1"/>
    <col min="771" max="771" width="16.28515625" style="29" customWidth="1"/>
    <col min="772" max="773" width="12.5703125" style="29" customWidth="1"/>
    <col min="774" max="775" width="8.140625" style="29" customWidth="1"/>
    <col min="776" max="776" width="4.7109375" style="29" customWidth="1"/>
    <col min="777" max="777" width="8.140625" style="29" customWidth="1"/>
    <col min="778" max="778" width="4.7109375" style="29" customWidth="1"/>
    <col min="779" max="779" width="8" style="29" customWidth="1"/>
    <col min="780" max="780" width="4.7109375" style="29" customWidth="1"/>
    <col min="781" max="781" width="8.140625" style="29" customWidth="1"/>
    <col min="782" max="782" width="4.7109375" style="29" customWidth="1"/>
    <col min="783" max="783" width="8.140625" style="29" customWidth="1"/>
    <col min="784" max="784" width="4.7109375" style="29" customWidth="1"/>
    <col min="785" max="785" width="8.140625" style="29" customWidth="1"/>
    <col min="786" max="786" width="4.7109375" style="29" customWidth="1"/>
    <col min="787" max="787" width="8.140625" style="29" customWidth="1"/>
    <col min="788" max="788" width="4.7109375" style="29" customWidth="1"/>
    <col min="789" max="789" width="8.140625" style="29" customWidth="1"/>
    <col min="790" max="790" width="4.7109375" style="29" customWidth="1"/>
    <col min="791" max="1022" width="8.85546875" style="29"/>
    <col min="1023" max="1023" width="4.28515625" style="29" customWidth="1"/>
    <col min="1024" max="1024" width="4.85546875" style="29" customWidth="1"/>
    <col min="1025" max="1025" width="5.42578125" style="29" customWidth="1"/>
    <col min="1026" max="1026" width="34.5703125" style="29" customWidth="1"/>
    <col min="1027" max="1027" width="16.28515625" style="29" customWidth="1"/>
    <col min="1028" max="1029" width="12.5703125" style="29" customWidth="1"/>
    <col min="1030" max="1031" width="8.140625" style="29" customWidth="1"/>
    <col min="1032" max="1032" width="4.7109375" style="29" customWidth="1"/>
    <col min="1033" max="1033" width="8.140625" style="29" customWidth="1"/>
    <col min="1034" max="1034" width="4.7109375" style="29" customWidth="1"/>
    <col min="1035" max="1035" width="8" style="29" customWidth="1"/>
    <col min="1036" max="1036" width="4.7109375" style="29" customWidth="1"/>
    <col min="1037" max="1037" width="8.140625" style="29" customWidth="1"/>
    <col min="1038" max="1038" width="4.7109375" style="29" customWidth="1"/>
    <col min="1039" max="1039" width="8.140625" style="29" customWidth="1"/>
    <col min="1040" max="1040" width="4.7109375" style="29" customWidth="1"/>
    <col min="1041" max="1041" width="8.140625" style="29" customWidth="1"/>
    <col min="1042" max="1042" width="4.7109375" style="29" customWidth="1"/>
    <col min="1043" max="1043" width="8.140625" style="29" customWidth="1"/>
    <col min="1044" max="1044" width="4.7109375" style="29" customWidth="1"/>
    <col min="1045" max="1045" width="8.140625" style="29" customWidth="1"/>
    <col min="1046" max="1046" width="4.7109375" style="29" customWidth="1"/>
    <col min="1047" max="1278" width="8.85546875" style="29"/>
    <col min="1279" max="1279" width="4.28515625" style="29" customWidth="1"/>
    <col min="1280" max="1280" width="4.85546875" style="29" customWidth="1"/>
    <col min="1281" max="1281" width="5.42578125" style="29" customWidth="1"/>
    <col min="1282" max="1282" width="34.5703125" style="29" customWidth="1"/>
    <col min="1283" max="1283" width="16.28515625" style="29" customWidth="1"/>
    <col min="1284" max="1285" width="12.5703125" style="29" customWidth="1"/>
    <col min="1286" max="1287" width="8.140625" style="29" customWidth="1"/>
    <col min="1288" max="1288" width="4.7109375" style="29" customWidth="1"/>
    <col min="1289" max="1289" width="8.140625" style="29" customWidth="1"/>
    <col min="1290" max="1290" width="4.7109375" style="29" customWidth="1"/>
    <col min="1291" max="1291" width="8" style="29" customWidth="1"/>
    <col min="1292" max="1292" width="4.7109375" style="29" customWidth="1"/>
    <col min="1293" max="1293" width="8.140625" style="29" customWidth="1"/>
    <col min="1294" max="1294" width="4.7109375" style="29" customWidth="1"/>
    <col min="1295" max="1295" width="8.140625" style="29" customWidth="1"/>
    <col min="1296" max="1296" width="4.7109375" style="29" customWidth="1"/>
    <col min="1297" max="1297" width="8.140625" style="29" customWidth="1"/>
    <col min="1298" max="1298" width="4.7109375" style="29" customWidth="1"/>
    <col min="1299" max="1299" width="8.140625" style="29" customWidth="1"/>
    <col min="1300" max="1300" width="4.7109375" style="29" customWidth="1"/>
    <col min="1301" max="1301" width="8.140625" style="29" customWidth="1"/>
    <col min="1302" max="1302" width="4.7109375" style="29" customWidth="1"/>
    <col min="1303" max="1534" width="8.85546875" style="29"/>
    <col min="1535" max="1535" width="4.28515625" style="29" customWidth="1"/>
    <col min="1536" max="1536" width="4.85546875" style="29" customWidth="1"/>
    <col min="1537" max="1537" width="5.42578125" style="29" customWidth="1"/>
    <col min="1538" max="1538" width="34.5703125" style="29" customWidth="1"/>
    <col min="1539" max="1539" width="16.28515625" style="29" customWidth="1"/>
    <col min="1540" max="1541" width="12.5703125" style="29" customWidth="1"/>
    <col min="1542" max="1543" width="8.140625" style="29" customWidth="1"/>
    <col min="1544" max="1544" width="4.7109375" style="29" customWidth="1"/>
    <col min="1545" max="1545" width="8.140625" style="29" customWidth="1"/>
    <col min="1546" max="1546" width="4.7109375" style="29" customWidth="1"/>
    <col min="1547" max="1547" width="8" style="29" customWidth="1"/>
    <col min="1548" max="1548" width="4.7109375" style="29" customWidth="1"/>
    <col min="1549" max="1549" width="8.140625" style="29" customWidth="1"/>
    <col min="1550" max="1550" width="4.7109375" style="29" customWidth="1"/>
    <col min="1551" max="1551" width="8.140625" style="29" customWidth="1"/>
    <col min="1552" max="1552" width="4.7109375" style="29" customWidth="1"/>
    <col min="1553" max="1553" width="8.140625" style="29" customWidth="1"/>
    <col min="1554" max="1554" width="4.7109375" style="29" customWidth="1"/>
    <col min="1555" max="1555" width="8.140625" style="29" customWidth="1"/>
    <col min="1556" max="1556" width="4.7109375" style="29" customWidth="1"/>
    <col min="1557" max="1557" width="8.140625" style="29" customWidth="1"/>
    <col min="1558" max="1558" width="4.7109375" style="29" customWidth="1"/>
    <col min="1559" max="1790" width="8.85546875" style="29"/>
    <col min="1791" max="1791" width="4.28515625" style="29" customWidth="1"/>
    <col min="1792" max="1792" width="4.85546875" style="29" customWidth="1"/>
    <col min="1793" max="1793" width="5.42578125" style="29" customWidth="1"/>
    <col min="1794" max="1794" width="34.5703125" style="29" customWidth="1"/>
    <col min="1795" max="1795" width="16.28515625" style="29" customWidth="1"/>
    <col min="1796" max="1797" width="12.5703125" style="29" customWidth="1"/>
    <col min="1798" max="1799" width="8.140625" style="29" customWidth="1"/>
    <col min="1800" max="1800" width="4.7109375" style="29" customWidth="1"/>
    <col min="1801" max="1801" width="8.140625" style="29" customWidth="1"/>
    <col min="1802" max="1802" width="4.7109375" style="29" customWidth="1"/>
    <col min="1803" max="1803" width="8" style="29" customWidth="1"/>
    <col min="1804" max="1804" width="4.7109375" style="29" customWidth="1"/>
    <col min="1805" max="1805" width="8.140625" style="29" customWidth="1"/>
    <col min="1806" max="1806" width="4.7109375" style="29" customWidth="1"/>
    <col min="1807" max="1807" width="8.140625" style="29" customWidth="1"/>
    <col min="1808" max="1808" width="4.7109375" style="29" customWidth="1"/>
    <col min="1809" max="1809" width="8.140625" style="29" customWidth="1"/>
    <col min="1810" max="1810" width="4.7109375" style="29" customWidth="1"/>
    <col min="1811" max="1811" width="8.140625" style="29" customWidth="1"/>
    <col min="1812" max="1812" width="4.7109375" style="29" customWidth="1"/>
    <col min="1813" max="1813" width="8.140625" style="29" customWidth="1"/>
    <col min="1814" max="1814" width="4.7109375" style="29" customWidth="1"/>
    <col min="1815" max="2046" width="8.85546875" style="29"/>
    <col min="2047" max="2047" width="4.28515625" style="29" customWidth="1"/>
    <col min="2048" max="2048" width="4.85546875" style="29" customWidth="1"/>
    <col min="2049" max="2049" width="5.42578125" style="29" customWidth="1"/>
    <col min="2050" max="2050" width="34.5703125" style="29" customWidth="1"/>
    <col min="2051" max="2051" width="16.28515625" style="29" customWidth="1"/>
    <col min="2052" max="2053" width="12.5703125" style="29" customWidth="1"/>
    <col min="2054" max="2055" width="8.140625" style="29" customWidth="1"/>
    <col min="2056" max="2056" width="4.7109375" style="29" customWidth="1"/>
    <col min="2057" max="2057" width="8.140625" style="29" customWidth="1"/>
    <col min="2058" max="2058" width="4.7109375" style="29" customWidth="1"/>
    <col min="2059" max="2059" width="8" style="29" customWidth="1"/>
    <col min="2060" max="2060" width="4.7109375" style="29" customWidth="1"/>
    <col min="2061" max="2061" width="8.140625" style="29" customWidth="1"/>
    <col min="2062" max="2062" width="4.7109375" style="29" customWidth="1"/>
    <col min="2063" max="2063" width="8.140625" style="29" customWidth="1"/>
    <col min="2064" max="2064" width="4.7109375" style="29" customWidth="1"/>
    <col min="2065" max="2065" width="8.140625" style="29" customWidth="1"/>
    <col min="2066" max="2066" width="4.7109375" style="29" customWidth="1"/>
    <col min="2067" max="2067" width="8.140625" style="29" customWidth="1"/>
    <col min="2068" max="2068" width="4.7109375" style="29" customWidth="1"/>
    <col min="2069" max="2069" width="8.140625" style="29" customWidth="1"/>
    <col min="2070" max="2070" width="4.7109375" style="29" customWidth="1"/>
    <col min="2071" max="2302" width="8.85546875" style="29"/>
    <col min="2303" max="2303" width="4.28515625" style="29" customWidth="1"/>
    <col min="2304" max="2304" width="4.85546875" style="29" customWidth="1"/>
    <col min="2305" max="2305" width="5.42578125" style="29" customWidth="1"/>
    <col min="2306" max="2306" width="34.5703125" style="29" customWidth="1"/>
    <col min="2307" max="2307" width="16.28515625" style="29" customWidth="1"/>
    <col min="2308" max="2309" width="12.5703125" style="29" customWidth="1"/>
    <col min="2310" max="2311" width="8.140625" style="29" customWidth="1"/>
    <col min="2312" max="2312" width="4.7109375" style="29" customWidth="1"/>
    <col min="2313" max="2313" width="8.140625" style="29" customWidth="1"/>
    <col min="2314" max="2314" width="4.7109375" style="29" customWidth="1"/>
    <col min="2315" max="2315" width="8" style="29" customWidth="1"/>
    <col min="2316" max="2316" width="4.7109375" style="29" customWidth="1"/>
    <col min="2317" max="2317" width="8.140625" style="29" customWidth="1"/>
    <col min="2318" max="2318" width="4.7109375" style="29" customWidth="1"/>
    <col min="2319" max="2319" width="8.140625" style="29" customWidth="1"/>
    <col min="2320" max="2320" width="4.7109375" style="29" customWidth="1"/>
    <col min="2321" max="2321" width="8.140625" style="29" customWidth="1"/>
    <col min="2322" max="2322" width="4.7109375" style="29" customWidth="1"/>
    <col min="2323" max="2323" width="8.140625" style="29" customWidth="1"/>
    <col min="2324" max="2324" width="4.7109375" style="29" customWidth="1"/>
    <col min="2325" max="2325" width="8.140625" style="29" customWidth="1"/>
    <col min="2326" max="2326" width="4.7109375" style="29" customWidth="1"/>
    <col min="2327" max="2558" width="8.85546875" style="29"/>
    <col min="2559" max="2559" width="4.28515625" style="29" customWidth="1"/>
    <col min="2560" max="2560" width="4.85546875" style="29" customWidth="1"/>
    <col min="2561" max="2561" width="5.42578125" style="29" customWidth="1"/>
    <col min="2562" max="2562" width="34.5703125" style="29" customWidth="1"/>
    <col min="2563" max="2563" width="16.28515625" style="29" customWidth="1"/>
    <col min="2564" max="2565" width="12.5703125" style="29" customWidth="1"/>
    <col min="2566" max="2567" width="8.140625" style="29" customWidth="1"/>
    <col min="2568" max="2568" width="4.7109375" style="29" customWidth="1"/>
    <col min="2569" max="2569" width="8.140625" style="29" customWidth="1"/>
    <col min="2570" max="2570" width="4.7109375" style="29" customWidth="1"/>
    <col min="2571" max="2571" width="8" style="29" customWidth="1"/>
    <col min="2572" max="2572" width="4.7109375" style="29" customWidth="1"/>
    <col min="2573" max="2573" width="8.140625" style="29" customWidth="1"/>
    <col min="2574" max="2574" width="4.7109375" style="29" customWidth="1"/>
    <col min="2575" max="2575" width="8.140625" style="29" customWidth="1"/>
    <col min="2576" max="2576" width="4.7109375" style="29" customWidth="1"/>
    <col min="2577" max="2577" width="8.140625" style="29" customWidth="1"/>
    <col min="2578" max="2578" width="4.7109375" style="29" customWidth="1"/>
    <col min="2579" max="2579" width="8.140625" style="29" customWidth="1"/>
    <col min="2580" max="2580" width="4.7109375" style="29" customWidth="1"/>
    <col min="2581" max="2581" width="8.140625" style="29" customWidth="1"/>
    <col min="2582" max="2582" width="4.7109375" style="29" customWidth="1"/>
    <col min="2583" max="2814" width="8.85546875" style="29"/>
    <col min="2815" max="2815" width="4.28515625" style="29" customWidth="1"/>
    <col min="2816" max="2816" width="4.85546875" style="29" customWidth="1"/>
    <col min="2817" max="2817" width="5.42578125" style="29" customWidth="1"/>
    <col min="2818" max="2818" width="34.5703125" style="29" customWidth="1"/>
    <col min="2819" max="2819" width="16.28515625" style="29" customWidth="1"/>
    <col min="2820" max="2821" width="12.5703125" style="29" customWidth="1"/>
    <col min="2822" max="2823" width="8.140625" style="29" customWidth="1"/>
    <col min="2824" max="2824" width="4.7109375" style="29" customWidth="1"/>
    <col min="2825" max="2825" width="8.140625" style="29" customWidth="1"/>
    <col min="2826" max="2826" width="4.7109375" style="29" customWidth="1"/>
    <col min="2827" max="2827" width="8" style="29" customWidth="1"/>
    <col min="2828" max="2828" width="4.7109375" style="29" customWidth="1"/>
    <col min="2829" max="2829" width="8.140625" style="29" customWidth="1"/>
    <col min="2830" max="2830" width="4.7109375" style="29" customWidth="1"/>
    <col min="2831" max="2831" width="8.140625" style="29" customWidth="1"/>
    <col min="2832" max="2832" width="4.7109375" style="29" customWidth="1"/>
    <col min="2833" max="2833" width="8.140625" style="29" customWidth="1"/>
    <col min="2834" max="2834" width="4.7109375" style="29" customWidth="1"/>
    <col min="2835" max="2835" width="8.140625" style="29" customWidth="1"/>
    <col min="2836" max="2836" width="4.7109375" style="29" customWidth="1"/>
    <col min="2837" max="2837" width="8.140625" style="29" customWidth="1"/>
    <col min="2838" max="2838" width="4.7109375" style="29" customWidth="1"/>
    <col min="2839" max="3070" width="8.85546875" style="29"/>
    <col min="3071" max="3071" width="4.28515625" style="29" customWidth="1"/>
    <col min="3072" max="3072" width="4.85546875" style="29" customWidth="1"/>
    <col min="3073" max="3073" width="5.42578125" style="29" customWidth="1"/>
    <col min="3074" max="3074" width="34.5703125" style="29" customWidth="1"/>
    <col min="3075" max="3075" width="16.28515625" style="29" customWidth="1"/>
    <col min="3076" max="3077" width="12.5703125" style="29" customWidth="1"/>
    <col min="3078" max="3079" width="8.140625" style="29" customWidth="1"/>
    <col min="3080" max="3080" width="4.7109375" style="29" customWidth="1"/>
    <col min="3081" max="3081" width="8.140625" style="29" customWidth="1"/>
    <col min="3082" max="3082" width="4.7109375" style="29" customWidth="1"/>
    <col min="3083" max="3083" width="8" style="29" customWidth="1"/>
    <col min="3084" max="3084" width="4.7109375" style="29" customWidth="1"/>
    <col min="3085" max="3085" width="8.140625" style="29" customWidth="1"/>
    <col min="3086" max="3086" width="4.7109375" style="29" customWidth="1"/>
    <col min="3087" max="3087" width="8.140625" style="29" customWidth="1"/>
    <col min="3088" max="3088" width="4.7109375" style="29" customWidth="1"/>
    <col min="3089" max="3089" width="8.140625" style="29" customWidth="1"/>
    <col min="3090" max="3090" width="4.7109375" style="29" customWidth="1"/>
    <col min="3091" max="3091" width="8.140625" style="29" customWidth="1"/>
    <col min="3092" max="3092" width="4.7109375" style="29" customWidth="1"/>
    <col min="3093" max="3093" width="8.140625" style="29" customWidth="1"/>
    <col min="3094" max="3094" width="4.7109375" style="29" customWidth="1"/>
    <col min="3095" max="3326" width="8.85546875" style="29"/>
    <col min="3327" max="3327" width="4.28515625" style="29" customWidth="1"/>
    <col min="3328" max="3328" width="4.85546875" style="29" customWidth="1"/>
    <col min="3329" max="3329" width="5.42578125" style="29" customWidth="1"/>
    <col min="3330" max="3330" width="34.5703125" style="29" customWidth="1"/>
    <col min="3331" max="3331" width="16.28515625" style="29" customWidth="1"/>
    <col min="3332" max="3333" width="12.5703125" style="29" customWidth="1"/>
    <col min="3334" max="3335" width="8.140625" style="29" customWidth="1"/>
    <col min="3336" max="3336" width="4.7109375" style="29" customWidth="1"/>
    <col min="3337" max="3337" width="8.140625" style="29" customWidth="1"/>
    <col min="3338" max="3338" width="4.7109375" style="29" customWidth="1"/>
    <col min="3339" max="3339" width="8" style="29" customWidth="1"/>
    <col min="3340" max="3340" width="4.7109375" style="29" customWidth="1"/>
    <col min="3341" max="3341" width="8.140625" style="29" customWidth="1"/>
    <col min="3342" max="3342" width="4.7109375" style="29" customWidth="1"/>
    <col min="3343" max="3343" width="8.140625" style="29" customWidth="1"/>
    <col min="3344" max="3344" width="4.7109375" style="29" customWidth="1"/>
    <col min="3345" max="3345" width="8.140625" style="29" customWidth="1"/>
    <col min="3346" max="3346" width="4.7109375" style="29" customWidth="1"/>
    <col min="3347" max="3347" width="8.140625" style="29" customWidth="1"/>
    <col min="3348" max="3348" width="4.7109375" style="29" customWidth="1"/>
    <col min="3349" max="3349" width="8.140625" style="29" customWidth="1"/>
    <col min="3350" max="3350" width="4.7109375" style="29" customWidth="1"/>
    <col min="3351" max="3582" width="8.85546875" style="29"/>
    <col min="3583" max="3583" width="4.28515625" style="29" customWidth="1"/>
    <col min="3584" max="3584" width="4.85546875" style="29" customWidth="1"/>
    <col min="3585" max="3585" width="5.42578125" style="29" customWidth="1"/>
    <col min="3586" max="3586" width="34.5703125" style="29" customWidth="1"/>
    <col min="3587" max="3587" width="16.28515625" style="29" customWidth="1"/>
    <col min="3588" max="3589" width="12.5703125" style="29" customWidth="1"/>
    <col min="3590" max="3591" width="8.140625" style="29" customWidth="1"/>
    <col min="3592" max="3592" width="4.7109375" style="29" customWidth="1"/>
    <col min="3593" max="3593" width="8.140625" style="29" customWidth="1"/>
    <col min="3594" max="3594" width="4.7109375" style="29" customWidth="1"/>
    <col min="3595" max="3595" width="8" style="29" customWidth="1"/>
    <col min="3596" max="3596" width="4.7109375" style="29" customWidth="1"/>
    <col min="3597" max="3597" width="8.140625" style="29" customWidth="1"/>
    <col min="3598" max="3598" width="4.7109375" style="29" customWidth="1"/>
    <col min="3599" max="3599" width="8.140625" style="29" customWidth="1"/>
    <col min="3600" max="3600" width="4.7109375" style="29" customWidth="1"/>
    <col min="3601" max="3601" width="8.140625" style="29" customWidth="1"/>
    <col min="3602" max="3602" width="4.7109375" style="29" customWidth="1"/>
    <col min="3603" max="3603" width="8.140625" style="29" customWidth="1"/>
    <col min="3604" max="3604" width="4.7109375" style="29" customWidth="1"/>
    <col min="3605" max="3605" width="8.140625" style="29" customWidth="1"/>
    <col min="3606" max="3606" width="4.7109375" style="29" customWidth="1"/>
    <col min="3607" max="3838" width="8.85546875" style="29"/>
    <col min="3839" max="3839" width="4.28515625" style="29" customWidth="1"/>
    <col min="3840" max="3840" width="4.85546875" style="29" customWidth="1"/>
    <col min="3841" max="3841" width="5.42578125" style="29" customWidth="1"/>
    <col min="3842" max="3842" width="34.5703125" style="29" customWidth="1"/>
    <col min="3843" max="3843" width="16.28515625" style="29" customWidth="1"/>
    <col min="3844" max="3845" width="12.5703125" style="29" customWidth="1"/>
    <col min="3846" max="3847" width="8.140625" style="29" customWidth="1"/>
    <col min="3848" max="3848" width="4.7109375" style="29" customWidth="1"/>
    <col min="3849" max="3849" width="8.140625" style="29" customWidth="1"/>
    <col min="3850" max="3850" width="4.7109375" style="29" customWidth="1"/>
    <col min="3851" max="3851" width="8" style="29" customWidth="1"/>
    <col min="3852" max="3852" width="4.7109375" style="29" customWidth="1"/>
    <col min="3853" max="3853" width="8.140625" style="29" customWidth="1"/>
    <col min="3854" max="3854" width="4.7109375" style="29" customWidth="1"/>
    <col min="3855" max="3855" width="8.140625" style="29" customWidth="1"/>
    <col min="3856" max="3856" width="4.7109375" style="29" customWidth="1"/>
    <col min="3857" max="3857" width="8.140625" style="29" customWidth="1"/>
    <col min="3858" max="3858" width="4.7109375" style="29" customWidth="1"/>
    <col min="3859" max="3859" width="8.140625" style="29" customWidth="1"/>
    <col min="3860" max="3860" width="4.7109375" style="29" customWidth="1"/>
    <col min="3861" max="3861" width="8.140625" style="29" customWidth="1"/>
    <col min="3862" max="3862" width="4.7109375" style="29" customWidth="1"/>
    <col min="3863" max="4094" width="8.85546875" style="29"/>
    <col min="4095" max="4095" width="4.28515625" style="29" customWidth="1"/>
    <col min="4096" max="4096" width="4.85546875" style="29" customWidth="1"/>
    <col min="4097" max="4097" width="5.42578125" style="29" customWidth="1"/>
    <col min="4098" max="4098" width="34.5703125" style="29" customWidth="1"/>
    <col min="4099" max="4099" width="16.28515625" style="29" customWidth="1"/>
    <col min="4100" max="4101" width="12.5703125" style="29" customWidth="1"/>
    <col min="4102" max="4103" width="8.140625" style="29" customWidth="1"/>
    <col min="4104" max="4104" width="4.7109375" style="29" customWidth="1"/>
    <col min="4105" max="4105" width="8.140625" style="29" customWidth="1"/>
    <col min="4106" max="4106" width="4.7109375" style="29" customWidth="1"/>
    <col min="4107" max="4107" width="8" style="29" customWidth="1"/>
    <col min="4108" max="4108" width="4.7109375" style="29" customWidth="1"/>
    <col min="4109" max="4109" width="8.140625" style="29" customWidth="1"/>
    <col min="4110" max="4110" width="4.7109375" style="29" customWidth="1"/>
    <col min="4111" max="4111" width="8.140625" style="29" customWidth="1"/>
    <col min="4112" max="4112" width="4.7109375" style="29" customWidth="1"/>
    <col min="4113" max="4113" width="8.140625" style="29" customWidth="1"/>
    <col min="4114" max="4114" width="4.7109375" style="29" customWidth="1"/>
    <col min="4115" max="4115" width="8.140625" style="29" customWidth="1"/>
    <col min="4116" max="4116" width="4.7109375" style="29" customWidth="1"/>
    <col min="4117" max="4117" width="8.140625" style="29" customWidth="1"/>
    <col min="4118" max="4118" width="4.7109375" style="29" customWidth="1"/>
    <col min="4119" max="4350" width="8.85546875" style="29"/>
    <col min="4351" max="4351" width="4.28515625" style="29" customWidth="1"/>
    <col min="4352" max="4352" width="4.85546875" style="29" customWidth="1"/>
    <col min="4353" max="4353" width="5.42578125" style="29" customWidth="1"/>
    <col min="4354" max="4354" width="34.5703125" style="29" customWidth="1"/>
    <col min="4355" max="4355" width="16.28515625" style="29" customWidth="1"/>
    <col min="4356" max="4357" width="12.5703125" style="29" customWidth="1"/>
    <col min="4358" max="4359" width="8.140625" style="29" customWidth="1"/>
    <col min="4360" max="4360" width="4.7109375" style="29" customWidth="1"/>
    <col min="4361" max="4361" width="8.140625" style="29" customWidth="1"/>
    <col min="4362" max="4362" width="4.7109375" style="29" customWidth="1"/>
    <col min="4363" max="4363" width="8" style="29" customWidth="1"/>
    <col min="4364" max="4364" width="4.7109375" style="29" customWidth="1"/>
    <col min="4365" max="4365" width="8.140625" style="29" customWidth="1"/>
    <col min="4366" max="4366" width="4.7109375" style="29" customWidth="1"/>
    <col min="4367" max="4367" width="8.140625" style="29" customWidth="1"/>
    <col min="4368" max="4368" width="4.7109375" style="29" customWidth="1"/>
    <col min="4369" max="4369" width="8.140625" style="29" customWidth="1"/>
    <col min="4370" max="4370" width="4.7109375" style="29" customWidth="1"/>
    <col min="4371" max="4371" width="8.140625" style="29" customWidth="1"/>
    <col min="4372" max="4372" width="4.7109375" style="29" customWidth="1"/>
    <col min="4373" max="4373" width="8.140625" style="29" customWidth="1"/>
    <col min="4374" max="4374" width="4.7109375" style="29" customWidth="1"/>
    <col min="4375" max="4606" width="8.85546875" style="29"/>
    <col min="4607" max="4607" width="4.28515625" style="29" customWidth="1"/>
    <col min="4608" max="4608" width="4.85546875" style="29" customWidth="1"/>
    <col min="4609" max="4609" width="5.42578125" style="29" customWidth="1"/>
    <col min="4610" max="4610" width="34.5703125" style="29" customWidth="1"/>
    <col min="4611" max="4611" width="16.28515625" style="29" customWidth="1"/>
    <col min="4612" max="4613" width="12.5703125" style="29" customWidth="1"/>
    <col min="4614" max="4615" width="8.140625" style="29" customWidth="1"/>
    <col min="4616" max="4616" width="4.7109375" style="29" customWidth="1"/>
    <col min="4617" max="4617" width="8.140625" style="29" customWidth="1"/>
    <col min="4618" max="4618" width="4.7109375" style="29" customWidth="1"/>
    <col min="4619" max="4619" width="8" style="29" customWidth="1"/>
    <col min="4620" max="4620" width="4.7109375" style="29" customWidth="1"/>
    <col min="4621" max="4621" width="8.140625" style="29" customWidth="1"/>
    <col min="4622" max="4622" width="4.7109375" style="29" customWidth="1"/>
    <col min="4623" max="4623" width="8.140625" style="29" customWidth="1"/>
    <col min="4624" max="4624" width="4.7109375" style="29" customWidth="1"/>
    <col min="4625" max="4625" width="8.140625" style="29" customWidth="1"/>
    <col min="4626" max="4626" width="4.7109375" style="29" customWidth="1"/>
    <col min="4627" max="4627" width="8.140625" style="29" customWidth="1"/>
    <col min="4628" max="4628" width="4.7109375" style="29" customWidth="1"/>
    <col min="4629" max="4629" width="8.140625" style="29" customWidth="1"/>
    <col min="4630" max="4630" width="4.7109375" style="29" customWidth="1"/>
    <col min="4631" max="4862" width="8.85546875" style="29"/>
    <col min="4863" max="4863" width="4.28515625" style="29" customWidth="1"/>
    <col min="4864" max="4864" width="4.85546875" style="29" customWidth="1"/>
    <col min="4865" max="4865" width="5.42578125" style="29" customWidth="1"/>
    <col min="4866" max="4866" width="34.5703125" style="29" customWidth="1"/>
    <col min="4867" max="4867" width="16.28515625" style="29" customWidth="1"/>
    <col min="4868" max="4869" width="12.5703125" style="29" customWidth="1"/>
    <col min="4870" max="4871" width="8.140625" style="29" customWidth="1"/>
    <col min="4872" max="4872" width="4.7109375" style="29" customWidth="1"/>
    <col min="4873" max="4873" width="8.140625" style="29" customWidth="1"/>
    <col min="4874" max="4874" width="4.7109375" style="29" customWidth="1"/>
    <col min="4875" max="4875" width="8" style="29" customWidth="1"/>
    <col min="4876" max="4876" width="4.7109375" style="29" customWidth="1"/>
    <col min="4877" max="4877" width="8.140625" style="29" customWidth="1"/>
    <col min="4878" max="4878" width="4.7109375" style="29" customWidth="1"/>
    <col min="4879" max="4879" width="8.140625" style="29" customWidth="1"/>
    <col min="4880" max="4880" width="4.7109375" style="29" customWidth="1"/>
    <col min="4881" max="4881" width="8.140625" style="29" customWidth="1"/>
    <col min="4882" max="4882" width="4.7109375" style="29" customWidth="1"/>
    <col min="4883" max="4883" width="8.140625" style="29" customWidth="1"/>
    <col min="4884" max="4884" width="4.7109375" style="29" customWidth="1"/>
    <col min="4885" max="4885" width="8.140625" style="29" customWidth="1"/>
    <col min="4886" max="4886" width="4.7109375" style="29" customWidth="1"/>
    <col min="4887" max="5118" width="8.85546875" style="29"/>
    <col min="5119" max="5119" width="4.28515625" style="29" customWidth="1"/>
    <col min="5120" max="5120" width="4.85546875" style="29" customWidth="1"/>
    <col min="5121" max="5121" width="5.42578125" style="29" customWidth="1"/>
    <col min="5122" max="5122" width="34.5703125" style="29" customWidth="1"/>
    <col min="5123" max="5123" width="16.28515625" style="29" customWidth="1"/>
    <col min="5124" max="5125" width="12.5703125" style="29" customWidth="1"/>
    <col min="5126" max="5127" width="8.140625" style="29" customWidth="1"/>
    <col min="5128" max="5128" width="4.7109375" style="29" customWidth="1"/>
    <col min="5129" max="5129" width="8.140625" style="29" customWidth="1"/>
    <col min="5130" max="5130" width="4.7109375" style="29" customWidth="1"/>
    <col min="5131" max="5131" width="8" style="29" customWidth="1"/>
    <col min="5132" max="5132" width="4.7109375" style="29" customWidth="1"/>
    <col min="5133" max="5133" width="8.140625" style="29" customWidth="1"/>
    <col min="5134" max="5134" width="4.7109375" style="29" customWidth="1"/>
    <col min="5135" max="5135" width="8.140625" style="29" customWidth="1"/>
    <col min="5136" max="5136" width="4.7109375" style="29" customWidth="1"/>
    <col min="5137" max="5137" width="8.140625" style="29" customWidth="1"/>
    <col min="5138" max="5138" width="4.7109375" style="29" customWidth="1"/>
    <col min="5139" max="5139" width="8.140625" style="29" customWidth="1"/>
    <col min="5140" max="5140" width="4.7109375" style="29" customWidth="1"/>
    <col min="5141" max="5141" width="8.140625" style="29" customWidth="1"/>
    <col min="5142" max="5142" width="4.7109375" style="29" customWidth="1"/>
    <col min="5143" max="5374" width="8.85546875" style="29"/>
    <col min="5375" max="5375" width="4.28515625" style="29" customWidth="1"/>
    <col min="5376" max="5376" width="4.85546875" style="29" customWidth="1"/>
    <col min="5377" max="5377" width="5.42578125" style="29" customWidth="1"/>
    <col min="5378" max="5378" width="34.5703125" style="29" customWidth="1"/>
    <col min="5379" max="5379" width="16.28515625" style="29" customWidth="1"/>
    <col min="5380" max="5381" width="12.5703125" style="29" customWidth="1"/>
    <col min="5382" max="5383" width="8.140625" style="29" customWidth="1"/>
    <col min="5384" max="5384" width="4.7109375" style="29" customWidth="1"/>
    <col min="5385" max="5385" width="8.140625" style="29" customWidth="1"/>
    <col min="5386" max="5386" width="4.7109375" style="29" customWidth="1"/>
    <col min="5387" max="5387" width="8" style="29" customWidth="1"/>
    <col min="5388" max="5388" width="4.7109375" style="29" customWidth="1"/>
    <col min="5389" max="5389" width="8.140625" style="29" customWidth="1"/>
    <col min="5390" max="5390" width="4.7109375" style="29" customWidth="1"/>
    <col min="5391" max="5391" width="8.140625" style="29" customWidth="1"/>
    <col min="5392" max="5392" width="4.7109375" style="29" customWidth="1"/>
    <col min="5393" max="5393" width="8.140625" style="29" customWidth="1"/>
    <col min="5394" max="5394" width="4.7109375" style="29" customWidth="1"/>
    <col min="5395" max="5395" width="8.140625" style="29" customWidth="1"/>
    <col min="5396" max="5396" width="4.7109375" style="29" customWidth="1"/>
    <col min="5397" max="5397" width="8.140625" style="29" customWidth="1"/>
    <col min="5398" max="5398" width="4.7109375" style="29" customWidth="1"/>
    <col min="5399" max="5630" width="8.85546875" style="29"/>
    <col min="5631" max="5631" width="4.28515625" style="29" customWidth="1"/>
    <col min="5632" max="5632" width="4.85546875" style="29" customWidth="1"/>
    <col min="5633" max="5633" width="5.42578125" style="29" customWidth="1"/>
    <col min="5634" max="5634" width="34.5703125" style="29" customWidth="1"/>
    <col min="5635" max="5635" width="16.28515625" style="29" customWidth="1"/>
    <col min="5636" max="5637" width="12.5703125" style="29" customWidth="1"/>
    <col min="5638" max="5639" width="8.140625" style="29" customWidth="1"/>
    <col min="5640" max="5640" width="4.7109375" style="29" customWidth="1"/>
    <col min="5641" max="5641" width="8.140625" style="29" customWidth="1"/>
    <col min="5642" max="5642" width="4.7109375" style="29" customWidth="1"/>
    <col min="5643" max="5643" width="8" style="29" customWidth="1"/>
    <col min="5644" max="5644" width="4.7109375" style="29" customWidth="1"/>
    <col min="5645" max="5645" width="8.140625" style="29" customWidth="1"/>
    <col min="5646" max="5646" width="4.7109375" style="29" customWidth="1"/>
    <col min="5647" max="5647" width="8.140625" style="29" customWidth="1"/>
    <col min="5648" max="5648" width="4.7109375" style="29" customWidth="1"/>
    <col min="5649" max="5649" width="8.140625" style="29" customWidth="1"/>
    <col min="5650" max="5650" width="4.7109375" style="29" customWidth="1"/>
    <col min="5651" max="5651" width="8.140625" style="29" customWidth="1"/>
    <col min="5652" max="5652" width="4.7109375" style="29" customWidth="1"/>
    <col min="5653" max="5653" width="8.140625" style="29" customWidth="1"/>
    <col min="5654" max="5654" width="4.7109375" style="29" customWidth="1"/>
    <col min="5655" max="5886" width="8.85546875" style="29"/>
    <col min="5887" max="5887" width="4.28515625" style="29" customWidth="1"/>
    <col min="5888" max="5888" width="4.85546875" style="29" customWidth="1"/>
    <col min="5889" max="5889" width="5.42578125" style="29" customWidth="1"/>
    <col min="5890" max="5890" width="34.5703125" style="29" customWidth="1"/>
    <col min="5891" max="5891" width="16.28515625" style="29" customWidth="1"/>
    <col min="5892" max="5893" width="12.5703125" style="29" customWidth="1"/>
    <col min="5894" max="5895" width="8.140625" style="29" customWidth="1"/>
    <col min="5896" max="5896" width="4.7109375" style="29" customWidth="1"/>
    <col min="5897" max="5897" width="8.140625" style="29" customWidth="1"/>
    <col min="5898" max="5898" width="4.7109375" style="29" customWidth="1"/>
    <col min="5899" max="5899" width="8" style="29" customWidth="1"/>
    <col min="5900" max="5900" width="4.7109375" style="29" customWidth="1"/>
    <col min="5901" max="5901" width="8.140625" style="29" customWidth="1"/>
    <col min="5902" max="5902" width="4.7109375" style="29" customWidth="1"/>
    <col min="5903" max="5903" width="8.140625" style="29" customWidth="1"/>
    <col min="5904" max="5904" width="4.7109375" style="29" customWidth="1"/>
    <col min="5905" max="5905" width="8.140625" style="29" customWidth="1"/>
    <col min="5906" max="5906" width="4.7109375" style="29" customWidth="1"/>
    <col min="5907" max="5907" width="8.140625" style="29" customWidth="1"/>
    <col min="5908" max="5908" width="4.7109375" style="29" customWidth="1"/>
    <col min="5909" max="5909" width="8.140625" style="29" customWidth="1"/>
    <col min="5910" max="5910" width="4.7109375" style="29" customWidth="1"/>
    <col min="5911" max="6142" width="8.85546875" style="29"/>
    <col min="6143" max="6143" width="4.28515625" style="29" customWidth="1"/>
    <col min="6144" max="6144" width="4.85546875" style="29" customWidth="1"/>
    <col min="6145" max="6145" width="5.42578125" style="29" customWidth="1"/>
    <col min="6146" max="6146" width="34.5703125" style="29" customWidth="1"/>
    <col min="6147" max="6147" width="16.28515625" style="29" customWidth="1"/>
    <col min="6148" max="6149" width="12.5703125" style="29" customWidth="1"/>
    <col min="6150" max="6151" width="8.140625" style="29" customWidth="1"/>
    <col min="6152" max="6152" width="4.7109375" style="29" customWidth="1"/>
    <col min="6153" max="6153" width="8.140625" style="29" customWidth="1"/>
    <col min="6154" max="6154" width="4.7109375" style="29" customWidth="1"/>
    <col min="6155" max="6155" width="8" style="29" customWidth="1"/>
    <col min="6156" max="6156" width="4.7109375" style="29" customWidth="1"/>
    <col min="6157" max="6157" width="8.140625" style="29" customWidth="1"/>
    <col min="6158" max="6158" width="4.7109375" style="29" customWidth="1"/>
    <col min="6159" max="6159" width="8.140625" style="29" customWidth="1"/>
    <col min="6160" max="6160" width="4.7109375" style="29" customWidth="1"/>
    <col min="6161" max="6161" width="8.140625" style="29" customWidth="1"/>
    <col min="6162" max="6162" width="4.7109375" style="29" customWidth="1"/>
    <col min="6163" max="6163" width="8.140625" style="29" customWidth="1"/>
    <col min="6164" max="6164" width="4.7109375" style="29" customWidth="1"/>
    <col min="6165" max="6165" width="8.140625" style="29" customWidth="1"/>
    <col min="6166" max="6166" width="4.7109375" style="29" customWidth="1"/>
    <col min="6167" max="6398" width="8.85546875" style="29"/>
    <col min="6399" max="6399" width="4.28515625" style="29" customWidth="1"/>
    <col min="6400" max="6400" width="4.85546875" style="29" customWidth="1"/>
    <col min="6401" max="6401" width="5.42578125" style="29" customWidth="1"/>
    <col min="6402" max="6402" width="34.5703125" style="29" customWidth="1"/>
    <col min="6403" max="6403" width="16.28515625" style="29" customWidth="1"/>
    <col min="6404" max="6405" width="12.5703125" style="29" customWidth="1"/>
    <col min="6406" max="6407" width="8.140625" style="29" customWidth="1"/>
    <col min="6408" max="6408" width="4.7109375" style="29" customWidth="1"/>
    <col min="6409" max="6409" width="8.140625" style="29" customWidth="1"/>
    <col min="6410" max="6410" width="4.7109375" style="29" customWidth="1"/>
    <col min="6411" max="6411" width="8" style="29" customWidth="1"/>
    <col min="6412" max="6412" width="4.7109375" style="29" customWidth="1"/>
    <col min="6413" max="6413" width="8.140625" style="29" customWidth="1"/>
    <col min="6414" max="6414" width="4.7109375" style="29" customWidth="1"/>
    <col min="6415" max="6415" width="8.140625" style="29" customWidth="1"/>
    <col min="6416" max="6416" width="4.7109375" style="29" customWidth="1"/>
    <col min="6417" max="6417" width="8.140625" style="29" customWidth="1"/>
    <col min="6418" max="6418" width="4.7109375" style="29" customWidth="1"/>
    <col min="6419" max="6419" width="8.140625" style="29" customWidth="1"/>
    <col min="6420" max="6420" width="4.7109375" style="29" customWidth="1"/>
    <col min="6421" max="6421" width="8.140625" style="29" customWidth="1"/>
    <col min="6422" max="6422" width="4.7109375" style="29" customWidth="1"/>
    <col min="6423" max="6654" width="8.85546875" style="29"/>
    <col min="6655" max="6655" width="4.28515625" style="29" customWidth="1"/>
    <col min="6656" max="6656" width="4.85546875" style="29" customWidth="1"/>
    <col min="6657" max="6657" width="5.42578125" style="29" customWidth="1"/>
    <col min="6658" max="6658" width="34.5703125" style="29" customWidth="1"/>
    <col min="6659" max="6659" width="16.28515625" style="29" customWidth="1"/>
    <col min="6660" max="6661" width="12.5703125" style="29" customWidth="1"/>
    <col min="6662" max="6663" width="8.140625" style="29" customWidth="1"/>
    <col min="6664" max="6664" width="4.7109375" style="29" customWidth="1"/>
    <col min="6665" max="6665" width="8.140625" style="29" customWidth="1"/>
    <col min="6666" max="6666" width="4.7109375" style="29" customWidth="1"/>
    <col min="6667" max="6667" width="8" style="29" customWidth="1"/>
    <col min="6668" max="6668" width="4.7109375" style="29" customWidth="1"/>
    <col min="6669" max="6669" width="8.140625" style="29" customWidth="1"/>
    <col min="6670" max="6670" width="4.7109375" style="29" customWidth="1"/>
    <col min="6671" max="6671" width="8.140625" style="29" customWidth="1"/>
    <col min="6672" max="6672" width="4.7109375" style="29" customWidth="1"/>
    <col min="6673" max="6673" width="8.140625" style="29" customWidth="1"/>
    <col min="6674" max="6674" width="4.7109375" style="29" customWidth="1"/>
    <col min="6675" max="6675" width="8.140625" style="29" customWidth="1"/>
    <col min="6676" max="6676" width="4.7109375" style="29" customWidth="1"/>
    <col min="6677" max="6677" width="8.140625" style="29" customWidth="1"/>
    <col min="6678" max="6678" width="4.7109375" style="29" customWidth="1"/>
    <col min="6679" max="6910" width="8.85546875" style="29"/>
    <col min="6911" max="6911" width="4.28515625" style="29" customWidth="1"/>
    <col min="6912" max="6912" width="4.85546875" style="29" customWidth="1"/>
    <col min="6913" max="6913" width="5.42578125" style="29" customWidth="1"/>
    <col min="6914" max="6914" width="34.5703125" style="29" customWidth="1"/>
    <col min="6915" max="6915" width="16.28515625" style="29" customWidth="1"/>
    <col min="6916" max="6917" width="12.5703125" style="29" customWidth="1"/>
    <col min="6918" max="6919" width="8.140625" style="29" customWidth="1"/>
    <col min="6920" max="6920" width="4.7109375" style="29" customWidth="1"/>
    <col min="6921" max="6921" width="8.140625" style="29" customWidth="1"/>
    <col min="6922" max="6922" width="4.7109375" style="29" customWidth="1"/>
    <col min="6923" max="6923" width="8" style="29" customWidth="1"/>
    <col min="6924" max="6924" width="4.7109375" style="29" customWidth="1"/>
    <col min="6925" max="6925" width="8.140625" style="29" customWidth="1"/>
    <col min="6926" max="6926" width="4.7109375" style="29" customWidth="1"/>
    <col min="6927" max="6927" width="8.140625" style="29" customWidth="1"/>
    <col min="6928" max="6928" width="4.7109375" style="29" customWidth="1"/>
    <col min="6929" max="6929" width="8.140625" style="29" customWidth="1"/>
    <col min="6930" max="6930" width="4.7109375" style="29" customWidth="1"/>
    <col min="6931" max="6931" width="8.140625" style="29" customWidth="1"/>
    <col min="6932" max="6932" width="4.7109375" style="29" customWidth="1"/>
    <col min="6933" max="6933" width="8.140625" style="29" customWidth="1"/>
    <col min="6934" max="6934" width="4.7109375" style="29" customWidth="1"/>
    <col min="6935" max="7166" width="8.85546875" style="29"/>
    <col min="7167" max="7167" width="4.28515625" style="29" customWidth="1"/>
    <col min="7168" max="7168" width="4.85546875" style="29" customWidth="1"/>
    <col min="7169" max="7169" width="5.42578125" style="29" customWidth="1"/>
    <col min="7170" max="7170" width="34.5703125" style="29" customWidth="1"/>
    <col min="7171" max="7171" width="16.28515625" style="29" customWidth="1"/>
    <col min="7172" max="7173" width="12.5703125" style="29" customWidth="1"/>
    <col min="7174" max="7175" width="8.140625" style="29" customWidth="1"/>
    <col min="7176" max="7176" width="4.7109375" style="29" customWidth="1"/>
    <col min="7177" max="7177" width="8.140625" style="29" customWidth="1"/>
    <col min="7178" max="7178" width="4.7109375" style="29" customWidth="1"/>
    <col min="7179" max="7179" width="8" style="29" customWidth="1"/>
    <col min="7180" max="7180" width="4.7109375" style="29" customWidth="1"/>
    <col min="7181" max="7181" width="8.140625" style="29" customWidth="1"/>
    <col min="7182" max="7182" width="4.7109375" style="29" customWidth="1"/>
    <col min="7183" max="7183" width="8.140625" style="29" customWidth="1"/>
    <col min="7184" max="7184" width="4.7109375" style="29" customWidth="1"/>
    <col min="7185" max="7185" width="8.140625" style="29" customWidth="1"/>
    <col min="7186" max="7186" width="4.7109375" style="29" customWidth="1"/>
    <col min="7187" max="7187" width="8.140625" style="29" customWidth="1"/>
    <col min="7188" max="7188" width="4.7109375" style="29" customWidth="1"/>
    <col min="7189" max="7189" width="8.140625" style="29" customWidth="1"/>
    <col min="7190" max="7190" width="4.7109375" style="29" customWidth="1"/>
    <col min="7191" max="7422" width="8.85546875" style="29"/>
    <col min="7423" max="7423" width="4.28515625" style="29" customWidth="1"/>
    <col min="7424" max="7424" width="4.85546875" style="29" customWidth="1"/>
    <col min="7425" max="7425" width="5.42578125" style="29" customWidth="1"/>
    <col min="7426" max="7426" width="34.5703125" style="29" customWidth="1"/>
    <col min="7427" max="7427" width="16.28515625" style="29" customWidth="1"/>
    <col min="7428" max="7429" width="12.5703125" style="29" customWidth="1"/>
    <col min="7430" max="7431" width="8.140625" style="29" customWidth="1"/>
    <col min="7432" max="7432" width="4.7109375" style="29" customWidth="1"/>
    <col min="7433" max="7433" width="8.140625" style="29" customWidth="1"/>
    <col min="7434" max="7434" width="4.7109375" style="29" customWidth="1"/>
    <col min="7435" max="7435" width="8" style="29" customWidth="1"/>
    <col min="7436" max="7436" width="4.7109375" style="29" customWidth="1"/>
    <col min="7437" max="7437" width="8.140625" style="29" customWidth="1"/>
    <col min="7438" max="7438" width="4.7109375" style="29" customWidth="1"/>
    <col min="7439" max="7439" width="8.140625" style="29" customWidth="1"/>
    <col min="7440" max="7440" width="4.7109375" style="29" customWidth="1"/>
    <col min="7441" max="7441" width="8.140625" style="29" customWidth="1"/>
    <col min="7442" max="7442" width="4.7109375" style="29" customWidth="1"/>
    <col min="7443" max="7443" width="8.140625" style="29" customWidth="1"/>
    <col min="7444" max="7444" width="4.7109375" style="29" customWidth="1"/>
    <col min="7445" max="7445" width="8.140625" style="29" customWidth="1"/>
    <col min="7446" max="7446" width="4.7109375" style="29" customWidth="1"/>
    <col min="7447" max="7678" width="8.85546875" style="29"/>
    <col min="7679" max="7679" width="4.28515625" style="29" customWidth="1"/>
    <col min="7680" max="7680" width="4.85546875" style="29" customWidth="1"/>
    <col min="7681" max="7681" width="5.42578125" style="29" customWidth="1"/>
    <col min="7682" max="7682" width="34.5703125" style="29" customWidth="1"/>
    <col min="7683" max="7683" width="16.28515625" style="29" customWidth="1"/>
    <col min="7684" max="7685" width="12.5703125" style="29" customWidth="1"/>
    <col min="7686" max="7687" width="8.140625" style="29" customWidth="1"/>
    <col min="7688" max="7688" width="4.7109375" style="29" customWidth="1"/>
    <col min="7689" max="7689" width="8.140625" style="29" customWidth="1"/>
    <col min="7690" max="7690" width="4.7109375" style="29" customWidth="1"/>
    <col min="7691" max="7691" width="8" style="29" customWidth="1"/>
    <col min="7692" max="7692" width="4.7109375" style="29" customWidth="1"/>
    <col min="7693" max="7693" width="8.140625" style="29" customWidth="1"/>
    <col min="7694" max="7694" width="4.7109375" style="29" customWidth="1"/>
    <col min="7695" max="7695" width="8.140625" style="29" customWidth="1"/>
    <col min="7696" max="7696" width="4.7109375" style="29" customWidth="1"/>
    <col min="7697" max="7697" width="8.140625" style="29" customWidth="1"/>
    <col min="7698" max="7698" width="4.7109375" style="29" customWidth="1"/>
    <col min="7699" max="7699" width="8.140625" style="29" customWidth="1"/>
    <col min="7700" max="7700" width="4.7109375" style="29" customWidth="1"/>
    <col min="7701" max="7701" width="8.140625" style="29" customWidth="1"/>
    <col min="7702" max="7702" width="4.7109375" style="29" customWidth="1"/>
    <col min="7703" max="7934" width="8.85546875" style="29"/>
    <col min="7935" max="7935" width="4.28515625" style="29" customWidth="1"/>
    <col min="7936" max="7936" width="4.85546875" style="29" customWidth="1"/>
    <col min="7937" max="7937" width="5.42578125" style="29" customWidth="1"/>
    <col min="7938" max="7938" width="34.5703125" style="29" customWidth="1"/>
    <col min="7939" max="7939" width="16.28515625" style="29" customWidth="1"/>
    <col min="7940" max="7941" width="12.5703125" style="29" customWidth="1"/>
    <col min="7942" max="7943" width="8.140625" style="29" customWidth="1"/>
    <col min="7944" max="7944" width="4.7109375" style="29" customWidth="1"/>
    <col min="7945" max="7945" width="8.140625" style="29" customWidth="1"/>
    <col min="7946" max="7946" width="4.7109375" style="29" customWidth="1"/>
    <col min="7947" max="7947" width="8" style="29" customWidth="1"/>
    <col min="7948" max="7948" width="4.7109375" style="29" customWidth="1"/>
    <col min="7949" max="7949" width="8.140625" style="29" customWidth="1"/>
    <col min="7950" max="7950" width="4.7109375" style="29" customWidth="1"/>
    <col min="7951" max="7951" width="8.140625" style="29" customWidth="1"/>
    <col min="7952" max="7952" width="4.7109375" style="29" customWidth="1"/>
    <col min="7953" max="7953" width="8.140625" style="29" customWidth="1"/>
    <col min="7954" max="7954" width="4.7109375" style="29" customWidth="1"/>
    <col min="7955" max="7955" width="8.140625" style="29" customWidth="1"/>
    <col min="7956" max="7956" width="4.7109375" style="29" customWidth="1"/>
    <col min="7957" max="7957" width="8.140625" style="29" customWidth="1"/>
    <col min="7958" max="7958" width="4.7109375" style="29" customWidth="1"/>
    <col min="7959" max="8190" width="8.85546875" style="29"/>
    <col min="8191" max="8191" width="4.28515625" style="29" customWidth="1"/>
    <col min="8192" max="8192" width="4.85546875" style="29" customWidth="1"/>
    <col min="8193" max="8193" width="5.42578125" style="29" customWidth="1"/>
    <col min="8194" max="8194" width="34.5703125" style="29" customWidth="1"/>
    <col min="8195" max="8195" width="16.28515625" style="29" customWidth="1"/>
    <col min="8196" max="8197" width="12.5703125" style="29" customWidth="1"/>
    <col min="8198" max="8199" width="8.140625" style="29" customWidth="1"/>
    <col min="8200" max="8200" width="4.7109375" style="29" customWidth="1"/>
    <col min="8201" max="8201" width="8.140625" style="29" customWidth="1"/>
    <col min="8202" max="8202" width="4.7109375" style="29" customWidth="1"/>
    <col min="8203" max="8203" width="8" style="29" customWidth="1"/>
    <col min="8204" max="8204" width="4.7109375" style="29" customWidth="1"/>
    <col min="8205" max="8205" width="8.140625" style="29" customWidth="1"/>
    <col min="8206" max="8206" width="4.7109375" style="29" customWidth="1"/>
    <col min="8207" max="8207" width="8.140625" style="29" customWidth="1"/>
    <col min="8208" max="8208" width="4.7109375" style="29" customWidth="1"/>
    <col min="8209" max="8209" width="8.140625" style="29" customWidth="1"/>
    <col min="8210" max="8210" width="4.7109375" style="29" customWidth="1"/>
    <col min="8211" max="8211" width="8.140625" style="29" customWidth="1"/>
    <col min="8212" max="8212" width="4.7109375" style="29" customWidth="1"/>
    <col min="8213" max="8213" width="8.140625" style="29" customWidth="1"/>
    <col min="8214" max="8214" width="4.7109375" style="29" customWidth="1"/>
    <col min="8215" max="8446" width="8.85546875" style="29"/>
    <col min="8447" max="8447" width="4.28515625" style="29" customWidth="1"/>
    <col min="8448" max="8448" width="4.85546875" style="29" customWidth="1"/>
    <col min="8449" max="8449" width="5.42578125" style="29" customWidth="1"/>
    <col min="8450" max="8450" width="34.5703125" style="29" customWidth="1"/>
    <col min="8451" max="8451" width="16.28515625" style="29" customWidth="1"/>
    <col min="8452" max="8453" width="12.5703125" style="29" customWidth="1"/>
    <col min="8454" max="8455" width="8.140625" style="29" customWidth="1"/>
    <col min="8456" max="8456" width="4.7109375" style="29" customWidth="1"/>
    <col min="8457" max="8457" width="8.140625" style="29" customWidth="1"/>
    <col min="8458" max="8458" width="4.7109375" style="29" customWidth="1"/>
    <col min="8459" max="8459" width="8" style="29" customWidth="1"/>
    <col min="8460" max="8460" width="4.7109375" style="29" customWidth="1"/>
    <col min="8461" max="8461" width="8.140625" style="29" customWidth="1"/>
    <col min="8462" max="8462" width="4.7109375" style="29" customWidth="1"/>
    <col min="8463" max="8463" width="8.140625" style="29" customWidth="1"/>
    <col min="8464" max="8464" width="4.7109375" style="29" customWidth="1"/>
    <col min="8465" max="8465" width="8.140625" style="29" customWidth="1"/>
    <col min="8466" max="8466" width="4.7109375" style="29" customWidth="1"/>
    <col min="8467" max="8467" width="8.140625" style="29" customWidth="1"/>
    <col min="8468" max="8468" width="4.7109375" style="29" customWidth="1"/>
    <col min="8469" max="8469" width="8.140625" style="29" customWidth="1"/>
    <col min="8470" max="8470" width="4.7109375" style="29" customWidth="1"/>
    <col min="8471" max="8702" width="8.85546875" style="29"/>
    <col min="8703" max="8703" width="4.28515625" style="29" customWidth="1"/>
    <col min="8704" max="8704" width="4.85546875" style="29" customWidth="1"/>
    <col min="8705" max="8705" width="5.42578125" style="29" customWidth="1"/>
    <col min="8706" max="8706" width="34.5703125" style="29" customWidth="1"/>
    <col min="8707" max="8707" width="16.28515625" style="29" customWidth="1"/>
    <col min="8708" max="8709" width="12.5703125" style="29" customWidth="1"/>
    <col min="8710" max="8711" width="8.140625" style="29" customWidth="1"/>
    <col min="8712" max="8712" width="4.7109375" style="29" customWidth="1"/>
    <col min="8713" max="8713" width="8.140625" style="29" customWidth="1"/>
    <col min="8714" max="8714" width="4.7109375" style="29" customWidth="1"/>
    <col min="8715" max="8715" width="8" style="29" customWidth="1"/>
    <col min="8716" max="8716" width="4.7109375" style="29" customWidth="1"/>
    <col min="8717" max="8717" width="8.140625" style="29" customWidth="1"/>
    <col min="8718" max="8718" width="4.7109375" style="29" customWidth="1"/>
    <col min="8719" max="8719" width="8.140625" style="29" customWidth="1"/>
    <col min="8720" max="8720" width="4.7109375" style="29" customWidth="1"/>
    <col min="8721" max="8721" width="8.140625" style="29" customWidth="1"/>
    <col min="8722" max="8722" width="4.7109375" style="29" customWidth="1"/>
    <col min="8723" max="8723" width="8.140625" style="29" customWidth="1"/>
    <col min="8724" max="8724" width="4.7109375" style="29" customWidth="1"/>
    <col min="8725" max="8725" width="8.140625" style="29" customWidth="1"/>
    <col min="8726" max="8726" width="4.7109375" style="29" customWidth="1"/>
    <col min="8727" max="8958" width="8.85546875" style="29"/>
    <col min="8959" max="8959" width="4.28515625" style="29" customWidth="1"/>
    <col min="8960" max="8960" width="4.85546875" style="29" customWidth="1"/>
    <col min="8961" max="8961" width="5.42578125" style="29" customWidth="1"/>
    <col min="8962" max="8962" width="34.5703125" style="29" customWidth="1"/>
    <col min="8963" max="8963" width="16.28515625" style="29" customWidth="1"/>
    <col min="8964" max="8965" width="12.5703125" style="29" customWidth="1"/>
    <col min="8966" max="8967" width="8.140625" style="29" customWidth="1"/>
    <col min="8968" max="8968" width="4.7109375" style="29" customWidth="1"/>
    <col min="8969" max="8969" width="8.140625" style="29" customWidth="1"/>
    <col min="8970" max="8970" width="4.7109375" style="29" customWidth="1"/>
    <col min="8971" max="8971" width="8" style="29" customWidth="1"/>
    <col min="8972" max="8972" width="4.7109375" style="29" customWidth="1"/>
    <col min="8973" max="8973" width="8.140625" style="29" customWidth="1"/>
    <col min="8974" max="8974" width="4.7109375" style="29" customWidth="1"/>
    <col min="8975" max="8975" width="8.140625" style="29" customWidth="1"/>
    <col min="8976" max="8976" width="4.7109375" style="29" customWidth="1"/>
    <col min="8977" max="8977" width="8.140625" style="29" customWidth="1"/>
    <col min="8978" max="8978" width="4.7109375" style="29" customWidth="1"/>
    <col min="8979" max="8979" width="8.140625" style="29" customWidth="1"/>
    <col min="8980" max="8980" width="4.7109375" style="29" customWidth="1"/>
    <col min="8981" max="8981" width="8.140625" style="29" customWidth="1"/>
    <col min="8982" max="8982" width="4.7109375" style="29" customWidth="1"/>
    <col min="8983" max="9214" width="8.85546875" style="29"/>
    <col min="9215" max="9215" width="4.28515625" style="29" customWidth="1"/>
    <col min="9216" max="9216" width="4.85546875" style="29" customWidth="1"/>
    <col min="9217" max="9217" width="5.42578125" style="29" customWidth="1"/>
    <col min="9218" max="9218" width="34.5703125" style="29" customWidth="1"/>
    <col min="9219" max="9219" width="16.28515625" style="29" customWidth="1"/>
    <col min="9220" max="9221" width="12.5703125" style="29" customWidth="1"/>
    <col min="9222" max="9223" width="8.140625" style="29" customWidth="1"/>
    <col min="9224" max="9224" width="4.7109375" style="29" customWidth="1"/>
    <col min="9225" max="9225" width="8.140625" style="29" customWidth="1"/>
    <col min="9226" max="9226" width="4.7109375" style="29" customWidth="1"/>
    <col min="9227" max="9227" width="8" style="29" customWidth="1"/>
    <col min="9228" max="9228" width="4.7109375" style="29" customWidth="1"/>
    <col min="9229" max="9229" width="8.140625" style="29" customWidth="1"/>
    <col min="9230" max="9230" width="4.7109375" style="29" customWidth="1"/>
    <col min="9231" max="9231" width="8.140625" style="29" customWidth="1"/>
    <col min="9232" max="9232" width="4.7109375" style="29" customWidth="1"/>
    <col min="9233" max="9233" width="8.140625" style="29" customWidth="1"/>
    <col min="9234" max="9234" width="4.7109375" style="29" customWidth="1"/>
    <col min="9235" max="9235" width="8.140625" style="29" customWidth="1"/>
    <col min="9236" max="9236" width="4.7109375" style="29" customWidth="1"/>
    <col min="9237" max="9237" width="8.140625" style="29" customWidth="1"/>
    <col min="9238" max="9238" width="4.7109375" style="29" customWidth="1"/>
    <col min="9239" max="9470" width="8.85546875" style="29"/>
    <col min="9471" max="9471" width="4.28515625" style="29" customWidth="1"/>
    <col min="9472" max="9472" width="4.85546875" style="29" customWidth="1"/>
    <col min="9473" max="9473" width="5.42578125" style="29" customWidth="1"/>
    <col min="9474" max="9474" width="34.5703125" style="29" customWidth="1"/>
    <col min="9475" max="9475" width="16.28515625" style="29" customWidth="1"/>
    <col min="9476" max="9477" width="12.5703125" style="29" customWidth="1"/>
    <col min="9478" max="9479" width="8.140625" style="29" customWidth="1"/>
    <col min="9480" max="9480" width="4.7109375" style="29" customWidth="1"/>
    <col min="9481" max="9481" width="8.140625" style="29" customWidth="1"/>
    <col min="9482" max="9482" width="4.7109375" style="29" customWidth="1"/>
    <col min="9483" max="9483" width="8" style="29" customWidth="1"/>
    <col min="9484" max="9484" width="4.7109375" style="29" customWidth="1"/>
    <col min="9485" max="9485" width="8.140625" style="29" customWidth="1"/>
    <col min="9486" max="9486" width="4.7109375" style="29" customWidth="1"/>
    <col min="9487" max="9487" width="8.140625" style="29" customWidth="1"/>
    <col min="9488" max="9488" width="4.7109375" style="29" customWidth="1"/>
    <col min="9489" max="9489" width="8.140625" style="29" customWidth="1"/>
    <col min="9490" max="9490" width="4.7109375" style="29" customWidth="1"/>
    <col min="9491" max="9491" width="8.140625" style="29" customWidth="1"/>
    <col min="9492" max="9492" width="4.7109375" style="29" customWidth="1"/>
    <col min="9493" max="9493" width="8.140625" style="29" customWidth="1"/>
    <col min="9494" max="9494" width="4.7109375" style="29" customWidth="1"/>
    <col min="9495" max="9726" width="8.85546875" style="29"/>
    <col min="9727" max="9727" width="4.28515625" style="29" customWidth="1"/>
    <col min="9728" max="9728" width="4.85546875" style="29" customWidth="1"/>
    <col min="9729" max="9729" width="5.42578125" style="29" customWidth="1"/>
    <col min="9730" max="9730" width="34.5703125" style="29" customWidth="1"/>
    <col min="9731" max="9731" width="16.28515625" style="29" customWidth="1"/>
    <col min="9732" max="9733" width="12.5703125" style="29" customWidth="1"/>
    <col min="9734" max="9735" width="8.140625" style="29" customWidth="1"/>
    <col min="9736" max="9736" width="4.7109375" style="29" customWidth="1"/>
    <col min="9737" max="9737" width="8.140625" style="29" customWidth="1"/>
    <col min="9738" max="9738" width="4.7109375" style="29" customWidth="1"/>
    <col min="9739" max="9739" width="8" style="29" customWidth="1"/>
    <col min="9740" max="9740" width="4.7109375" style="29" customWidth="1"/>
    <col min="9741" max="9741" width="8.140625" style="29" customWidth="1"/>
    <col min="9742" max="9742" width="4.7109375" style="29" customWidth="1"/>
    <col min="9743" max="9743" width="8.140625" style="29" customWidth="1"/>
    <col min="9744" max="9744" width="4.7109375" style="29" customWidth="1"/>
    <col min="9745" max="9745" width="8.140625" style="29" customWidth="1"/>
    <col min="9746" max="9746" width="4.7109375" style="29" customWidth="1"/>
    <col min="9747" max="9747" width="8.140625" style="29" customWidth="1"/>
    <col min="9748" max="9748" width="4.7109375" style="29" customWidth="1"/>
    <col min="9749" max="9749" width="8.140625" style="29" customWidth="1"/>
    <col min="9750" max="9750" width="4.7109375" style="29" customWidth="1"/>
    <col min="9751" max="9982" width="8.85546875" style="29"/>
    <col min="9983" max="9983" width="4.28515625" style="29" customWidth="1"/>
    <col min="9984" max="9984" width="4.85546875" style="29" customWidth="1"/>
    <col min="9985" max="9985" width="5.42578125" style="29" customWidth="1"/>
    <col min="9986" max="9986" width="34.5703125" style="29" customWidth="1"/>
    <col min="9987" max="9987" width="16.28515625" style="29" customWidth="1"/>
    <col min="9988" max="9989" width="12.5703125" style="29" customWidth="1"/>
    <col min="9990" max="9991" width="8.140625" style="29" customWidth="1"/>
    <col min="9992" max="9992" width="4.7109375" style="29" customWidth="1"/>
    <col min="9993" max="9993" width="8.140625" style="29" customWidth="1"/>
    <col min="9994" max="9994" width="4.7109375" style="29" customWidth="1"/>
    <col min="9995" max="9995" width="8" style="29" customWidth="1"/>
    <col min="9996" max="9996" width="4.7109375" style="29" customWidth="1"/>
    <col min="9997" max="9997" width="8.140625" style="29" customWidth="1"/>
    <col min="9998" max="9998" width="4.7109375" style="29" customWidth="1"/>
    <col min="9999" max="9999" width="8.140625" style="29" customWidth="1"/>
    <col min="10000" max="10000" width="4.7109375" style="29" customWidth="1"/>
    <col min="10001" max="10001" width="8.140625" style="29" customWidth="1"/>
    <col min="10002" max="10002" width="4.7109375" style="29" customWidth="1"/>
    <col min="10003" max="10003" width="8.140625" style="29" customWidth="1"/>
    <col min="10004" max="10004" width="4.7109375" style="29" customWidth="1"/>
    <col min="10005" max="10005" width="8.140625" style="29" customWidth="1"/>
    <col min="10006" max="10006" width="4.7109375" style="29" customWidth="1"/>
    <col min="10007" max="10238" width="8.85546875" style="29"/>
    <col min="10239" max="10239" width="4.28515625" style="29" customWidth="1"/>
    <col min="10240" max="10240" width="4.85546875" style="29" customWidth="1"/>
    <col min="10241" max="10241" width="5.42578125" style="29" customWidth="1"/>
    <col min="10242" max="10242" width="34.5703125" style="29" customWidth="1"/>
    <col min="10243" max="10243" width="16.28515625" style="29" customWidth="1"/>
    <col min="10244" max="10245" width="12.5703125" style="29" customWidth="1"/>
    <col min="10246" max="10247" width="8.140625" style="29" customWidth="1"/>
    <col min="10248" max="10248" width="4.7109375" style="29" customWidth="1"/>
    <col min="10249" max="10249" width="8.140625" style="29" customWidth="1"/>
    <col min="10250" max="10250" width="4.7109375" style="29" customWidth="1"/>
    <col min="10251" max="10251" width="8" style="29" customWidth="1"/>
    <col min="10252" max="10252" width="4.7109375" style="29" customWidth="1"/>
    <col min="10253" max="10253" width="8.140625" style="29" customWidth="1"/>
    <col min="10254" max="10254" width="4.7109375" style="29" customWidth="1"/>
    <col min="10255" max="10255" width="8.140625" style="29" customWidth="1"/>
    <col min="10256" max="10256" width="4.7109375" style="29" customWidth="1"/>
    <col min="10257" max="10257" width="8.140625" style="29" customWidth="1"/>
    <col min="10258" max="10258" width="4.7109375" style="29" customWidth="1"/>
    <col min="10259" max="10259" width="8.140625" style="29" customWidth="1"/>
    <col min="10260" max="10260" width="4.7109375" style="29" customWidth="1"/>
    <col min="10261" max="10261" width="8.140625" style="29" customWidth="1"/>
    <col min="10262" max="10262" width="4.7109375" style="29" customWidth="1"/>
    <col min="10263" max="10494" width="8.85546875" style="29"/>
    <col min="10495" max="10495" width="4.28515625" style="29" customWidth="1"/>
    <col min="10496" max="10496" width="4.85546875" style="29" customWidth="1"/>
    <col min="10497" max="10497" width="5.42578125" style="29" customWidth="1"/>
    <col min="10498" max="10498" width="34.5703125" style="29" customWidth="1"/>
    <col min="10499" max="10499" width="16.28515625" style="29" customWidth="1"/>
    <col min="10500" max="10501" width="12.5703125" style="29" customWidth="1"/>
    <col min="10502" max="10503" width="8.140625" style="29" customWidth="1"/>
    <col min="10504" max="10504" width="4.7109375" style="29" customWidth="1"/>
    <col min="10505" max="10505" width="8.140625" style="29" customWidth="1"/>
    <col min="10506" max="10506" width="4.7109375" style="29" customWidth="1"/>
    <col min="10507" max="10507" width="8" style="29" customWidth="1"/>
    <col min="10508" max="10508" width="4.7109375" style="29" customWidth="1"/>
    <col min="10509" max="10509" width="8.140625" style="29" customWidth="1"/>
    <col min="10510" max="10510" width="4.7109375" style="29" customWidth="1"/>
    <col min="10511" max="10511" width="8.140625" style="29" customWidth="1"/>
    <col min="10512" max="10512" width="4.7109375" style="29" customWidth="1"/>
    <col min="10513" max="10513" width="8.140625" style="29" customWidth="1"/>
    <col min="10514" max="10514" width="4.7109375" style="29" customWidth="1"/>
    <col min="10515" max="10515" width="8.140625" style="29" customWidth="1"/>
    <col min="10516" max="10516" width="4.7109375" style="29" customWidth="1"/>
    <col min="10517" max="10517" width="8.140625" style="29" customWidth="1"/>
    <col min="10518" max="10518" width="4.7109375" style="29" customWidth="1"/>
    <col min="10519" max="10750" width="8.85546875" style="29"/>
    <col min="10751" max="10751" width="4.28515625" style="29" customWidth="1"/>
    <col min="10752" max="10752" width="4.85546875" style="29" customWidth="1"/>
    <col min="10753" max="10753" width="5.42578125" style="29" customWidth="1"/>
    <col min="10754" max="10754" width="34.5703125" style="29" customWidth="1"/>
    <col min="10755" max="10755" width="16.28515625" style="29" customWidth="1"/>
    <col min="10756" max="10757" width="12.5703125" style="29" customWidth="1"/>
    <col min="10758" max="10759" width="8.140625" style="29" customWidth="1"/>
    <col min="10760" max="10760" width="4.7109375" style="29" customWidth="1"/>
    <col min="10761" max="10761" width="8.140625" style="29" customWidth="1"/>
    <col min="10762" max="10762" width="4.7109375" style="29" customWidth="1"/>
    <col min="10763" max="10763" width="8" style="29" customWidth="1"/>
    <col min="10764" max="10764" width="4.7109375" style="29" customWidth="1"/>
    <col min="10765" max="10765" width="8.140625" style="29" customWidth="1"/>
    <col min="10766" max="10766" width="4.7109375" style="29" customWidth="1"/>
    <col min="10767" max="10767" width="8.140625" style="29" customWidth="1"/>
    <col min="10768" max="10768" width="4.7109375" style="29" customWidth="1"/>
    <col min="10769" max="10769" width="8.140625" style="29" customWidth="1"/>
    <col min="10770" max="10770" width="4.7109375" style="29" customWidth="1"/>
    <col min="10771" max="10771" width="8.140625" style="29" customWidth="1"/>
    <col min="10772" max="10772" width="4.7109375" style="29" customWidth="1"/>
    <col min="10773" max="10773" width="8.140625" style="29" customWidth="1"/>
    <col min="10774" max="10774" width="4.7109375" style="29" customWidth="1"/>
    <col min="10775" max="11006" width="8.85546875" style="29"/>
    <col min="11007" max="11007" width="4.28515625" style="29" customWidth="1"/>
    <col min="11008" max="11008" width="4.85546875" style="29" customWidth="1"/>
    <col min="11009" max="11009" width="5.42578125" style="29" customWidth="1"/>
    <col min="11010" max="11010" width="34.5703125" style="29" customWidth="1"/>
    <col min="11011" max="11011" width="16.28515625" style="29" customWidth="1"/>
    <col min="11012" max="11013" width="12.5703125" style="29" customWidth="1"/>
    <col min="11014" max="11015" width="8.140625" style="29" customWidth="1"/>
    <col min="11016" max="11016" width="4.7109375" style="29" customWidth="1"/>
    <col min="11017" max="11017" width="8.140625" style="29" customWidth="1"/>
    <col min="11018" max="11018" width="4.7109375" style="29" customWidth="1"/>
    <col min="11019" max="11019" width="8" style="29" customWidth="1"/>
    <col min="11020" max="11020" width="4.7109375" style="29" customWidth="1"/>
    <col min="11021" max="11021" width="8.140625" style="29" customWidth="1"/>
    <col min="11022" max="11022" width="4.7109375" style="29" customWidth="1"/>
    <col min="11023" max="11023" width="8.140625" style="29" customWidth="1"/>
    <col min="11024" max="11024" width="4.7109375" style="29" customWidth="1"/>
    <col min="11025" max="11025" width="8.140625" style="29" customWidth="1"/>
    <col min="11026" max="11026" width="4.7109375" style="29" customWidth="1"/>
    <col min="11027" max="11027" width="8.140625" style="29" customWidth="1"/>
    <col min="11028" max="11028" width="4.7109375" style="29" customWidth="1"/>
    <col min="11029" max="11029" width="8.140625" style="29" customWidth="1"/>
    <col min="11030" max="11030" width="4.7109375" style="29" customWidth="1"/>
    <col min="11031" max="11262" width="8.85546875" style="29"/>
    <col min="11263" max="11263" width="4.28515625" style="29" customWidth="1"/>
    <col min="11264" max="11264" width="4.85546875" style="29" customWidth="1"/>
    <col min="11265" max="11265" width="5.42578125" style="29" customWidth="1"/>
    <col min="11266" max="11266" width="34.5703125" style="29" customWidth="1"/>
    <col min="11267" max="11267" width="16.28515625" style="29" customWidth="1"/>
    <col min="11268" max="11269" width="12.5703125" style="29" customWidth="1"/>
    <col min="11270" max="11271" width="8.140625" style="29" customWidth="1"/>
    <col min="11272" max="11272" width="4.7109375" style="29" customWidth="1"/>
    <col min="11273" max="11273" width="8.140625" style="29" customWidth="1"/>
    <col min="11274" max="11274" width="4.7109375" style="29" customWidth="1"/>
    <col min="11275" max="11275" width="8" style="29" customWidth="1"/>
    <col min="11276" max="11276" width="4.7109375" style="29" customWidth="1"/>
    <col min="11277" max="11277" width="8.140625" style="29" customWidth="1"/>
    <col min="11278" max="11278" width="4.7109375" style="29" customWidth="1"/>
    <col min="11279" max="11279" width="8.140625" style="29" customWidth="1"/>
    <col min="11280" max="11280" width="4.7109375" style="29" customWidth="1"/>
    <col min="11281" max="11281" width="8.140625" style="29" customWidth="1"/>
    <col min="11282" max="11282" width="4.7109375" style="29" customWidth="1"/>
    <col min="11283" max="11283" width="8.140625" style="29" customWidth="1"/>
    <col min="11284" max="11284" width="4.7109375" style="29" customWidth="1"/>
    <col min="11285" max="11285" width="8.140625" style="29" customWidth="1"/>
    <col min="11286" max="11286" width="4.7109375" style="29" customWidth="1"/>
    <col min="11287" max="11518" width="8.85546875" style="29"/>
    <col min="11519" max="11519" width="4.28515625" style="29" customWidth="1"/>
    <col min="11520" max="11520" width="4.85546875" style="29" customWidth="1"/>
    <col min="11521" max="11521" width="5.42578125" style="29" customWidth="1"/>
    <col min="11522" max="11522" width="34.5703125" style="29" customWidth="1"/>
    <col min="11523" max="11523" width="16.28515625" style="29" customWidth="1"/>
    <col min="11524" max="11525" width="12.5703125" style="29" customWidth="1"/>
    <col min="11526" max="11527" width="8.140625" style="29" customWidth="1"/>
    <col min="11528" max="11528" width="4.7109375" style="29" customWidth="1"/>
    <col min="11529" max="11529" width="8.140625" style="29" customWidth="1"/>
    <col min="11530" max="11530" width="4.7109375" style="29" customWidth="1"/>
    <col min="11531" max="11531" width="8" style="29" customWidth="1"/>
    <col min="11532" max="11532" width="4.7109375" style="29" customWidth="1"/>
    <col min="11533" max="11533" width="8.140625" style="29" customWidth="1"/>
    <col min="11534" max="11534" width="4.7109375" style="29" customWidth="1"/>
    <col min="11535" max="11535" width="8.140625" style="29" customWidth="1"/>
    <col min="11536" max="11536" width="4.7109375" style="29" customWidth="1"/>
    <col min="11537" max="11537" width="8.140625" style="29" customWidth="1"/>
    <col min="11538" max="11538" width="4.7109375" style="29" customWidth="1"/>
    <col min="11539" max="11539" width="8.140625" style="29" customWidth="1"/>
    <col min="11540" max="11540" width="4.7109375" style="29" customWidth="1"/>
    <col min="11541" max="11541" width="8.140625" style="29" customWidth="1"/>
    <col min="11542" max="11542" width="4.7109375" style="29" customWidth="1"/>
    <col min="11543" max="11774" width="8.85546875" style="29"/>
    <col min="11775" max="11775" width="4.28515625" style="29" customWidth="1"/>
    <col min="11776" max="11776" width="4.85546875" style="29" customWidth="1"/>
    <col min="11777" max="11777" width="5.42578125" style="29" customWidth="1"/>
    <col min="11778" max="11778" width="34.5703125" style="29" customWidth="1"/>
    <col min="11779" max="11779" width="16.28515625" style="29" customWidth="1"/>
    <col min="11780" max="11781" width="12.5703125" style="29" customWidth="1"/>
    <col min="11782" max="11783" width="8.140625" style="29" customWidth="1"/>
    <col min="11784" max="11784" width="4.7109375" style="29" customWidth="1"/>
    <col min="11785" max="11785" width="8.140625" style="29" customWidth="1"/>
    <col min="11786" max="11786" width="4.7109375" style="29" customWidth="1"/>
    <col min="11787" max="11787" width="8" style="29" customWidth="1"/>
    <col min="11788" max="11788" width="4.7109375" style="29" customWidth="1"/>
    <col min="11789" max="11789" width="8.140625" style="29" customWidth="1"/>
    <col min="11790" max="11790" width="4.7109375" style="29" customWidth="1"/>
    <col min="11791" max="11791" width="8.140625" style="29" customWidth="1"/>
    <col min="11792" max="11792" width="4.7109375" style="29" customWidth="1"/>
    <col min="11793" max="11793" width="8.140625" style="29" customWidth="1"/>
    <col min="11794" max="11794" width="4.7109375" style="29" customWidth="1"/>
    <col min="11795" max="11795" width="8.140625" style="29" customWidth="1"/>
    <col min="11796" max="11796" width="4.7109375" style="29" customWidth="1"/>
    <col min="11797" max="11797" width="8.140625" style="29" customWidth="1"/>
    <col min="11798" max="11798" width="4.7109375" style="29" customWidth="1"/>
    <col min="11799" max="12030" width="8.85546875" style="29"/>
    <col min="12031" max="12031" width="4.28515625" style="29" customWidth="1"/>
    <col min="12032" max="12032" width="4.85546875" style="29" customWidth="1"/>
    <col min="12033" max="12033" width="5.42578125" style="29" customWidth="1"/>
    <col min="12034" max="12034" width="34.5703125" style="29" customWidth="1"/>
    <col min="12035" max="12035" width="16.28515625" style="29" customWidth="1"/>
    <col min="12036" max="12037" width="12.5703125" style="29" customWidth="1"/>
    <col min="12038" max="12039" width="8.140625" style="29" customWidth="1"/>
    <col min="12040" max="12040" width="4.7109375" style="29" customWidth="1"/>
    <col min="12041" max="12041" width="8.140625" style="29" customWidth="1"/>
    <col min="12042" max="12042" width="4.7109375" style="29" customWidth="1"/>
    <col min="12043" max="12043" width="8" style="29" customWidth="1"/>
    <col min="12044" max="12044" width="4.7109375" style="29" customWidth="1"/>
    <col min="12045" max="12045" width="8.140625" style="29" customWidth="1"/>
    <col min="12046" max="12046" width="4.7109375" style="29" customWidth="1"/>
    <col min="12047" max="12047" width="8.140625" style="29" customWidth="1"/>
    <col min="12048" max="12048" width="4.7109375" style="29" customWidth="1"/>
    <col min="12049" max="12049" width="8.140625" style="29" customWidth="1"/>
    <col min="12050" max="12050" width="4.7109375" style="29" customWidth="1"/>
    <col min="12051" max="12051" width="8.140625" style="29" customWidth="1"/>
    <col min="12052" max="12052" width="4.7109375" style="29" customWidth="1"/>
    <col min="12053" max="12053" width="8.140625" style="29" customWidth="1"/>
    <col min="12054" max="12054" width="4.7109375" style="29" customWidth="1"/>
    <col min="12055" max="12286" width="8.85546875" style="29"/>
    <col min="12287" max="12287" width="4.28515625" style="29" customWidth="1"/>
    <col min="12288" max="12288" width="4.85546875" style="29" customWidth="1"/>
    <col min="12289" max="12289" width="5.42578125" style="29" customWidth="1"/>
    <col min="12290" max="12290" width="34.5703125" style="29" customWidth="1"/>
    <col min="12291" max="12291" width="16.28515625" style="29" customWidth="1"/>
    <col min="12292" max="12293" width="12.5703125" style="29" customWidth="1"/>
    <col min="12294" max="12295" width="8.140625" style="29" customWidth="1"/>
    <col min="12296" max="12296" width="4.7109375" style="29" customWidth="1"/>
    <col min="12297" max="12297" width="8.140625" style="29" customWidth="1"/>
    <col min="12298" max="12298" width="4.7109375" style="29" customWidth="1"/>
    <col min="12299" max="12299" width="8" style="29" customWidth="1"/>
    <col min="12300" max="12300" width="4.7109375" style="29" customWidth="1"/>
    <col min="12301" max="12301" width="8.140625" style="29" customWidth="1"/>
    <col min="12302" max="12302" width="4.7109375" style="29" customWidth="1"/>
    <col min="12303" max="12303" width="8.140625" style="29" customWidth="1"/>
    <col min="12304" max="12304" width="4.7109375" style="29" customWidth="1"/>
    <col min="12305" max="12305" width="8.140625" style="29" customWidth="1"/>
    <col min="12306" max="12306" width="4.7109375" style="29" customWidth="1"/>
    <col min="12307" max="12307" width="8.140625" style="29" customWidth="1"/>
    <col min="12308" max="12308" width="4.7109375" style="29" customWidth="1"/>
    <col min="12309" max="12309" width="8.140625" style="29" customWidth="1"/>
    <col min="12310" max="12310" width="4.7109375" style="29" customWidth="1"/>
    <col min="12311" max="12542" width="8.85546875" style="29"/>
    <col min="12543" max="12543" width="4.28515625" style="29" customWidth="1"/>
    <col min="12544" max="12544" width="4.85546875" style="29" customWidth="1"/>
    <col min="12545" max="12545" width="5.42578125" style="29" customWidth="1"/>
    <col min="12546" max="12546" width="34.5703125" style="29" customWidth="1"/>
    <col min="12547" max="12547" width="16.28515625" style="29" customWidth="1"/>
    <col min="12548" max="12549" width="12.5703125" style="29" customWidth="1"/>
    <col min="12550" max="12551" width="8.140625" style="29" customWidth="1"/>
    <col min="12552" max="12552" width="4.7109375" style="29" customWidth="1"/>
    <col min="12553" max="12553" width="8.140625" style="29" customWidth="1"/>
    <col min="12554" max="12554" width="4.7109375" style="29" customWidth="1"/>
    <col min="12555" max="12555" width="8" style="29" customWidth="1"/>
    <col min="12556" max="12556" width="4.7109375" style="29" customWidth="1"/>
    <col min="12557" max="12557" width="8.140625" style="29" customWidth="1"/>
    <col min="12558" max="12558" width="4.7109375" style="29" customWidth="1"/>
    <col min="12559" max="12559" width="8.140625" style="29" customWidth="1"/>
    <col min="12560" max="12560" width="4.7109375" style="29" customWidth="1"/>
    <col min="12561" max="12561" width="8.140625" style="29" customWidth="1"/>
    <col min="12562" max="12562" width="4.7109375" style="29" customWidth="1"/>
    <col min="12563" max="12563" width="8.140625" style="29" customWidth="1"/>
    <col min="12564" max="12564" width="4.7109375" style="29" customWidth="1"/>
    <col min="12565" max="12565" width="8.140625" style="29" customWidth="1"/>
    <col min="12566" max="12566" width="4.7109375" style="29" customWidth="1"/>
    <col min="12567" max="12798" width="8.85546875" style="29"/>
    <col min="12799" max="12799" width="4.28515625" style="29" customWidth="1"/>
    <col min="12800" max="12800" width="4.85546875" style="29" customWidth="1"/>
    <col min="12801" max="12801" width="5.42578125" style="29" customWidth="1"/>
    <col min="12802" max="12802" width="34.5703125" style="29" customWidth="1"/>
    <col min="12803" max="12803" width="16.28515625" style="29" customWidth="1"/>
    <col min="12804" max="12805" width="12.5703125" style="29" customWidth="1"/>
    <col min="12806" max="12807" width="8.140625" style="29" customWidth="1"/>
    <col min="12808" max="12808" width="4.7109375" style="29" customWidth="1"/>
    <col min="12809" max="12809" width="8.140625" style="29" customWidth="1"/>
    <col min="12810" max="12810" width="4.7109375" style="29" customWidth="1"/>
    <col min="12811" max="12811" width="8" style="29" customWidth="1"/>
    <col min="12812" max="12812" width="4.7109375" style="29" customWidth="1"/>
    <col min="12813" max="12813" width="8.140625" style="29" customWidth="1"/>
    <col min="12814" max="12814" width="4.7109375" style="29" customWidth="1"/>
    <col min="12815" max="12815" width="8.140625" style="29" customWidth="1"/>
    <col min="12816" max="12816" width="4.7109375" style="29" customWidth="1"/>
    <col min="12817" max="12817" width="8.140625" style="29" customWidth="1"/>
    <col min="12818" max="12818" width="4.7109375" style="29" customWidth="1"/>
    <col min="12819" max="12819" width="8.140625" style="29" customWidth="1"/>
    <col min="12820" max="12820" width="4.7109375" style="29" customWidth="1"/>
    <col min="12821" max="12821" width="8.140625" style="29" customWidth="1"/>
    <col min="12822" max="12822" width="4.7109375" style="29" customWidth="1"/>
    <col min="12823" max="13054" width="8.85546875" style="29"/>
    <col min="13055" max="13055" width="4.28515625" style="29" customWidth="1"/>
    <col min="13056" max="13056" width="4.85546875" style="29" customWidth="1"/>
    <col min="13057" max="13057" width="5.42578125" style="29" customWidth="1"/>
    <col min="13058" max="13058" width="34.5703125" style="29" customWidth="1"/>
    <col min="13059" max="13059" width="16.28515625" style="29" customWidth="1"/>
    <col min="13060" max="13061" width="12.5703125" style="29" customWidth="1"/>
    <col min="13062" max="13063" width="8.140625" style="29" customWidth="1"/>
    <col min="13064" max="13064" width="4.7109375" style="29" customWidth="1"/>
    <col min="13065" max="13065" width="8.140625" style="29" customWidth="1"/>
    <col min="13066" max="13066" width="4.7109375" style="29" customWidth="1"/>
    <col min="13067" max="13067" width="8" style="29" customWidth="1"/>
    <col min="13068" max="13068" width="4.7109375" style="29" customWidth="1"/>
    <col min="13069" max="13069" width="8.140625" style="29" customWidth="1"/>
    <col min="13070" max="13070" width="4.7109375" style="29" customWidth="1"/>
    <col min="13071" max="13071" width="8.140625" style="29" customWidth="1"/>
    <col min="13072" max="13072" width="4.7109375" style="29" customWidth="1"/>
    <col min="13073" max="13073" width="8.140625" style="29" customWidth="1"/>
    <col min="13074" max="13074" width="4.7109375" style="29" customWidth="1"/>
    <col min="13075" max="13075" width="8.140625" style="29" customWidth="1"/>
    <col min="13076" max="13076" width="4.7109375" style="29" customWidth="1"/>
    <col min="13077" max="13077" width="8.140625" style="29" customWidth="1"/>
    <col min="13078" max="13078" width="4.7109375" style="29" customWidth="1"/>
    <col min="13079" max="13310" width="8.85546875" style="29"/>
    <col min="13311" max="13311" width="4.28515625" style="29" customWidth="1"/>
    <col min="13312" max="13312" width="4.85546875" style="29" customWidth="1"/>
    <col min="13313" max="13313" width="5.42578125" style="29" customWidth="1"/>
    <col min="13314" max="13314" width="34.5703125" style="29" customWidth="1"/>
    <col min="13315" max="13315" width="16.28515625" style="29" customWidth="1"/>
    <col min="13316" max="13317" width="12.5703125" style="29" customWidth="1"/>
    <col min="13318" max="13319" width="8.140625" style="29" customWidth="1"/>
    <col min="13320" max="13320" width="4.7109375" style="29" customWidth="1"/>
    <col min="13321" max="13321" width="8.140625" style="29" customWidth="1"/>
    <col min="13322" max="13322" width="4.7109375" style="29" customWidth="1"/>
    <col min="13323" max="13323" width="8" style="29" customWidth="1"/>
    <col min="13324" max="13324" width="4.7109375" style="29" customWidth="1"/>
    <col min="13325" max="13325" width="8.140625" style="29" customWidth="1"/>
    <col min="13326" max="13326" width="4.7109375" style="29" customWidth="1"/>
    <col min="13327" max="13327" width="8.140625" style="29" customWidth="1"/>
    <col min="13328" max="13328" width="4.7109375" style="29" customWidth="1"/>
    <col min="13329" max="13329" width="8.140625" style="29" customWidth="1"/>
    <col min="13330" max="13330" width="4.7109375" style="29" customWidth="1"/>
    <col min="13331" max="13331" width="8.140625" style="29" customWidth="1"/>
    <col min="13332" max="13332" width="4.7109375" style="29" customWidth="1"/>
    <col min="13333" max="13333" width="8.140625" style="29" customWidth="1"/>
    <col min="13334" max="13334" width="4.7109375" style="29" customWidth="1"/>
    <col min="13335" max="13566" width="8.85546875" style="29"/>
    <col min="13567" max="13567" width="4.28515625" style="29" customWidth="1"/>
    <col min="13568" max="13568" width="4.85546875" style="29" customWidth="1"/>
    <col min="13569" max="13569" width="5.42578125" style="29" customWidth="1"/>
    <col min="13570" max="13570" width="34.5703125" style="29" customWidth="1"/>
    <col min="13571" max="13571" width="16.28515625" style="29" customWidth="1"/>
    <col min="13572" max="13573" width="12.5703125" style="29" customWidth="1"/>
    <col min="13574" max="13575" width="8.140625" style="29" customWidth="1"/>
    <col min="13576" max="13576" width="4.7109375" style="29" customWidth="1"/>
    <col min="13577" max="13577" width="8.140625" style="29" customWidth="1"/>
    <col min="13578" max="13578" width="4.7109375" style="29" customWidth="1"/>
    <col min="13579" max="13579" width="8" style="29" customWidth="1"/>
    <col min="13580" max="13580" width="4.7109375" style="29" customWidth="1"/>
    <col min="13581" max="13581" width="8.140625" style="29" customWidth="1"/>
    <col min="13582" max="13582" width="4.7109375" style="29" customWidth="1"/>
    <col min="13583" max="13583" width="8.140625" style="29" customWidth="1"/>
    <col min="13584" max="13584" width="4.7109375" style="29" customWidth="1"/>
    <col min="13585" max="13585" width="8.140625" style="29" customWidth="1"/>
    <col min="13586" max="13586" width="4.7109375" style="29" customWidth="1"/>
    <col min="13587" max="13587" width="8.140625" style="29" customWidth="1"/>
    <col min="13588" max="13588" width="4.7109375" style="29" customWidth="1"/>
    <col min="13589" max="13589" width="8.140625" style="29" customWidth="1"/>
    <col min="13590" max="13590" width="4.7109375" style="29" customWidth="1"/>
    <col min="13591" max="13822" width="8.85546875" style="29"/>
    <col min="13823" max="13823" width="4.28515625" style="29" customWidth="1"/>
    <col min="13824" max="13824" width="4.85546875" style="29" customWidth="1"/>
    <col min="13825" max="13825" width="5.42578125" style="29" customWidth="1"/>
    <col min="13826" max="13826" width="34.5703125" style="29" customWidth="1"/>
    <col min="13827" max="13827" width="16.28515625" style="29" customWidth="1"/>
    <col min="13828" max="13829" width="12.5703125" style="29" customWidth="1"/>
    <col min="13830" max="13831" width="8.140625" style="29" customWidth="1"/>
    <col min="13832" max="13832" width="4.7109375" style="29" customWidth="1"/>
    <col min="13833" max="13833" width="8.140625" style="29" customWidth="1"/>
    <col min="13834" max="13834" width="4.7109375" style="29" customWidth="1"/>
    <col min="13835" max="13835" width="8" style="29" customWidth="1"/>
    <col min="13836" max="13836" width="4.7109375" style="29" customWidth="1"/>
    <col min="13837" max="13837" width="8.140625" style="29" customWidth="1"/>
    <col min="13838" max="13838" width="4.7109375" style="29" customWidth="1"/>
    <col min="13839" max="13839" width="8.140625" style="29" customWidth="1"/>
    <col min="13840" max="13840" width="4.7109375" style="29" customWidth="1"/>
    <col min="13841" max="13841" width="8.140625" style="29" customWidth="1"/>
    <col min="13842" max="13842" width="4.7109375" style="29" customWidth="1"/>
    <col min="13843" max="13843" width="8.140625" style="29" customWidth="1"/>
    <col min="13844" max="13844" width="4.7109375" style="29" customWidth="1"/>
    <col min="13845" max="13845" width="8.140625" style="29" customWidth="1"/>
    <col min="13846" max="13846" width="4.7109375" style="29" customWidth="1"/>
    <col min="13847" max="14078" width="8.85546875" style="29"/>
    <col min="14079" max="14079" width="4.28515625" style="29" customWidth="1"/>
    <col min="14080" max="14080" width="4.85546875" style="29" customWidth="1"/>
    <col min="14081" max="14081" width="5.42578125" style="29" customWidth="1"/>
    <col min="14082" max="14082" width="34.5703125" style="29" customWidth="1"/>
    <col min="14083" max="14083" width="16.28515625" style="29" customWidth="1"/>
    <col min="14084" max="14085" width="12.5703125" style="29" customWidth="1"/>
    <col min="14086" max="14087" width="8.140625" style="29" customWidth="1"/>
    <col min="14088" max="14088" width="4.7109375" style="29" customWidth="1"/>
    <col min="14089" max="14089" width="8.140625" style="29" customWidth="1"/>
    <col min="14090" max="14090" width="4.7109375" style="29" customWidth="1"/>
    <col min="14091" max="14091" width="8" style="29" customWidth="1"/>
    <col min="14092" max="14092" width="4.7109375" style="29" customWidth="1"/>
    <col min="14093" max="14093" width="8.140625" style="29" customWidth="1"/>
    <col min="14094" max="14094" width="4.7109375" style="29" customWidth="1"/>
    <col min="14095" max="14095" width="8.140625" style="29" customWidth="1"/>
    <col min="14096" max="14096" width="4.7109375" style="29" customWidth="1"/>
    <col min="14097" max="14097" width="8.140625" style="29" customWidth="1"/>
    <col min="14098" max="14098" width="4.7109375" style="29" customWidth="1"/>
    <col min="14099" max="14099" width="8.140625" style="29" customWidth="1"/>
    <col min="14100" max="14100" width="4.7109375" style="29" customWidth="1"/>
    <col min="14101" max="14101" width="8.140625" style="29" customWidth="1"/>
    <col min="14102" max="14102" width="4.7109375" style="29" customWidth="1"/>
    <col min="14103" max="14334" width="8.85546875" style="29"/>
    <col min="14335" max="14335" width="4.28515625" style="29" customWidth="1"/>
    <col min="14336" max="14336" width="4.85546875" style="29" customWidth="1"/>
    <col min="14337" max="14337" width="5.42578125" style="29" customWidth="1"/>
    <col min="14338" max="14338" width="34.5703125" style="29" customWidth="1"/>
    <col min="14339" max="14339" width="16.28515625" style="29" customWidth="1"/>
    <col min="14340" max="14341" width="12.5703125" style="29" customWidth="1"/>
    <col min="14342" max="14343" width="8.140625" style="29" customWidth="1"/>
    <col min="14344" max="14344" width="4.7109375" style="29" customWidth="1"/>
    <col min="14345" max="14345" width="8.140625" style="29" customWidth="1"/>
    <col min="14346" max="14346" width="4.7109375" style="29" customWidth="1"/>
    <col min="14347" max="14347" width="8" style="29" customWidth="1"/>
    <col min="14348" max="14348" width="4.7109375" style="29" customWidth="1"/>
    <col min="14349" max="14349" width="8.140625" style="29" customWidth="1"/>
    <col min="14350" max="14350" width="4.7109375" style="29" customWidth="1"/>
    <col min="14351" max="14351" width="8.140625" style="29" customWidth="1"/>
    <col min="14352" max="14352" width="4.7109375" style="29" customWidth="1"/>
    <col min="14353" max="14353" width="8.140625" style="29" customWidth="1"/>
    <col min="14354" max="14354" width="4.7109375" style="29" customWidth="1"/>
    <col min="14355" max="14355" width="8.140625" style="29" customWidth="1"/>
    <col min="14356" max="14356" width="4.7109375" style="29" customWidth="1"/>
    <col min="14357" max="14357" width="8.140625" style="29" customWidth="1"/>
    <col min="14358" max="14358" width="4.7109375" style="29" customWidth="1"/>
    <col min="14359" max="14590" width="8.85546875" style="29"/>
    <col min="14591" max="14591" width="4.28515625" style="29" customWidth="1"/>
    <col min="14592" max="14592" width="4.85546875" style="29" customWidth="1"/>
    <col min="14593" max="14593" width="5.42578125" style="29" customWidth="1"/>
    <col min="14594" max="14594" width="34.5703125" style="29" customWidth="1"/>
    <col min="14595" max="14595" width="16.28515625" style="29" customWidth="1"/>
    <col min="14596" max="14597" width="12.5703125" style="29" customWidth="1"/>
    <col min="14598" max="14599" width="8.140625" style="29" customWidth="1"/>
    <col min="14600" max="14600" width="4.7109375" style="29" customWidth="1"/>
    <col min="14601" max="14601" width="8.140625" style="29" customWidth="1"/>
    <col min="14602" max="14602" width="4.7109375" style="29" customWidth="1"/>
    <col min="14603" max="14603" width="8" style="29" customWidth="1"/>
    <col min="14604" max="14604" width="4.7109375" style="29" customWidth="1"/>
    <col min="14605" max="14605" width="8.140625" style="29" customWidth="1"/>
    <col min="14606" max="14606" width="4.7109375" style="29" customWidth="1"/>
    <col min="14607" max="14607" width="8.140625" style="29" customWidth="1"/>
    <col min="14608" max="14608" width="4.7109375" style="29" customWidth="1"/>
    <col min="14609" max="14609" width="8.140625" style="29" customWidth="1"/>
    <col min="14610" max="14610" width="4.7109375" style="29" customWidth="1"/>
    <col min="14611" max="14611" width="8.140625" style="29" customWidth="1"/>
    <col min="14612" max="14612" width="4.7109375" style="29" customWidth="1"/>
    <col min="14613" max="14613" width="8.140625" style="29" customWidth="1"/>
    <col min="14614" max="14614" width="4.7109375" style="29" customWidth="1"/>
    <col min="14615" max="14846" width="8.85546875" style="29"/>
    <col min="14847" max="14847" width="4.28515625" style="29" customWidth="1"/>
    <col min="14848" max="14848" width="4.85546875" style="29" customWidth="1"/>
    <col min="14849" max="14849" width="5.42578125" style="29" customWidth="1"/>
    <col min="14850" max="14850" width="34.5703125" style="29" customWidth="1"/>
    <col min="14851" max="14851" width="16.28515625" style="29" customWidth="1"/>
    <col min="14852" max="14853" width="12.5703125" style="29" customWidth="1"/>
    <col min="14854" max="14855" width="8.140625" style="29" customWidth="1"/>
    <col min="14856" max="14856" width="4.7109375" style="29" customWidth="1"/>
    <col min="14857" max="14857" width="8.140625" style="29" customWidth="1"/>
    <col min="14858" max="14858" width="4.7109375" style="29" customWidth="1"/>
    <col min="14859" max="14859" width="8" style="29" customWidth="1"/>
    <col min="14860" max="14860" width="4.7109375" style="29" customWidth="1"/>
    <col min="14861" max="14861" width="8.140625" style="29" customWidth="1"/>
    <col min="14862" max="14862" width="4.7109375" style="29" customWidth="1"/>
    <col min="14863" max="14863" width="8.140625" style="29" customWidth="1"/>
    <col min="14864" max="14864" width="4.7109375" style="29" customWidth="1"/>
    <col min="14865" max="14865" width="8.140625" style="29" customWidth="1"/>
    <col min="14866" max="14866" width="4.7109375" style="29" customWidth="1"/>
    <col min="14867" max="14867" width="8.140625" style="29" customWidth="1"/>
    <col min="14868" max="14868" width="4.7109375" style="29" customWidth="1"/>
    <col min="14869" max="14869" width="8.140625" style="29" customWidth="1"/>
    <col min="14870" max="14870" width="4.7109375" style="29" customWidth="1"/>
    <col min="14871" max="15102" width="8.85546875" style="29"/>
    <col min="15103" max="15103" width="4.28515625" style="29" customWidth="1"/>
    <col min="15104" max="15104" width="4.85546875" style="29" customWidth="1"/>
    <col min="15105" max="15105" width="5.42578125" style="29" customWidth="1"/>
    <col min="15106" max="15106" width="34.5703125" style="29" customWidth="1"/>
    <col min="15107" max="15107" width="16.28515625" style="29" customWidth="1"/>
    <col min="15108" max="15109" width="12.5703125" style="29" customWidth="1"/>
    <col min="15110" max="15111" width="8.140625" style="29" customWidth="1"/>
    <col min="15112" max="15112" width="4.7109375" style="29" customWidth="1"/>
    <col min="15113" max="15113" width="8.140625" style="29" customWidth="1"/>
    <col min="15114" max="15114" width="4.7109375" style="29" customWidth="1"/>
    <col min="15115" max="15115" width="8" style="29" customWidth="1"/>
    <col min="15116" max="15116" width="4.7109375" style="29" customWidth="1"/>
    <col min="15117" max="15117" width="8.140625" style="29" customWidth="1"/>
    <col min="15118" max="15118" width="4.7109375" style="29" customWidth="1"/>
    <col min="15119" max="15119" width="8.140625" style="29" customWidth="1"/>
    <col min="15120" max="15120" width="4.7109375" style="29" customWidth="1"/>
    <col min="15121" max="15121" width="8.140625" style="29" customWidth="1"/>
    <col min="15122" max="15122" width="4.7109375" style="29" customWidth="1"/>
    <col min="15123" max="15123" width="8.140625" style="29" customWidth="1"/>
    <col min="15124" max="15124" width="4.7109375" style="29" customWidth="1"/>
    <col min="15125" max="15125" width="8.140625" style="29" customWidth="1"/>
    <col min="15126" max="15126" width="4.7109375" style="29" customWidth="1"/>
    <col min="15127" max="15358" width="8.85546875" style="29"/>
    <col min="15359" max="15359" width="4.28515625" style="29" customWidth="1"/>
    <col min="15360" max="15360" width="4.85546875" style="29" customWidth="1"/>
    <col min="15361" max="15361" width="5.42578125" style="29" customWidth="1"/>
    <col min="15362" max="15362" width="34.5703125" style="29" customWidth="1"/>
    <col min="15363" max="15363" width="16.28515625" style="29" customWidth="1"/>
    <col min="15364" max="15365" width="12.5703125" style="29" customWidth="1"/>
    <col min="15366" max="15367" width="8.140625" style="29" customWidth="1"/>
    <col min="15368" max="15368" width="4.7109375" style="29" customWidth="1"/>
    <col min="15369" max="15369" width="8.140625" style="29" customWidth="1"/>
    <col min="15370" max="15370" width="4.7109375" style="29" customWidth="1"/>
    <col min="15371" max="15371" width="8" style="29" customWidth="1"/>
    <col min="15372" max="15372" width="4.7109375" style="29" customWidth="1"/>
    <col min="15373" max="15373" width="8.140625" style="29" customWidth="1"/>
    <col min="15374" max="15374" width="4.7109375" style="29" customWidth="1"/>
    <col min="15375" max="15375" width="8.140625" style="29" customWidth="1"/>
    <col min="15376" max="15376" width="4.7109375" style="29" customWidth="1"/>
    <col min="15377" max="15377" width="8.140625" style="29" customWidth="1"/>
    <col min="15378" max="15378" width="4.7109375" style="29" customWidth="1"/>
    <col min="15379" max="15379" width="8.140625" style="29" customWidth="1"/>
    <col min="15380" max="15380" width="4.7109375" style="29" customWidth="1"/>
    <col min="15381" max="15381" width="8.140625" style="29" customWidth="1"/>
    <col min="15382" max="15382" width="4.7109375" style="29" customWidth="1"/>
    <col min="15383" max="15614" width="8.85546875" style="29"/>
    <col min="15615" max="15615" width="4.28515625" style="29" customWidth="1"/>
    <col min="15616" max="15616" width="4.85546875" style="29" customWidth="1"/>
    <col min="15617" max="15617" width="5.42578125" style="29" customWidth="1"/>
    <col min="15618" max="15618" width="34.5703125" style="29" customWidth="1"/>
    <col min="15619" max="15619" width="16.28515625" style="29" customWidth="1"/>
    <col min="15620" max="15621" width="12.5703125" style="29" customWidth="1"/>
    <col min="15622" max="15623" width="8.140625" style="29" customWidth="1"/>
    <col min="15624" max="15624" width="4.7109375" style="29" customWidth="1"/>
    <col min="15625" max="15625" width="8.140625" style="29" customWidth="1"/>
    <col min="15626" max="15626" width="4.7109375" style="29" customWidth="1"/>
    <col min="15627" max="15627" width="8" style="29" customWidth="1"/>
    <col min="15628" max="15628" width="4.7109375" style="29" customWidth="1"/>
    <col min="15629" max="15629" width="8.140625" style="29" customWidth="1"/>
    <col min="15630" max="15630" width="4.7109375" style="29" customWidth="1"/>
    <col min="15631" max="15631" width="8.140625" style="29" customWidth="1"/>
    <col min="15632" max="15632" width="4.7109375" style="29" customWidth="1"/>
    <col min="15633" max="15633" width="8.140625" style="29" customWidth="1"/>
    <col min="15634" max="15634" width="4.7109375" style="29" customWidth="1"/>
    <col min="15635" max="15635" width="8.140625" style="29" customWidth="1"/>
    <col min="15636" max="15636" width="4.7109375" style="29" customWidth="1"/>
    <col min="15637" max="15637" width="8.140625" style="29" customWidth="1"/>
    <col min="15638" max="15638" width="4.7109375" style="29" customWidth="1"/>
    <col min="15639" max="15870" width="8.85546875" style="29"/>
    <col min="15871" max="15871" width="4.28515625" style="29" customWidth="1"/>
    <col min="15872" max="15872" width="4.85546875" style="29" customWidth="1"/>
    <col min="15873" max="15873" width="5.42578125" style="29" customWidth="1"/>
    <col min="15874" max="15874" width="34.5703125" style="29" customWidth="1"/>
    <col min="15875" max="15875" width="16.28515625" style="29" customWidth="1"/>
    <col min="15876" max="15877" width="12.5703125" style="29" customWidth="1"/>
    <col min="15878" max="15879" width="8.140625" style="29" customWidth="1"/>
    <col min="15880" max="15880" width="4.7109375" style="29" customWidth="1"/>
    <col min="15881" max="15881" width="8.140625" style="29" customWidth="1"/>
    <col min="15882" max="15882" width="4.7109375" style="29" customWidth="1"/>
    <col min="15883" max="15883" width="8" style="29" customWidth="1"/>
    <col min="15884" max="15884" width="4.7109375" style="29" customWidth="1"/>
    <col min="15885" max="15885" width="8.140625" style="29" customWidth="1"/>
    <col min="15886" max="15886" width="4.7109375" style="29" customWidth="1"/>
    <col min="15887" max="15887" width="8.140625" style="29" customWidth="1"/>
    <col min="15888" max="15888" width="4.7109375" style="29" customWidth="1"/>
    <col min="15889" max="15889" width="8.140625" style="29" customWidth="1"/>
    <col min="15890" max="15890" width="4.7109375" style="29" customWidth="1"/>
    <col min="15891" max="15891" width="8.140625" style="29" customWidth="1"/>
    <col min="15892" max="15892" width="4.7109375" style="29" customWidth="1"/>
    <col min="15893" max="15893" width="8.140625" style="29" customWidth="1"/>
    <col min="15894" max="15894" width="4.7109375" style="29" customWidth="1"/>
    <col min="15895" max="16126" width="8.85546875" style="29"/>
    <col min="16127" max="16127" width="4.28515625" style="29" customWidth="1"/>
    <col min="16128" max="16128" width="4.85546875" style="29" customWidth="1"/>
    <col min="16129" max="16129" width="5.42578125" style="29" customWidth="1"/>
    <col min="16130" max="16130" width="34.5703125" style="29" customWidth="1"/>
    <col min="16131" max="16131" width="16.28515625" style="29" customWidth="1"/>
    <col min="16132" max="16133" width="12.5703125" style="29" customWidth="1"/>
    <col min="16134" max="16135" width="8.140625" style="29" customWidth="1"/>
    <col min="16136" max="16136" width="4.7109375" style="29" customWidth="1"/>
    <col min="16137" max="16137" width="8.140625" style="29" customWidth="1"/>
    <col min="16138" max="16138" width="4.7109375" style="29" customWidth="1"/>
    <col min="16139" max="16139" width="8" style="29" customWidth="1"/>
    <col min="16140" max="16140" width="4.7109375" style="29" customWidth="1"/>
    <col min="16141" max="16141" width="8.140625" style="29" customWidth="1"/>
    <col min="16142" max="16142" width="4.7109375" style="29" customWidth="1"/>
    <col min="16143" max="16143" width="8.140625" style="29" customWidth="1"/>
    <col min="16144" max="16144" width="4.7109375" style="29" customWidth="1"/>
    <col min="16145" max="16145" width="8.140625" style="29" customWidth="1"/>
    <col min="16146" max="16146" width="4.7109375" style="29" customWidth="1"/>
    <col min="16147" max="16147" width="8.140625" style="29" customWidth="1"/>
    <col min="16148" max="16148" width="4.7109375" style="29" customWidth="1"/>
    <col min="16149" max="16149" width="8.140625" style="29" customWidth="1"/>
    <col min="16150" max="16150" width="4.7109375" style="29" customWidth="1"/>
    <col min="16151" max="16384" width="8.85546875" style="29"/>
  </cols>
  <sheetData>
    <row r="1" spans="1:26" ht="35.25" customHeight="1" x14ac:dyDescent="0.2"/>
    <row r="2" spans="1:26" ht="45" x14ac:dyDescent="0.6">
      <c r="G2" s="45" t="s">
        <v>36</v>
      </c>
      <c r="J2" s="47"/>
    </row>
    <row r="3" spans="1:26" ht="35.25" x14ac:dyDescent="0.5">
      <c r="G3" s="49"/>
      <c r="I3" s="46" t="s">
        <v>83</v>
      </c>
    </row>
    <row r="4" spans="1:26" ht="43.5" customHeight="1" thickBot="1" x14ac:dyDescent="0.25"/>
    <row r="5" spans="1:26" ht="28.5" customHeight="1" thickTop="1" x14ac:dyDescent="0.2">
      <c r="A5" s="1406" t="s">
        <v>4</v>
      </c>
      <c r="B5" s="1408" t="s">
        <v>20</v>
      </c>
      <c r="C5" s="1410" t="s">
        <v>5</v>
      </c>
      <c r="D5" s="1589" t="s">
        <v>6</v>
      </c>
      <c r="E5" s="1590"/>
      <c r="F5" s="1585" t="s">
        <v>7</v>
      </c>
      <c r="G5" s="1586"/>
      <c r="H5" s="1589" t="s">
        <v>8</v>
      </c>
      <c r="I5" s="1590"/>
      <c r="J5" s="1585" t="s">
        <v>9</v>
      </c>
      <c r="K5" s="1586"/>
      <c r="L5" s="1589" t="s">
        <v>10</v>
      </c>
      <c r="M5" s="1590"/>
      <c r="N5" s="1585" t="s">
        <v>11</v>
      </c>
      <c r="O5" s="1586"/>
      <c r="P5" s="1589" t="s">
        <v>12</v>
      </c>
      <c r="Q5" s="1590"/>
      <c r="R5" s="1585" t="s">
        <v>13</v>
      </c>
      <c r="S5" s="1586"/>
      <c r="T5" s="1589" t="s">
        <v>85</v>
      </c>
      <c r="U5" s="1590"/>
      <c r="V5" s="1585" t="s">
        <v>86</v>
      </c>
      <c r="W5" s="1586"/>
      <c r="X5" s="1454" t="s">
        <v>14</v>
      </c>
      <c r="Y5" s="1455"/>
      <c r="Z5" s="1456"/>
    </row>
    <row r="6" spans="1:26" ht="42" customHeight="1" x14ac:dyDescent="0.2">
      <c r="A6" s="1407"/>
      <c r="B6" s="1409"/>
      <c r="C6" s="1411"/>
      <c r="D6" s="1587" t="s">
        <v>795</v>
      </c>
      <c r="E6" s="1588"/>
      <c r="F6" s="1583" t="s">
        <v>796</v>
      </c>
      <c r="G6" s="1584"/>
      <c r="H6" s="1583" t="s">
        <v>797</v>
      </c>
      <c r="I6" s="1584"/>
      <c r="J6" s="1583" t="s">
        <v>798</v>
      </c>
      <c r="K6" s="1584"/>
      <c r="L6" s="1587" t="s">
        <v>799</v>
      </c>
      <c r="M6" s="1588"/>
      <c r="N6" s="1583" t="s">
        <v>800</v>
      </c>
      <c r="O6" s="1584"/>
      <c r="P6" s="1587" t="s">
        <v>801</v>
      </c>
      <c r="Q6" s="1588"/>
      <c r="R6" s="1583" t="s">
        <v>802</v>
      </c>
      <c r="S6" s="1584"/>
      <c r="T6" s="1587" t="s">
        <v>803</v>
      </c>
      <c r="U6" s="1588"/>
      <c r="V6" s="1583" t="s">
        <v>804</v>
      </c>
      <c r="W6" s="1584"/>
      <c r="X6" s="1457"/>
      <c r="Y6" s="1458"/>
      <c r="Z6" s="1459"/>
    </row>
    <row r="7" spans="1:26" ht="6.75" customHeight="1" x14ac:dyDescent="0.2">
      <c r="A7" s="1407"/>
      <c r="B7" s="1409"/>
      <c r="C7" s="1411"/>
      <c r="D7" s="138"/>
      <c r="E7" s="139"/>
      <c r="F7" s="138"/>
      <c r="G7" s="140"/>
      <c r="H7" s="105"/>
      <c r="I7" s="139"/>
      <c r="J7" s="138"/>
      <c r="K7" s="140"/>
      <c r="L7" s="105"/>
      <c r="M7" s="139"/>
      <c r="N7" s="138"/>
      <c r="O7" s="141"/>
      <c r="P7" s="105"/>
      <c r="Q7" s="139"/>
      <c r="R7" s="138"/>
      <c r="S7" s="140"/>
      <c r="T7" s="105"/>
      <c r="U7" s="139"/>
      <c r="V7" s="138"/>
      <c r="W7" s="140"/>
      <c r="X7" s="105"/>
      <c r="Y7" s="107"/>
      <c r="Z7" s="108"/>
    </row>
    <row r="8" spans="1:26" ht="12" customHeight="1" x14ac:dyDescent="0.2">
      <c r="A8" s="109"/>
      <c r="B8" s="110"/>
      <c r="C8" s="111"/>
      <c r="D8" s="145" t="s">
        <v>15</v>
      </c>
      <c r="E8" s="146" t="s">
        <v>16</v>
      </c>
      <c r="F8" s="145" t="s">
        <v>15</v>
      </c>
      <c r="G8" s="147" t="s">
        <v>16</v>
      </c>
      <c r="H8" s="148" t="s">
        <v>15</v>
      </c>
      <c r="I8" s="146" t="s">
        <v>16</v>
      </c>
      <c r="J8" s="145" t="s">
        <v>15</v>
      </c>
      <c r="K8" s="147" t="s">
        <v>16</v>
      </c>
      <c r="L8" s="148" t="s">
        <v>15</v>
      </c>
      <c r="M8" s="146" t="s">
        <v>16</v>
      </c>
      <c r="N8" s="145" t="s">
        <v>15</v>
      </c>
      <c r="O8" s="149" t="s">
        <v>16</v>
      </c>
      <c r="P8" s="148" t="s">
        <v>15</v>
      </c>
      <c r="Q8" s="146" t="s">
        <v>16</v>
      </c>
      <c r="R8" s="145" t="s">
        <v>15</v>
      </c>
      <c r="S8" s="147" t="s">
        <v>16</v>
      </c>
      <c r="T8" s="148" t="s">
        <v>15</v>
      </c>
      <c r="U8" s="146" t="s">
        <v>16</v>
      </c>
      <c r="V8" s="145" t="s">
        <v>15</v>
      </c>
      <c r="W8" s="147" t="s">
        <v>16</v>
      </c>
      <c r="X8" s="148" t="s">
        <v>15</v>
      </c>
      <c r="Y8" s="151" t="s">
        <v>17</v>
      </c>
      <c r="Z8" s="112" t="s">
        <v>18</v>
      </c>
    </row>
    <row r="9" spans="1:26" ht="9.75" customHeight="1" thickBot="1" x14ac:dyDescent="0.25">
      <c r="A9" s="113"/>
      <c r="B9" s="152"/>
      <c r="C9" s="114"/>
      <c r="D9" s="153"/>
      <c r="E9" s="154"/>
      <c r="F9" s="153"/>
      <c r="G9" s="155"/>
      <c r="H9" s="153"/>
      <c r="I9" s="154"/>
      <c r="J9" s="153"/>
      <c r="K9" s="155"/>
      <c r="L9" s="153"/>
      <c r="M9" s="154"/>
      <c r="N9" s="153"/>
      <c r="O9" s="155"/>
      <c r="P9" s="153"/>
      <c r="Q9" s="154"/>
      <c r="R9" s="153"/>
      <c r="S9" s="155"/>
      <c r="T9" s="153"/>
      <c r="U9" s="154"/>
      <c r="V9" s="153"/>
      <c r="W9" s="155"/>
      <c r="X9" s="153"/>
      <c r="Y9" s="158"/>
      <c r="Z9" s="115"/>
    </row>
    <row r="10" spans="1:26" ht="17.25" thickTop="1" x14ac:dyDescent="0.2">
      <c r="A10" s="119">
        <v>1</v>
      </c>
      <c r="B10" s="89" t="s">
        <v>1037</v>
      </c>
      <c r="C10" s="159" t="s">
        <v>805</v>
      </c>
      <c r="D10" s="77">
        <v>4</v>
      </c>
      <c r="E10" s="78">
        <v>489</v>
      </c>
      <c r="F10" s="75">
        <v>1</v>
      </c>
      <c r="G10" s="160">
        <v>1592</v>
      </c>
      <c r="H10" s="77">
        <v>1</v>
      </c>
      <c r="I10" s="78">
        <v>2237</v>
      </c>
      <c r="J10" s="75">
        <v>5</v>
      </c>
      <c r="K10" s="76">
        <v>2</v>
      </c>
      <c r="L10" s="77">
        <v>2</v>
      </c>
      <c r="M10" s="78">
        <v>12060</v>
      </c>
      <c r="N10" s="75">
        <v>3</v>
      </c>
      <c r="O10" s="76">
        <v>17140</v>
      </c>
      <c r="P10" s="75">
        <v>6</v>
      </c>
      <c r="Q10" s="76">
        <v>293</v>
      </c>
      <c r="R10" s="75">
        <v>1</v>
      </c>
      <c r="S10" s="76">
        <v>18310</v>
      </c>
      <c r="T10" s="75">
        <v>5</v>
      </c>
      <c r="U10" s="76">
        <v>4425</v>
      </c>
      <c r="V10" s="75">
        <v>2</v>
      </c>
      <c r="W10" s="76">
        <v>9010</v>
      </c>
      <c r="X10" s="144">
        <v>30</v>
      </c>
      <c r="Y10" s="88">
        <v>65558</v>
      </c>
      <c r="Z10" s="87">
        <v>1</v>
      </c>
    </row>
    <row r="11" spans="1:26" ht="16.5" x14ac:dyDescent="0.2">
      <c r="A11" s="118">
        <v>2</v>
      </c>
      <c r="B11" s="90" t="s">
        <v>1036</v>
      </c>
      <c r="C11" s="91" t="s">
        <v>92</v>
      </c>
      <c r="D11" s="81">
        <v>2</v>
      </c>
      <c r="E11" s="82">
        <v>2283</v>
      </c>
      <c r="F11" s="79">
        <v>1</v>
      </c>
      <c r="G11" s="80">
        <v>4218</v>
      </c>
      <c r="H11" s="81">
        <v>6.5</v>
      </c>
      <c r="I11" s="82">
        <v>0</v>
      </c>
      <c r="J11" s="79">
        <v>1</v>
      </c>
      <c r="K11" s="80">
        <v>2829</v>
      </c>
      <c r="L11" s="81">
        <v>1</v>
      </c>
      <c r="M11" s="82">
        <v>16050</v>
      </c>
      <c r="N11" s="79">
        <v>2</v>
      </c>
      <c r="O11" s="80">
        <v>19860</v>
      </c>
      <c r="P11" s="79">
        <v>1</v>
      </c>
      <c r="Q11" s="80">
        <v>3806</v>
      </c>
      <c r="R11" s="79">
        <v>6</v>
      </c>
      <c r="S11" s="80">
        <v>1345</v>
      </c>
      <c r="T11" s="79">
        <v>6</v>
      </c>
      <c r="U11" s="80">
        <v>4230</v>
      </c>
      <c r="V11" s="79">
        <v>4</v>
      </c>
      <c r="W11" s="80">
        <v>5910</v>
      </c>
      <c r="X11" s="144">
        <v>30.5</v>
      </c>
      <c r="Y11" s="88">
        <v>60531</v>
      </c>
      <c r="Z11" s="87">
        <v>2</v>
      </c>
    </row>
    <row r="12" spans="1:26" ht="16.5" x14ac:dyDescent="0.2">
      <c r="A12" s="118">
        <v>3</v>
      </c>
      <c r="B12" s="90" t="s">
        <v>1047</v>
      </c>
      <c r="C12" s="91" t="s">
        <v>1085</v>
      </c>
      <c r="D12" s="81">
        <v>2</v>
      </c>
      <c r="E12" s="82">
        <v>882</v>
      </c>
      <c r="F12" s="79">
        <v>7.5</v>
      </c>
      <c r="G12" s="80">
        <v>0</v>
      </c>
      <c r="H12" s="81">
        <v>7</v>
      </c>
      <c r="I12" s="82">
        <v>1</v>
      </c>
      <c r="J12" s="79">
        <v>5</v>
      </c>
      <c r="K12" s="80">
        <v>1086</v>
      </c>
      <c r="L12" s="81">
        <v>2</v>
      </c>
      <c r="M12" s="82">
        <v>14400</v>
      </c>
      <c r="N12" s="79">
        <v>1</v>
      </c>
      <c r="O12" s="80">
        <v>17800</v>
      </c>
      <c r="P12" s="79">
        <v>6</v>
      </c>
      <c r="Q12" s="80">
        <v>662</v>
      </c>
      <c r="R12" s="79">
        <v>1</v>
      </c>
      <c r="S12" s="80">
        <v>1889</v>
      </c>
      <c r="T12" s="79">
        <v>1</v>
      </c>
      <c r="U12" s="80">
        <v>7245</v>
      </c>
      <c r="V12" s="79">
        <v>1</v>
      </c>
      <c r="W12" s="80">
        <v>14630</v>
      </c>
      <c r="X12" s="144">
        <v>33.5</v>
      </c>
      <c r="Y12" s="88">
        <v>58595</v>
      </c>
      <c r="Z12" s="87">
        <v>3</v>
      </c>
    </row>
    <row r="13" spans="1:26" ht="16.5" x14ac:dyDescent="0.2">
      <c r="A13" s="119">
        <v>4</v>
      </c>
      <c r="B13" s="90" t="s">
        <v>1035</v>
      </c>
      <c r="C13" s="91" t="s">
        <v>805</v>
      </c>
      <c r="D13" s="81">
        <v>1</v>
      </c>
      <c r="E13" s="82">
        <v>2153</v>
      </c>
      <c r="F13" s="79">
        <v>4</v>
      </c>
      <c r="G13" s="80">
        <v>741</v>
      </c>
      <c r="H13" s="81">
        <v>1</v>
      </c>
      <c r="I13" s="82">
        <v>2018</v>
      </c>
      <c r="J13" s="79">
        <v>1</v>
      </c>
      <c r="K13" s="80">
        <v>5969</v>
      </c>
      <c r="L13" s="81">
        <v>4</v>
      </c>
      <c r="M13" s="82">
        <v>12810</v>
      </c>
      <c r="N13" s="79">
        <v>8</v>
      </c>
      <c r="O13" s="80">
        <v>9600</v>
      </c>
      <c r="P13" s="79">
        <v>3</v>
      </c>
      <c r="Q13" s="80">
        <v>1369</v>
      </c>
      <c r="R13" s="79">
        <v>8</v>
      </c>
      <c r="S13" s="80">
        <v>487</v>
      </c>
      <c r="T13" s="79">
        <v>4</v>
      </c>
      <c r="U13" s="80">
        <v>6015</v>
      </c>
      <c r="V13" s="79">
        <v>2</v>
      </c>
      <c r="W13" s="80">
        <v>5985</v>
      </c>
      <c r="X13" s="144">
        <v>36</v>
      </c>
      <c r="Y13" s="88">
        <v>47147</v>
      </c>
      <c r="Z13" s="87">
        <v>4</v>
      </c>
    </row>
    <row r="14" spans="1:26" ht="16.5" x14ac:dyDescent="0.2">
      <c r="A14" s="118">
        <v>5</v>
      </c>
      <c r="B14" s="90" t="s">
        <v>1038</v>
      </c>
      <c r="C14" s="91" t="s">
        <v>1039</v>
      </c>
      <c r="D14" s="81">
        <v>6</v>
      </c>
      <c r="E14" s="82">
        <v>349</v>
      </c>
      <c r="F14" s="79">
        <v>2</v>
      </c>
      <c r="G14" s="80">
        <v>1827</v>
      </c>
      <c r="H14" s="81">
        <v>2</v>
      </c>
      <c r="I14" s="82">
        <v>636</v>
      </c>
      <c r="J14" s="79">
        <v>2</v>
      </c>
      <c r="K14" s="80">
        <v>308</v>
      </c>
      <c r="L14" s="81">
        <v>5</v>
      </c>
      <c r="M14" s="82">
        <v>9735</v>
      </c>
      <c r="N14" s="79">
        <v>1</v>
      </c>
      <c r="O14" s="80">
        <v>12230</v>
      </c>
      <c r="P14" s="79">
        <v>9</v>
      </c>
      <c r="Q14" s="80">
        <v>209</v>
      </c>
      <c r="R14" s="79">
        <v>7</v>
      </c>
      <c r="S14" s="80">
        <v>305</v>
      </c>
      <c r="T14" s="79">
        <v>2</v>
      </c>
      <c r="U14" s="80">
        <v>7150</v>
      </c>
      <c r="V14" s="79">
        <v>2</v>
      </c>
      <c r="W14" s="80">
        <v>8860</v>
      </c>
      <c r="X14" s="144">
        <v>38</v>
      </c>
      <c r="Y14" s="88">
        <v>41609</v>
      </c>
      <c r="Z14" s="87">
        <v>5</v>
      </c>
    </row>
    <row r="15" spans="1:26" ht="16.5" x14ac:dyDescent="0.2">
      <c r="A15" s="118">
        <v>6</v>
      </c>
      <c r="B15" s="90" t="s">
        <v>1042</v>
      </c>
      <c r="C15" s="91" t="s">
        <v>805</v>
      </c>
      <c r="D15" s="81">
        <v>1</v>
      </c>
      <c r="E15" s="82">
        <v>4714</v>
      </c>
      <c r="F15" s="79">
        <v>7.5</v>
      </c>
      <c r="G15" s="80">
        <v>0</v>
      </c>
      <c r="H15" s="81">
        <v>4</v>
      </c>
      <c r="I15" s="82">
        <v>2</v>
      </c>
      <c r="J15" s="79">
        <v>2</v>
      </c>
      <c r="K15" s="80">
        <v>2779</v>
      </c>
      <c r="L15" s="81">
        <v>6</v>
      </c>
      <c r="M15" s="82">
        <v>9575</v>
      </c>
      <c r="N15" s="79">
        <v>4</v>
      </c>
      <c r="O15" s="80">
        <v>13120</v>
      </c>
      <c r="P15" s="79">
        <v>3</v>
      </c>
      <c r="Q15" s="80">
        <v>1140</v>
      </c>
      <c r="R15" s="79">
        <v>3</v>
      </c>
      <c r="S15" s="80">
        <v>1472</v>
      </c>
      <c r="T15" s="79">
        <v>6</v>
      </c>
      <c r="U15" s="80">
        <v>4510</v>
      </c>
      <c r="V15" s="79">
        <v>3</v>
      </c>
      <c r="W15" s="80">
        <v>8460</v>
      </c>
      <c r="X15" s="144">
        <v>39.5</v>
      </c>
      <c r="Y15" s="88">
        <v>45772</v>
      </c>
      <c r="Z15" s="87">
        <v>6</v>
      </c>
    </row>
    <row r="16" spans="1:26" ht="16.5" x14ac:dyDescent="0.2">
      <c r="A16" s="119">
        <v>7</v>
      </c>
      <c r="B16" s="90" t="s">
        <v>1049</v>
      </c>
      <c r="C16" s="91" t="s">
        <v>1152</v>
      </c>
      <c r="D16" s="81">
        <v>7.5</v>
      </c>
      <c r="E16" s="82">
        <v>0</v>
      </c>
      <c r="F16" s="79">
        <v>3</v>
      </c>
      <c r="G16" s="80">
        <v>877</v>
      </c>
      <c r="H16" s="81">
        <v>7</v>
      </c>
      <c r="I16" s="82">
        <v>1</v>
      </c>
      <c r="J16" s="79">
        <v>5.5</v>
      </c>
      <c r="K16" s="80">
        <v>1</v>
      </c>
      <c r="L16" s="81">
        <v>4</v>
      </c>
      <c r="M16" s="82">
        <v>10700</v>
      </c>
      <c r="N16" s="79">
        <v>3</v>
      </c>
      <c r="O16" s="80">
        <v>12070</v>
      </c>
      <c r="P16" s="79">
        <v>2</v>
      </c>
      <c r="Q16" s="80">
        <v>1481</v>
      </c>
      <c r="R16" s="79">
        <v>1</v>
      </c>
      <c r="S16" s="80">
        <v>5202</v>
      </c>
      <c r="T16" s="79">
        <v>3</v>
      </c>
      <c r="U16" s="80">
        <v>5085</v>
      </c>
      <c r="V16" s="79">
        <v>5</v>
      </c>
      <c r="W16" s="80">
        <v>7620</v>
      </c>
      <c r="X16" s="144">
        <v>41</v>
      </c>
      <c r="Y16" s="88">
        <v>43037</v>
      </c>
      <c r="Z16" s="87">
        <v>7</v>
      </c>
    </row>
    <row r="17" spans="1:26" ht="16.5" x14ac:dyDescent="0.2">
      <c r="A17" s="118">
        <v>8</v>
      </c>
      <c r="B17" s="90" t="s">
        <v>1044</v>
      </c>
      <c r="C17" s="91" t="s">
        <v>1085</v>
      </c>
      <c r="D17" s="81">
        <v>2</v>
      </c>
      <c r="E17" s="82">
        <v>3741</v>
      </c>
      <c r="F17" s="79">
        <v>8.5</v>
      </c>
      <c r="G17" s="80">
        <v>0</v>
      </c>
      <c r="H17" s="81">
        <v>6.5</v>
      </c>
      <c r="I17" s="82">
        <v>0</v>
      </c>
      <c r="J17" s="79">
        <v>1</v>
      </c>
      <c r="K17" s="80">
        <v>1596</v>
      </c>
      <c r="L17" s="81">
        <v>3</v>
      </c>
      <c r="M17" s="82">
        <v>9715</v>
      </c>
      <c r="N17" s="79">
        <v>9</v>
      </c>
      <c r="O17" s="80">
        <v>8745</v>
      </c>
      <c r="P17" s="79">
        <v>2</v>
      </c>
      <c r="Q17" s="80">
        <v>2387</v>
      </c>
      <c r="R17" s="79">
        <v>3</v>
      </c>
      <c r="S17" s="80">
        <v>11430</v>
      </c>
      <c r="T17" s="79">
        <v>7</v>
      </c>
      <c r="U17" s="80">
        <v>3695</v>
      </c>
      <c r="V17" s="79">
        <v>1</v>
      </c>
      <c r="W17" s="80">
        <v>9310</v>
      </c>
      <c r="X17" s="144">
        <v>43</v>
      </c>
      <c r="Y17" s="88">
        <v>50619</v>
      </c>
      <c r="Z17" s="87">
        <v>8</v>
      </c>
    </row>
    <row r="18" spans="1:26" ht="16.5" x14ac:dyDescent="0.2">
      <c r="A18" s="118">
        <v>9</v>
      </c>
      <c r="B18" s="90" t="s">
        <v>1043</v>
      </c>
      <c r="C18" s="91" t="s">
        <v>89</v>
      </c>
      <c r="D18" s="81">
        <v>4</v>
      </c>
      <c r="E18" s="82">
        <v>1035</v>
      </c>
      <c r="F18" s="79">
        <v>1</v>
      </c>
      <c r="G18" s="80">
        <v>2414</v>
      </c>
      <c r="H18" s="81">
        <v>2</v>
      </c>
      <c r="I18" s="82">
        <v>2</v>
      </c>
      <c r="J18" s="79">
        <v>8.5</v>
      </c>
      <c r="K18" s="80">
        <v>1</v>
      </c>
      <c r="L18" s="81">
        <v>1</v>
      </c>
      <c r="M18" s="82">
        <v>17730</v>
      </c>
      <c r="N18" s="79">
        <v>1</v>
      </c>
      <c r="O18" s="80">
        <v>20550</v>
      </c>
      <c r="P18" s="79">
        <v>8</v>
      </c>
      <c r="Q18" s="80">
        <v>233</v>
      </c>
      <c r="R18" s="79">
        <v>5</v>
      </c>
      <c r="S18" s="80">
        <v>549</v>
      </c>
      <c r="T18" s="79">
        <v>2</v>
      </c>
      <c r="U18" s="80">
        <v>7115</v>
      </c>
      <c r="V18" s="79">
        <v>11</v>
      </c>
      <c r="W18" s="80">
        <v>0</v>
      </c>
      <c r="X18" s="144">
        <v>43.5</v>
      </c>
      <c r="Y18" s="88">
        <v>49629</v>
      </c>
      <c r="Z18" s="87">
        <v>9</v>
      </c>
    </row>
    <row r="19" spans="1:26" ht="16.5" x14ac:dyDescent="0.2">
      <c r="A19" s="119">
        <v>10</v>
      </c>
      <c r="B19" s="90" t="s">
        <v>1045</v>
      </c>
      <c r="C19" s="91" t="s">
        <v>87</v>
      </c>
      <c r="D19" s="81">
        <v>7.5</v>
      </c>
      <c r="E19" s="82">
        <v>0</v>
      </c>
      <c r="F19" s="79">
        <v>2</v>
      </c>
      <c r="G19" s="80">
        <v>1365</v>
      </c>
      <c r="H19" s="81">
        <v>4</v>
      </c>
      <c r="I19" s="82">
        <v>4</v>
      </c>
      <c r="J19" s="79">
        <v>7</v>
      </c>
      <c r="K19" s="80">
        <v>1</v>
      </c>
      <c r="L19" s="81">
        <v>6</v>
      </c>
      <c r="M19" s="82">
        <v>11620</v>
      </c>
      <c r="N19" s="79">
        <v>6</v>
      </c>
      <c r="O19" s="80">
        <v>10700</v>
      </c>
      <c r="P19" s="79">
        <v>5</v>
      </c>
      <c r="Q19" s="80">
        <v>423</v>
      </c>
      <c r="R19" s="79">
        <v>3</v>
      </c>
      <c r="S19" s="80">
        <v>737</v>
      </c>
      <c r="T19" s="79">
        <v>1</v>
      </c>
      <c r="U19" s="80">
        <v>8195</v>
      </c>
      <c r="V19" s="79">
        <v>4</v>
      </c>
      <c r="W19" s="80">
        <v>8440</v>
      </c>
      <c r="X19" s="144">
        <v>45.5</v>
      </c>
      <c r="Y19" s="88">
        <v>41485</v>
      </c>
      <c r="Z19" s="87">
        <v>10</v>
      </c>
    </row>
    <row r="20" spans="1:26" ht="16.5" x14ac:dyDescent="0.2">
      <c r="A20" s="118">
        <v>11</v>
      </c>
      <c r="B20" s="90" t="s">
        <v>93</v>
      </c>
      <c r="C20" s="91" t="s">
        <v>1152</v>
      </c>
      <c r="D20" s="81">
        <v>9</v>
      </c>
      <c r="E20" s="82">
        <v>0</v>
      </c>
      <c r="F20" s="79">
        <v>8.5</v>
      </c>
      <c r="G20" s="80">
        <v>0</v>
      </c>
      <c r="H20" s="81">
        <v>3</v>
      </c>
      <c r="I20" s="82">
        <v>33</v>
      </c>
      <c r="J20" s="79">
        <v>3</v>
      </c>
      <c r="K20" s="80">
        <v>32</v>
      </c>
      <c r="L20" s="81">
        <v>5</v>
      </c>
      <c r="M20" s="82">
        <v>8140</v>
      </c>
      <c r="N20" s="79">
        <v>4</v>
      </c>
      <c r="O20" s="80">
        <v>16770</v>
      </c>
      <c r="P20" s="79">
        <v>4</v>
      </c>
      <c r="Q20" s="80">
        <v>602</v>
      </c>
      <c r="R20" s="79">
        <v>5</v>
      </c>
      <c r="S20" s="80">
        <v>1068</v>
      </c>
      <c r="T20" s="79">
        <v>3</v>
      </c>
      <c r="U20" s="80">
        <v>6535</v>
      </c>
      <c r="V20" s="79">
        <v>3</v>
      </c>
      <c r="W20" s="80">
        <v>6910</v>
      </c>
      <c r="X20" s="144">
        <v>47.5</v>
      </c>
      <c r="Y20" s="88">
        <v>40090</v>
      </c>
      <c r="Z20" s="87">
        <v>11</v>
      </c>
    </row>
    <row r="21" spans="1:26" ht="16.5" x14ac:dyDescent="0.2">
      <c r="A21" s="118">
        <v>12</v>
      </c>
      <c r="B21" s="90" t="s">
        <v>1048</v>
      </c>
      <c r="C21" s="91" t="s">
        <v>1039</v>
      </c>
      <c r="D21" s="81">
        <v>5</v>
      </c>
      <c r="E21" s="82">
        <v>792</v>
      </c>
      <c r="F21" s="79">
        <v>8.5</v>
      </c>
      <c r="G21" s="80">
        <v>0</v>
      </c>
      <c r="H21" s="81">
        <v>6.5</v>
      </c>
      <c r="I21" s="82">
        <v>0</v>
      </c>
      <c r="J21" s="79">
        <v>2</v>
      </c>
      <c r="K21" s="80">
        <v>3537</v>
      </c>
      <c r="L21" s="81">
        <v>5</v>
      </c>
      <c r="M21" s="82">
        <v>12060</v>
      </c>
      <c r="N21" s="79">
        <v>2</v>
      </c>
      <c r="O21" s="80">
        <v>16270</v>
      </c>
      <c r="P21" s="79">
        <v>4</v>
      </c>
      <c r="Q21" s="80">
        <v>821</v>
      </c>
      <c r="R21" s="79">
        <v>6</v>
      </c>
      <c r="S21" s="80">
        <v>524</v>
      </c>
      <c r="T21" s="79">
        <v>4.5</v>
      </c>
      <c r="U21" s="80">
        <v>4730</v>
      </c>
      <c r="V21" s="79">
        <v>6</v>
      </c>
      <c r="W21" s="80">
        <v>5760</v>
      </c>
      <c r="X21" s="144">
        <v>49.5</v>
      </c>
      <c r="Y21" s="88">
        <v>44494</v>
      </c>
      <c r="Z21" s="87">
        <v>12</v>
      </c>
    </row>
    <row r="22" spans="1:26" ht="16.5" x14ac:dyDescent="0.2">
      <c r="A22" s="119">
        <v>13</v>
      </c>
      <c r="B22" s="90" t="s">
        <v>94</v>
      </c>
      <c r="C22" s="91" t="s">
        <v>92</v>
      </c>
      <c r="D22" s="81">
        <v>3</v>
      </c>
      <c r="E22" s="82">
        <v>483</v>
      </c>
      <c r="F22" s="79">
        <v>7.5</v>
      </c>
      <c r="G22" s="80">
        <v>0</v>
      </c>
      <c r="H22" s="81">
        <v>3</v>
      </c>
      <c r="I22" s="82">
        <v>4</v>
      </c>
      <c r="J22" s="79">
        <v>4</v>
      </c>
      <c r="K22" s="80">
        <v>4</v>
      </c>
      <c r="L22" s="81">
        <v>4</v>
      </c>
      <c r="M22" s="82">
        <v>9080</v>
      </c>
      <c r="N22" s="79">
        <v>5</v>
      </c>
      <c r="O22" s="80">
        <v>10740</v>
      </c>
      <c r="P22" s="79">
        <v>6</v>
      </c>
      <c r="Q22" s="80">
        <v>497</v>
      </c>
      <c r="R22" s="79">
        <v>4</v>
      </c>
      <c r="S22" s="80">
        <v>684</v>
      </c>
      <c r="T22" s="79">
        <v>8</v>
      </c>
      <c r="U22" s="80">
        <v>3425</v>
      </c>
      <c r="V22" s="79">
        <v>5</v>
      </c>
      <c r="W22" s="80">
        <v>6250</v>
      </c>
      <c r="X22" s="144">
        <v>49.5</v>
      </c>
      <c r="Y22" s="88">
        <v>31167</v>
      </c>
      <c r="Z22" s="87">
        <v>13</v>
      </c>
    </row>
    <row r="23" spans="1:26" ht="16.5" x14ac:dyDescent="0.2">
      <c r="A23" s="118">
        <v>14</v>
      </c>
      <c r="B23" s="90" t="s">
        <v>1041</v>
      </c>
      <c r="C23" s="91" t="s">
        <v>92</v>
      </c>
      <c r="D23" s="81">
        <v>3</v>
      </c>
      <c r="E23" s="82">
        <v>1766</v>
      </c>
      <c r="F23" s="79">
        <v>6</v>
      </c>
      <c r="G23" s="80">
        <v>319</v>
      </c>
      <c r="H23" s="81">
        <v>2</v>
      </c>
      <c r="I23" s="82">
        <v>812</v>
      </c>
      <c r="J23" s="79">
        <v>3</v>
      </c>
      <c r="K23" s="80">
        <v>2467</v>
      </c>
      <c r="L23" s="81">
        <v>8</v>
      </c>
      <c r="M23" s="82">
        <v>5315</v>
      </c>
      <c r="N23" s="79">
        <v>2</v>
      </c>
      <c r="O23" s="80">
        <v>12140</v>
      </c>
      <c r="P23" s="79">
        <v>3</v>
      </c>
      <c r="Q23" s="80">
        <v>661</v>
      </c>
      <c r="R23" s="79">
        <v>9</v>
      </c>
      <c r="S23" s="80">
        <v>750</v>
      </c>
      <c r="T23" s="79">
        <v>5</v>
      </c>
      <c r="U23" s="80">
        <v>5570</v>
      </c>
      <c r="V23" s="79">
        <v>11</v>
      </c>
      <c r="W23" s="80">
        <v>0</v>
      </c>
      <c r="X23" s="144">
        <v>52</v>
      </c>
      <c r="Y23" s="88">
        <v>29800</v>
      </c>
      <c r="Z23" s="87">
        <v>14</v>
      </c>
    </row>
    <row r="24" spans="1:26" ht="16.5" x14ac:dyDescent="0.2">
      <c r="A24" s="118">
        <v>15</v>
      </c>
      <c r="B24" s="90" t="s">
        <v>1046</v>
      </c>
      <c r="C24" s="91" t="s">
        <v>90</v>
      </c>
      <c r="D24" s="81">
        <v>4</v>
      </c>
      <c r="E24" s="82">
        <v>378</v>
      </c>
      <c r="F24" s="79">
        <v>3</v>
      </c>
      <c r="G24" s="80">
        <v>1048</v>
      </c>
      <c r="H24" s="81">
        <v>8.5</v>
      </c>
      <c r="I24" s="82">
        <v>0</v>
      </c>
      <c r="J24" s="79">
        <v>5.5</v>
      </c>
      <c r="K24" s="80">
        <v>1</v>
      </c>
      <c r="L24" s="81">
        <v>7</v>
      </c>
      <c r="M24" s="82">
        <v>7530</v>
      </c>
      <c r="N24" s="79">
        <v>7</v>
      </c>
      <c r="O24" s="80">
        <v>9930</v>
      </c>
      <c r="P24" s="79">
        <v>1</v>
      </c>
      <c r="Q24" s="80">
        <v>3819</v>
      </c>
      <c r="R24" s="79">
        <v>2</v>
      </c>
      <c r="S24" s="80">
        <v>1772</v>
      </c>
      <c r="T24" s="79">
        <v>10</v>
      </c>
      <c r="U24" s="80">
        <v>980</v>
      </c>
      <c r="V24" s="79">
        <v>7</v>
      </c>
      <c r="W24" s="80">
        <v>2990</v>
      </c>
      <c r="X24" s="144">
        <v>55</v>
      </c>
      <c r="Y24" s="88">
        <v>28448</v>
      </c>
      <c r="Z24" s="87">
        <v>15</v>
      </c>
    </row>
    <row r="25" spans="1:26" ht="16.5" x14ac:dyDescent="0.2">
      <c r="A25" s="119">
        <v>16</v>
      </c>
      <c r="B25" s="90" t="s">
        <v>1040</v>
      </c>
      <c r="C25" s="91" t="s">
        <v>90</v>
      </c>
      <c r="D25" s="81">
        <v>1</v>
      </c>
      <c r="E25" s="82">
        <v>7293</v>
      </c>
      <c r="F25" s="79">
        <v>2</v>
      </c>
      <c r="G25" s="80">
        <v>1902</v>
      </c>
      <c r="H25" s="81">
        <v>6.5</v>
      </c>
      <c r="I25" s="82">
        <v>0</v>
      </c>
      <c r="J25" s="79">
        <v>4</v>
      </c>
      <c r="K25" s="80">
        <v>1714</v>
      </c>
      <c r="L25" s="81">
        <v>8</v>
      </c>
      <c r="M25" s="82">
        <v>5585</v>
      </c>
      <c r="N25" s="79">
        <v>9</v>
      </c>
      <c r="O25" s="80">
        <v>4375</v>
      </c>
      <c r="P25" s="79">
        <v>9</v>
      </c>
      <c r="Q25" s="80">
        <v>212</v>
      </c>
      <c r="R25" s="79">
        <v>4</v>
      </c>
      <c r="S25" s="80">
        <v>3050</v>
      </c>
      <c r="T25" s="79">
        <v>3</v>
      </c>
      <c r="U25" s="80">
        <v>5160</v>
      </c>
      <c r="V25" s="79">
        <v>9</v>
      </c>
      <c r="W25" s="80">
        <v>2315</v>
      </c>
      <c r="X25" s="144">
        <v>55.5</v>
      </c>
      <c r="Y25" s="88">
        <v>31606</v>
      </c>
      <c r="Z25" s="87">
        <v>16</v>
      </c>
    </row>
    <row r="26" spans="1:26" ht="16.5" x14ac:dyDescent="0.2">
      <c r="A26" s="118">
        <v>17</v>
      </c>
      <c r="B26" s="90" t="s">
        <v>1060</v>
      </c>
      <c r="C26" s="91" t="s">
        <v>87</v>
      </c>
      <c r="D26" s="81">
        <v>8.5</v>
      </c>
      <c r="E26" s="82">
        <v>0</v>
      </c>
      <c r="F26" s="79">
        <v>4</v>
      </c>
      <c r="G26" s="80">
        <v>1</v>
      </c>
      <c r="H26" s="81">
        <v>7</v>
      </c>
      <c r="I26" s="82">
        <v>1</v>
      </c>
      <c r="J26" s="79">
        <v>10</v>
      </c>
      <c r="K26" s="80">
        <v>0</v>
      </c>
      <c r="L26" s="81">
        <v>8</v>
      </c>
      <c r="M26" s="82">
        <v>7270</v>
      </c>
      <c r="N26" s="79">
        <v>6</v>
      </c>
      <c r="O26" s="80">
        <v>9965</v>
      </c>
      <c r="P26" s="79">
        <v>5</v>
      </c>
      <c r="Q26" s="80">
        <v>522</v>
      </c>
      <c r="R26" s="79">
        <v>2</v>
      </c>
      <c r="S26" s="80">
        <v>14050</v>
      </c>
      <c r="T26" s="79">
        <v>1</v>
      </c>
      <c r="U26" s="80">
        <v>8175</v>
      </c>
      <c r="V26" s="79">
        <v>5</v>
      </c>
      <c r="W26" s="80">
        <v>5535</v>
      </c>
      <c r="X26" s="144">
        <v>56.5</v>
      </c>
      <c r="Y26" s="88">
        <v>45519</v>
      </c>
      <c r="Z26" s="87">
        <v>17</v>
      </c>
    </row>
    <row r="27" spans="1:26" ht="16.5" x14ac:dyDescent="0.2">
      <c r="A27" s="118">
        <v>18</v>
      </c>
      <c r="B27" s="90" t="s">
        <v>1053</v>
      </c>
      <c r="C27" s="91" t="s">
        <v>87</v>
      </c>
      <c r="D27" s="81">
        <v>6</v>
      </c>
      <c r="E27" s="82">
        <v>531</v>
      </c>
      <c r="F27" s="79">
        <v>5</v>
      </c>
      <c r="G27" s="80">
        <v>351</v>
      </c>
      <c r="H27" s="81">
        <v>6.5</v>
      </c>
      <c r="I27" s="82">
        <v>0</v>
      </c>
      <c r="J27" s="79">
        <v>9</v>
      </c>
      <c r="K27" s="80">
        <v>0</v>
      </c>
      <c r="L27" s="81">
        <v>7</v>
      </c>
      <c r="M27" s="82">
        <v>6660</v>
      </c>
      <c r="N27" s="79">
        <v>5</v>
      </c>
      <c r="O27" s="80">
        <v>15140</v>
      </c>
      <c r="P27" s="79">
        <v>7</v>
      </c>
      <c r="Q27" s="80">
        <v>660</v>
      </c>
      <c r="R27" s="79">
        <v>4</v>
      </c>
      <c r="S27" s="80">
        <v>1437</v>
      </c>
      <c r="T27" s="79">
        <v>6</v>
      </c>
      <c r="U27" s="80">
        <v>4435</v>
      </c>
      <c r="V27" s="79">
        <v>4</v>
      </c>
      <c r="W27" s="80">
        <v>6840</v>
      </c>
      <c r="X27" s="144">
        <v>59.5</v>
      </c>
      <c r="Y27" s="88">
        <v>36054</v>
      </c>
      <c r="Z27" s="87">
        <v>18</v>
      </c>
    </row>
    <row r="28" spans="1:26" ht="16.5" x14ac:dyDescent="0.2">
      <c r="A28" s="119">
        <v>19</v>
      </c>
      <c r="B28" s="90" t="s">
        <v>1050</v>
      </c>
      <c r="C28" s="91" t="s">
        <v>89</v>
      </c>
      <c r="D28" s="81">
        <v>5</v>
      </c>
      <c r="E28" s="82">
        <v>371</v>
      </c>
      <c r="F28" s="79">
        <v>8.5</v>
      </c>
      <c r="G28" s="80">
        <v>0</v>
      </c>
      <c r="H28" s="81">
        <v>7</v>
      </c>
      <c r="I28" s="82">
        <v>1</v>
      </c>
      <c r="J28" s="79">
        <v>3</v>
      </c>
      <c r="K28" s="80">
        <v>3</v>
      </c>
      <c r="L28" s="81">
        <v>1</v>
      </c>
      <c r="M28" s="82">
        <v>12290</v>
      </c>
      <c r="N28" s="79">
        <v>3</v>
      </c>
      <c r="O28" s="80">
        <v>13570</v>
      </c>
      <c r="P28" s="79">
        <v>8</v>
      </c>
      <c r="Q28" s="80">
        <v>568</v>
      </c>
      <c r="R28" s="79">
        <v>8</v>
      </c>
      <c r="S28" s="80">
        <v>849</v>
      </c>
      <c r="T28" s="79">
        <v>7</v>
      </c>
      <c r="U28" s="80">
        <v>4255</v>
      </c>
      <c r="V28" s="79">
        <v>11</v>
      </c>
      <c r="W28" s="80">
        <v>0</v>
      </c>
      <c r="X28" s="144">
        <v>61.5</v>
      </c>
      <c r="Y28" s="88">
        <v>31907</v>
      </c>
      <c r="Z28" s="87">
        <v>19</v>
      </c>
    </row>
    <row r="29" spans="1:26" ht="16.5" x14ac:dyDescent="0.2">
      <c r="A29" s="118">
        <v>20</v>
      </c>
      <c r="B29" s="90" t="s">
        <v>1052</v>
      </c>
      <c r="C29" s="91" t="s">
        <v>90</v>
      </c>
      <c r="D29" s="81">
        <v>7</v>
      </c>
      <c r="E29" s="82">
        <v>387</v>
      </c>
      <c r="F29" s="79">
        <v>3</v>
      </c>
      <c r="G29" s="80">
        <v>1599</v>
      </c>
      <c r="H29" s="81">
        <v>7</v>
      </c>
      <c r="I29" s="82">
        <v>1</v>
      </c>
      <c r="J29" s="79">
        <v>9.5</v>
      </c>
      <c r="K29" s="80">
        <v>0</v>
      </c>
      <c r="L29" s="81">
        <v>3</v>
      </c>
      <c r="M29" s="82">
        <v>12830</v>
      </c>
      <c r="N29" s="79">
        <v>7</v>
      </c>
      <c r="O29" s="80">
        <v>10380</v>
      </c>
      <c r="P29" s="79">
        <v>10</v>
      </c>
      <c r="Q29" s="80">
        <v>238</v>
      </c>
      <c r="R29" s="79">
        <v>7</v>
      </c>
      <c r="S29" s="80">
        <v>505</v>
      </c>
      <c r="T29" s="79">
        <v>4.5</v>
      </c>
      <c r="U29" s="80">
        <v>4730</v>
      </c>
      <c r="V29" s="79">
        <v>8</v>
      </c>
      <c r="W29" s="80">
        <v>3640</v>
      </c>
      <c r="X29" s="144">
        <v>66</v>
      </c>
      <c r="Y29" s="88">
        <v>34310</v>
      </c>
      <c r="Z29" s="87">
        <v>20</v>
      </c>
    </row>
    <row r="30" spans="1:26" ht="16.5" x14ac:dyDescent="0.2">
      <c r="A30" s="118">
        <v>21</v>
      </c>
      <c r="B30" s="90" t="s">
        <v>1055</v>
      </c>
      <c r="C30" s="91" t="s">
        <v>145</v>
      </c>
      <c r="D30" s="81">
        <v>3</v>
      </c>
      <c r="E30" s="82">
        <v>1184</v>
      </c>
      <c r="F30" s="79">
        <v>7.5</v>
      </c>
      <c r="G30" s="80">
        <v>0</v>
      </c>
      <c r="H30" s="81">
        <v>10</v>
      </c>
      <c r="I30" s="82">
        <v>0</v>
      </c>
      <c r="J30" s="79">
        <v>7</v>
      </c>
      <c r="K30" s="80">
        <v>2</v>
      </c>
      <c r="L30" s="81">
        <v>9</v>
      </c>
      <c r="M30" s="82">
        <v>5375</v>
      </c>
      <c r="N30" s="79">
        <v>9</v>
      </c>
      <c r="O30" s="80">
        <v>6950</v>
      </c>
      <c r="P30" s="79">
        <v>7</v>
      </c>
      <c r="Q30" s="80">
        <v>304</v>
      </c>
      <c r="R30" s="79">
        <v>7</v>
      </c>
      <c r="S30" s="80">
        <v>974</v>
      </c>
      <c r="T30" s="79">
        <v>9</v>
      </c>
      <c r="U30" s="80">
        <v>1245</v>
      </c>
      <c r="V30" s="79">
        <v>3</v>
      </c>
      <c r="W30" s="80">
        <v>5980</v>
      </c>
      <c r="X30" s="144">
        <v>71.5</v>
      </c>
      <c r="Y30" s="88">
        <v>22014</v>
      </c>
      <c r="Z30" s="87">
        <v>21</v>
      </c>
    </row>
    <row r="31" spans="1:26" ht="16.5" x14ac:dyDescent="0.2">
      <c r="A31" s="119">
        <v>22</v>
      </c>
      <c r="B31" s="90" t="s">
        <v>1058</v>
      </c>
      <c r="C31" s="91" t="s">
        <v>89</v>
      </c>
      <c r="D31" s="81">
        <v>7.5</v>
      </c>
      <c r="E31" s="82">
        <v>0</v>
      </c>
      <c r="F31" s="79">
        <v>8.5</v>
      </c>
      <c r="G31" s="80">
        <v>0</v>
      </c>
      <c r="H31" s="81">
        <v>5</v>
      </c>
      <c r="I31" s="82">
        <v>3</v>
      </c>
      <c r="J31" s="79">
        <v>7</v>
      </c>
      <c r="K31" s="80">
        <v>1</v>
      </c>
      <c r="L31" s="81">
        <v>7</v>
      </c>
      <c r="M31" s="82">
        <v>10160</v>
      </c>
      <c r="N31" s="79">
        <v>5</v>
      </c>
      <c r="O31" s="80">
        <v>10000</v>
      </c>
      <c r="P31" s="79">
        <v>5</v>
      </c>
      <c r="Q31" s="80">
        <v>807</v>
      </c>
      <c r="R31" s="79">
        <v>8</v>
      </c>
      <c r="S31" s="80">
        <v>200</v>
      </c>
      <c r="T31" s="79">
        <v>8</v>
      </c>
      <c r="U31" s="80">
        <v>2395</v>
      </c>
      <c r="V31" s="79">
        <v>11</v>
      </c>
      <c r="W31" s="80">
        <v>0</v>
      </c>
      <c r="X31" s="144">
        <v>72</v>
      </c>
      <c r="Y31" s="88">
        <v>23566</v>
      </c>
      <c r="Z31" s="87">
        <v>22</v>
      </c>
    </row>
    <row r="32" spans="1:26" ht="16.5" x14ac:dyDescent="0.2">
      <c r="A32" s="118">
        <v>23</v>
      </c>
      <c r="B32" s="90" t="s">
        <v>1051</v>
      </c>
      <c r="C32" s="91" t="s">
        <v>1085</v>
      </c>
      <c r="D32" s="81">
        <v>8.5</v>
      </c>
      <c r="E32" s="82">
        <v>0</v>
      </c>
      <c r="F32" s="79">
        <v>5</v>
      </c>
      <c r="G32" s="80">
        <v>483</v>
      </c>
      <c r="H32" s="81">
        <v>6</v>
      </c>
      <c r="I32" s="82">
        <v>1</v>
      </c>
      <c r="J32" s="79">
        <v>5.5</v>
      </c>
      <c r="K32" s="80">
        <v>1</v>
      </c>
      <c r="L32" s="81">
        <v>11</v>
      </c>
      <c r="M32" s="82">
        <v>0</v>
      </c>
      <c r="N32" s="79">
        <v>11</v>
      </c>
      <c r="O32" s="80">
        <v>0</v>
      </c>
      <c r="P32" s="79">
        <v>11</v>
      </c>
      <c r="Q32" s="80">
        <v>0</v>
      </c>
      <c r="R32" s="79">
        <v>11</v>
      </c>
      <c r="S32" s="80">
        <v>0</v>
      </c>
      <c r="T32" s="79">
        <v>2</v>
      </c>
      <c r="U32" s="80">
        <v>6345</v>
      </c>
      <c r="V32" s="79">
        <v>1</v>
      </c>
      <c r="W32" s="80">
        <v>6650</v>
      </c>
      <c r="X32" s="144">
        <v>72</v>
      </c>
      <c r="Y32" s="88">
        <v>13480</v>
      </c>
      <c r="Z32" s="87">
        <v>23</v>
      </c>
    </row>
    <row r="33" spans="1:26" ht="16.5" x14ac:dyDescent="0.2">
      <c r="A33" s="118">
        <v>24</v>
      </c>
      <c r="B33" s="90" t="s">
        <v>1056</v>
      </c>
      <c r="C33" s="91" t="s">
        <v>88</v>
      </c>
      <c r="D33" s="81">
        <v>9</v>
      </c>
      <c r="E33" s="82">
        <v>0</v>
      </c>
      <c r="F33" s="79">
        <v>8.5</v>
      </c>
      <c r="G33" s="80">
        <v>0</v>
      </c>
      <c r="H33" s="81">
        <v>1</v>
      </c>
      <c r="I33" s="82">
        <v>679</v>
      </c>
      <c r="J33" s="79">
        <v>9</v>
      </c>
      <c r="K33" s="80">
        <v>0</v>
      </c>
      <c r="L33" s="81">
        <v>10</v>
      </c>
      <c r="M33" s="82">
        <v>2075</v>
      </c>
      <c r="N33" s="79">
        <v>4</v>
      </c>
      <c r="O33" s="80">
        <v>10360</v>
      </c>
      <c r="P33" s="79">
        <v>8</v>
      </c>
      <c r="Q33" s="80">
        <v>478</v>
      </c>
      <c r="R33" s="79">
        <v>10</v>
      </c>
      <c r="S33" s="80">
        <v>340</v>
      </c>
      <c r="T33" s="79">
        <v>7</v>
      </c>
      <c r="U33" s="80">
        <v>3475</v>
      </c>
      <c r="V33" s="79">
        <v>8</v>
      </c>
      <c r="W33" s="80">
        <v>2345</v>
      </c>
      <c r="X33" s="144">
        <v>74.5</v>
      </c>
      <c r="Y33" s="88">
        <v>19752</v>
      </c>
      <c r="Z33" s="87">
        <v>24</v>
      </c>
    </row>
    <row r="34" spans="1:26" ht="16.5" x14ac:dyDescent="0.2">
      <c r="A34" s="119">
        <v>25</v>
      </c>
      <c r="B34" s="90" t="s">
        <v>1086</v>
      </c>
      <c r="C34" s="91" t="s">
        <v>1085</v>
      </c>
      <c r="D34" s="81">
        <v>11</v>
      </c>
      <c r="E34" s="82">
        <v>0</v>
      </c>
      <c r="F34" s="79">
        <v>11</v>
      </c>
      <c r="G34" s="80">
        <v>0</v>
      </c>
      <c r="H34" s="81">
        <v>11</v>
      </c>
      <c r="I34" s="82">
        <v>0</v>
      </c>
      <c r="J34" s="79">
        <v>11</v>
      </c>
      <c r="K34" s="80">
        <v>0</v>
      </c>
      <c r="L34" s="81">
        <v>2</v>
      </c>
      <c r="M34" s="82">
        <v>15130</v>
      </c>
      <c r="N34" s="79">
        <v>7</v>
      </c>
      <c r="O34" s="80">
        <v>9810</v>
      </c>
      <c r="P34" s="79">
        <v>1</v>
      </c>
      <c r="Q34" s="80">
        <v>2094</v>
      </c>
      <c r="R34" s="79">
        <v>2</v>
      </c>
      <c r="S34" s="80">
        <v>1994</v>
      </c>
      <c r="T34" s="79">
        <v>11</v>
      </c>
      <c r="U34" s="80">
        <v>0</v>
      </c>
      <c r="V34" s="79">
        <v>11</v>
      </c>
      <c r="W34" s="80">
        <v>0</v>
      </c>
      <c r="X34" s="144">
        <v>78</v>
      </c>
      <c r="Y34" s="88">
        <v>29028</v>
      </c>
      <c r="Z34" s="87">
        <v>25</v>
      </c>
    </row>
    <row r="35" spans="1:26" ht="16.5" x14ac:dyDescent="0.2">
      <c r="A35" s="118">
        <v>26</v>
      </c>
      <c r="B35" s="90" t="s">
        <v>1054</v>
      </c>
      <c r="C35" s="91" t="s">
        <v>145</v>
      </c>
      <c r="D35" s="81">
        <v>9</v>
      </c>
      <c r="E35" s="82">
        <v>0</v>
      </c>
      <c r="F35" s="79">
        <v>4</v>
      </c>
      <c r="G35" s="80">
        <v>681</v>
      </c>
      <c r="H35" s="81">
        <v>6.5</v>
      </c>
      <c r="I35" s="82">
        <v>0</v>
      </c>
      <c r="J35" s="79">
        <v>7</v>
      </c>
      <c r="K35" s="80">
        <v>1</v>
      </c>
      <c r="L35" s="81">
        <v>9</v>
      </c>
      <c r="M35" s="82">
        <v>4000</v>
      </c>
      <c r="N35" s="79">
        <v>10</v>
      </c>
      <c r="O35" s="80">
        <v>6475</v>
      </c>
      <c r="P35" s="79">
        <v>9</v>
      </c>
      <c r="Q35" s="80">
        <v>426</v>
      </c>
      <c r="R35" s="79">
        <v>9</v>
      </c>
      <c r="S35" s="80">
        <v>449</v>
      </c>
      <c r="T35" s="79">
        <v>10</v>
      </c>
      <c r="U35" s="80">
        <v>470</v>
      </c>
      <c r="V35" s="79">
        <v>7</v>
      </c>
      <c r="W35" s="80">
        <v>3005</v>
      </c>
      <c r="X35" s="144">
        <v>80.5</v>
      </c>
      <c r="Y35" s="88">
        <v>15507</v>
      </c>
      <c r="Z35" s="87">
        <v>26</v>
      </c>
    </row>
    <row r="36" spans="1:26" ht="16.5" x14ac:dyDescent="0.2">
      <c r="A36" s="118">
        <v>27</v>
      </c>
      <c r="B36" s="90" t="s">
        <v>1087</v>
      </c>
      <c r="C36" s="91" t="s">
        <v>1039</v>
      </c>
      <c r="D36" s="81">
        <v>11</v>
      </c>
      <c r="E36" s="82">
        <v>0</v>
      </c>
      <c r="F36" s="79">
        <v>11</v>
      </c>
      <c r="G36" s="80">
        <v>0</v>
      </c>
      <c r="H36" s="81">
        <v>11</v>
      </c>
      <c r="I36" s="82">
        <v>0</v>
      </c>
      <c r="J36" s="79">
        <v>11</v>
      </c>
      <c r="K36" s="80">
        <v>0</v>
      </c>
      <c r="L36" s="81">
        <v>6</v>
      </c>
      <c r="M36" s="82">
        <v>7930</v>
      </c>
      <c r="N36" s="79">
        <v>8</v>
      </c>
      <c r="O36" s="80">
        <v>9780</v>
      </c>
      <c r="P36" s="79">
        <v>2</v>
      </c>
      <c r="Q36" s="80">
        <v>1719</v>
      </c>
      <c r="R36" s="79">
        <v>6</v>
      </c>
      <c r="S36" s="80">
        <v>1027</v>
      </c>
      <c r="T36" s="79">
        <v>9</v>
      </c>
      <c r="U36" s="80">
        <v>2350</v>
      </c>
      <c r="V36" s="79">
        <v>8</v>
      </c>
      <c r="W36" s="80">
        <v>2445</v>
      </c>
      <c r="X36" s="144">
        <v>83</v>
      </c>
      <c r="Y36" s="88">
        <v>25251</v>
      </c>
      <c r="Z36" s="87">
        <v>27</v>
      </c>
    </row>
    <row r="37" spans="1:26" ht="16.5" x14ac:dyDescent="0.2">
      <c r="A37" s="119">
        <v>28</v>
      </c>
      <c r="B37" s="90" t="s">
        <v>1063</v>
      </c>
      <c r="C37" s="91" t="s">
        <v>88</v>
      </c>
      <c r="D37" s="81">
        <v>8.5</v>
      </c>
      <c r="E37" s="82">
        <v>0</v>
      </c>
      <c r="F37" s="79">
        <v>7.5</v>
      </c>
      <c r="G37" s="80">
        <v>0</v>
      </c>
      <c r="H37" s="81">
        <v>8.5</v>
      </c>
      <c r="I37" s="82">
        <v>0</v>
      </c>
      <c r="J37" s="79">
        <v>9.5</v>
      </c>
      <c r="K37" s="80">
        <v>0</v>
      </c>
      <c r="L37" s="81">
        <v>10</v>
      </c>
      <c r="M37" s="82">
        <v>3135</v>
      </c>
      <c r="N37" s="79">
        <v>6</v>
      </c>
      <c r="O37" s="80">
        <v>11380</v>
      </c>
      <c r="P37" s="79">
        <v>10</v>
      </c>
      <c r="Q37" s="80">
        <v>126</v>
      </c>
      <c r="R37" s="79">
        <v>10</v>
      </c>
      <c r="S37" s="80">
        <v>135</v>
      </c>
      <c r="T37" s="79">
        <v>8</v>
      </c>
      <c r="U37" s="80">
        <v>1800</v>
      </c>
      <c r="V37" s="79">
        <v>6</v>
      </c>
      <c r="W37" s="80">
        <v>4240</v>
      </c>
      <c r="X37" s="144">
        <v>84</v>
      </c>
      <c r="Y37" s="88">
        <v>20816</v>
      </c>
      <c r="Z37" s="87">
        <v>28</v>
      </c>
    </row>
    <row r="38" spans="1:26" ht="16.5" x14ac:dyDescent="0.2">
      <c r="A38" s="118">
        <v>29</v>
      </c>
      <c r="B38" s="90" t="s">
        <v>1062</v>
      </c>
      <c r="C38" s="91" t="s">
        <v>145</v>
      </c>
      <c r="D38" s="81">
        <v>7.5</v>
      </c>
      <c r="E38" s="82">
        <v>0</v>
      </c>
      <c r="F38" s="79">
        <v>8.5</v>
      </c>
      <c r="G38" s="80">
        <v>0</v>
      </c>
      <c r="H38" s="81">
        <v>8.5</v>
      </c>
      <c r="I38" s="82">
        <v>0</v>
      </c>
      <c r="J38" s="79">
        <v>9</v>
      </c>
      <c r="K38" s="80">
        <v>0</v>
      </c>
      <c r="L38" s="81">
        <v>10</v>
      </c>
      <c r="M38" s="82">
        <v>3605</v>
      </c>
      <c r="N38" s="79">
        <v>10</v>
      </c>
      <c r="O38" s="80">
        <v>2375</v>
      </c>
      <c r="P38" s="79">
        <v>7</v>
      </c>
      <c r="Q38" s="80">
        <v>269</v>
      </c>
      <c r="R38" s="79">
        <v>9</v>
      </c>
      <c r="S38" s="80">
        <v>195</v>
      </c>
      <c r="T38" s="79">
        <v>9</v>
      </c>
      <c r="U38" s="80">
        <v>3310</v>
      </c>
      <c r="V38" s="79">
        <v>7</v>
      </c>
      <c r="W38" s="80">
        <v>3795</v>
      </c>
      <c r="X38" s="144">
        <v>85.5</v>
      </c>
      <c r="Y38" s="88">
        <v>13549</v>
      </c>
      <c r="Z38" s="87">
        <v>29</v>
      </c>
    </row>
    <row r="39" spans="1:26" ht="16.5" x14ac:dyDescent="0.2">
      <c r="A39" s="118">
        <v>30</v>
      </c>
      <c r="B39" s="90" t="s">
        <v>1059</v>
      </c>
      <c r="C39" s="91" t="s">
        <v>1152</v>
      </c>
      <c r="D39" s="81">
        <v>8.5</v>
      </c>
      <c r="E39" s="82">
        <v>0</v>
      </c>
      <c r="F39" s="79">
        <v>7.5</v>
      </c>
      <c r="G39" s="80">
        <v>0</v>
      </c>
      <c r="H39" s="81">
        <v>6.5</v>
      </c>
      <c r="I39" s="82">
        <v>0</v>
      </c>
      <c r="J39" s="79">
        <v>6</v>
      </c>
      <c r="K39" s="80">
        <v>3</v>
      </c>
      <c r="L39" s="81">
        <v>3</v>
      </c>
      <c r="M39" s="82">
        <v>14040</v>
      </c>
      <c r="N39" s="79">
        <v>11</v>
      </c>
      <c r="O39" s="80">
        <v>0</v>
      </c>
      <c r="P39" s="79">
        <v>11</v>
      </c>
      <c r="Q39" s="80">
        <v>0</v>
      </c>
      <c r="R39" s="79">
        <v>11</v>
      </c>
      <c r="S39" s="80">
        <v>0</v>
      </c>
      <c r="T39" s="79">
        <v>11</v>
      </c>
      <c r="U39" s="80">
        <v>0</v>
      </c>
      <c r="V39" s="79">
        <v>11</v>
      </c>
      <c r="W39" s="80">
        <v>0</v>
      </c>
      <c r="X39" s="144">
        <v>86.5</v>
      </c>
      <c r="Y39" s="88">
        <v>14043</v>
      </c>
      <c r="Z39" s="87">
        <v>30</v>
      </c>
    </row>
    <row r="40" spans="1:26" ht="16.5" x14ac:dyDescent="0.2">
      <c r="A40" s="119">
        <v>31</v>
      </c>
      <c r="B40" s="90" t="s">
        <v>1061</v>
      </c>
      <c r="C40" s="91" t="s">
        <v>88</v>
      </c>
      <c r="D40" s="81">
        <v>7.5</v>
      </c>
      <c r="E40" s="82">
        <v>0</v>
      </c>
      <c r="F40" s="79">
        <v>8.5</v>
      </c>
      <c r="G40" s="80">
        <v>0</v>
      </c>
      <c r="H40" s="81">
        <v>6.5</v>
      </c>
      <c r="I40" s="82">
        <v>0</v>
      </c>
      <c r="J40" s="79">
        <v>8.5</v>
      </c>
      <c r="K40" s="80">
        <v>1</v>
      </c>
      <c r="L40" s="81">
        <v>9</v>
      </c>
      <c r="M40" s="82">
        <v>5030</v>
      </c>
      <c r="N40" s="79">
        <v>10</v>
      </c>
      <c r="O40" s="80">
        <v>2150</v>
      </c>
      <c r="P40" s="79">
        <v>11</v>
      </c>
      <c r="Q40" s="80">
        <v>0</v>
      </c>
      <c r="R40" s="79">
        <v>11</v>
      </c>
      <c r="S40" s="80">
        <v>0</v>
      </c>
      <c r="T40" s="79">
        <v>10</v>
      </c>
      <c r="U40" s="80">
        <v>2985</v>
      </c>
      <c r="V40" s="79">
        <v>9</v>
      </c>
      <c r="W40" s="80">
        <v>2270</v>
      </c>
      <c r="X40" s="144">
        <v>91</v>
      </c>
      <c r="Y40" s="88">
        <v>12436</v>
      </c>
      <c r="Z40" s="87">
        <v>31</v>
      </c>
    </row>
    <row r="41" spans="1:26" ht="16.5" x14ac:dyDescent="0.2">
      <c r="A41" s="118">
        <v>32</v>
      </c>
      <c r="B41" s="90" t="s">
        <v>1057</v>
      </c>
      <c r="C41" s="91" t="s">
        <v>1039</v>
      </c>
      <c r="D41" s="81">
        <v>7.5</v>
      </c>
      <c r="E41" s="82">
        <v>0</v>
      </c>
      <c r="F41" s="79">
        <v>6</v>
      </c>
      <c r="G41" s="80">
        <v>233</v>
      </c>
      <c r="H41" s="81">
        <v>8.5</v>
      </c>
      <c r="I41" s="82">
        <v>0</v>
      </c>
      <c r="J41" s="79">
        <v>5.5</v>
      </c>
      <c r="K41" s="80">
        <v>1</v>
      </c>
      <c r="L41" s="81">
        <v>11</v>
      </c>
      <c r="M41" s="82">
        <v>0</v>
      </c>
      <c r="N41" s="79">
        <v>11</v>
      </c>
      <c r="O41" s="80">
        <v>0</v>
      </c>
      <c r="P41" s="79">
        <v>11</v>
      </c>
      <c r="Q41" s="80">
        <v>0</v>
      </c>
      <c r="R41" s="79">
        <v>11</v>
      </c>
      <c r="S41" s="80">
        <v>0</v>
      </c>
      <c r="T41" s="79">
        <v>11</v>
      </c>
      <c r="U41" s="80">
        <v>0</v>
      </c>
      <c r="V41" s="79">
        <v>11</v>
      </c>
      <c r="W41" s="80">
        <v>0</v>
      </c>
      <c r="X41" s="144">
        <v>93.5</v>
      </c>
      <c r="Y41" s="88">
        <v>234</v>
      </c>
      <c r="Z41" s="87">
        <v>32</v>
      </c>
    </row>
    <row r="42" spans="1:26" ht="16.5" x14ac:dyDescent="0.2">
      <c r="A42" s="119">
        <v>33</v>
      </c>
      <c r="B42" s="90" t="s">
        <v>1132</v>
      </c>
      <c r="C42" s="91" t="s">
        <v>1152</v>
      </c>
      <c r="D42" s="81">
        <v>11</v>
      </c>
      <c r="E42" s="82">
        <v>0</v>
      </c>
      <c r="F42" s="79">
        <v>11</v>
      </c>
      <c r="G42" s="80">
        <v>0</v>
      </c>
      <c r="H42" s="81">
        <v>11</v>
      </c>
      <c r="I42" s="82">
        <v>0</v>
      </c>
      <c r="J42" s="79">
        <v>11</v>
      </c>
      <c r="K42" s="80">
        <v>0</v>
      </c>
      <c r="L42" s="81">
        <v>11</v>
      </c>
      <c r="M42" s="82">
        <v>0</v>
      </c>
      <c r="N42" s="79">
        <v>11</v>
      </c>
      <c r="O42" s="80">
        <v>0</v>
      </c>
      <c r="P42" s="79">
        <v>4</v>
      </c>
      <c r="Q42" s="80">
        <v>573</v>
      </c>
      <c r="R42" s="79">
        <v>5</v>
      </c>
      <c r="S42" s="80">
        <v>1945</v>
      </c>
      <c r="T42" s="79">
        <v>11</v>
      </c>
      <c r="U42" s="80">
        <v>0</v>
      </c>
      <c r="V42" s="79">
        <v>11</v>
      </c>
      <c r="W42" s="80">
        <v>0</v>
      </c>
      <c r="X42" s="144">
        <v>97</v>
      </c>
      <c r="Y42" s="88">
        <v>2518</v>
      </c>
      <c r="Z42" s="87">
        <v>33</v>
      </c>
    </row>
    <row r="43" spans="1:26" ht="16.5" x14ac:dyDescent="0.2">
      <c r="A43" s="119">
        <v>34</v>
      </c>
      <c r="B43" s="90" t="s">
        <v>156</v>
      </c>
      <c r="C43" s="91" t="s">
        <v>1152</v>
      </c>
      <c r="D43" s="81">
        <v>11</v>
      </c>
      <c r="E43" s="82">
        <v>0</v>
      </c>
      <c r="F43" s="79">
        <v>11</v>
      </c>
      <c r="G43" s="80">
        <v>0</v>
      </c>
      <c r="H43" s="81">
        <v>11</v>
      </c>
      <c r="I43" s="82">
        <v>0</v>
      </c>
      <c r="J43" s="79">
        <v>11</v>
      </c>
      <c r="K43" s="80">
        <v>0</v>
      </c>
      <c r="L43" s="81">
        <v>11</v>
      </c>
      <c r="M43" s="82">
        <v>0</v>
      </c>
      <c r="N43" s="79">
        <v>11</v>
      </c>
      <c r="O43" s="80">
        <v>0</v>
      </c>
      <c r="P43" s="79">
        <v>11</v>
      </c>
      <c r="Q43" s="80">
        <v>0</v>
      </c>
      <c r="R43" s="79">
        <v>11</v>
      </c>
      <c r="S43" s="80">
        <v>0</v>
      </c>
      <c r="T43" s="79">
        <v>4</v>
      </c>
      <c r="U43" s="80">
        <v>4670</v>
      </c>
      <c r="V43" s="79">
        <v>6</v>
      </c>
      <c r="W43" s="80">
        <v>3710</v>
      </c>
      <c r="X43" s="144">
        <v>98</v>
      </c>
      <c r="Y43" s="88">
        <v>8380</v>
      </c>
      <c r="Z43" s="87">
        <v>34</v>
      </c>
    </row>
    <row r="44" spans="1:26" ht="16.5" x14ac:dyDescent="0.2">
      <c r="A44" s="118">
        <v>35</v>
      </c>
      <c r="B44" s="90" t="s">
        <v>1153</v>
      </c>
      <c r="C44" s="91" t="s">
        <v>92</v>
      </c>
      <c r="D44" s="81">
        <v>11</v>
      </c>
      <c r="E44" s="82">
        <v>0</v>
      </c>
      <c r="F44" s="79">
        <v>11</v>
      </c>
      <c r="G44" s="80">
        <v>0</v>
      </c>
      <c r="H44" s="81">
        <v>11</v>
      </c>
      <c r="I44" s="82">
        <v>0</v>
      </c>
      <c r="J44" s="79">
        <v>11</v>
      </c>
      <c r="K44" s="80">
        <v>0</v>
      </c>
      <c r="L44" s="81">
        <v>11</v>
      </c>
      <c r="M44" s="82">
        <v>0</v>
      </c>
      <c r="N44" s="79">
        <v>11</v>
      </c>
      <c r="O44" s="80">
        <v>0</v>
      </c>
      <c r="P44" s="79">
        <v>11</v>
      </c>
      <c r="Q44" s="80">
        <v>0</v>
      </c>
      <c r="R44" s="79">
        <v>11</v>
      </c>
      <c r="S44" s="80">
        <v>0</v>
      </c>
      <c r="T44" s="79">
        <v>11</v>
      </c>
      <c r="U44" s="80">
        <v>0</v>
      </c>
      <c r="V44" s="79">
        <v>9</v>
      </c>
      <c r="W44" s="80">
        <v>2710</v>
      </c>
      <c r="X44" s="144">
        <v>108</v>
      </c>
      <c r="Y44" s="88">
        <v>2710</v>
      </c>
      <c r="Z44" s="87">
        <v>35</v>
      </c>
    </row>
    <row r="45" spans="1:26" ht="17.25" thickBot="1" x14ac:dyDescent="0.25">
      <c r="A45" s="216"/>
      <c r="B45" s="1009" t="s">
        <v>95</v>
      </c>
      <c r="C45" s="310" t="s">
        <v>95</v>
      </c>
      <c r="D45" s="85" t="s">
        <v>95</v>
      </c>
      <c r="E45" s="86" t="s">
        <v>95</v>
      </c>
      <c r="F45" s="83" t="s">
        <v>95</v>
      </c>
      <c r="G45" s="84" t="s">
        <v>95</v>
      </c>
      <c r="H45" s="85" t="s">
        <v>95</v>
      </c>
      <c r="I45" s="86" t="s">
        <v>95</v>
      </c>
      <c r="J45" s="83" t="s">
        <v>95</v>
      </c>
      <c r="K45" s="84" t="s">
        <v>95</v>
      </c>
      <c r="L45" s="85" t="s">
        <v>95</v>
      </c>
      <c r="M45" s="86" t="s">
        <v>95</v>
      </c>
      <c r="N45" s="83" t="s">
        <v>95</v>
      </c>
      <c r="O45" s="84" t="s">
        <v>95</v>
      </c>
      <c r="P45" s="83" t="s">
        <v>95</v>
      </c>
      <c r="Q45" s="84" t="s">
        <v>95</v>
      </c>
      <c r="R45" s="83" t="s">
        <v>95</v>
      </c>
      <c r="S45" s="84" t="s">
        <v>95</v>
      </c>
      <c r="T45" s="83" t="s">
        <v>95</v>
      </c>
      <c r="U45" s="84" t="s">
        <v>95</v>
      </c>
      <c r="V45" s="83" t="s">
        <v>95</v>
      </c>
      <c r="W45" s="84" t="s">
        <v>95</v>
      </c>
      <c r="X45" s="1010" t="str">
        <f t="shared" ref="X45:Y45" si="0">IF(ISNUMBER(D45)=TRUE,SUM(D45,F45,H45,J45,L45,N45,P45,R45,T45,V45),"")</f>
        <v/>
      </c>
      <c r="Y45" s="1011" t="str">
        <f t="shared" si="0"/>
        <v/>
      </c>
      <c r="Z45" s="555" t="str">
        <f>IF(ISNUMBER(AF43)=TRUE,AF43,"")</f>
        <v/>
      </c>
    </row>
  </sheetData>
  <mergeCells count="24">
    <mergeCell ref="T5:U5"/>
    <mergeCell ref="A5:A7"/>
    <mergeCell ref="B5:B7"/>
    <mergeCell ref="C5:C7"/>
    <mergeCell ref="D5:E5"/>
    <mergeCell ref="F5:G5"/>
    <mergeCell ref="H5:I5"/>
    <mergeCell ref="T6:U6"/>
    <mergeCell ref="V6:W6"/>
    <mergeCell ref="V5:W5"/>
    <mergeCell ref="X5:Z6"/>
    <mergeCell ref="D6:E6"/>
    <mergeCell ref="F6:G6"/>
    <mergeCell ref="H6:I6"/>
    <mergeCell ref="J6:K6"/>
    <mergeCell ref="L6:M6"/>
    <mergeCell ref="N6:O6"/>
    <mergeCell ref="P6:Q6"/>
    <mergeCell ref="R6:S6"/>
    <mergeCell ref="J5:K5"/>
    <mergeCell ref="L5:M5"/>
    <mergeCell ref="N5:O5"/>
    <mergeCell ref="P5:Q5"/>
    <mergeCell ref="R5:S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X10:X45" xr:uid="{86AD12EC-A31A-4BA9-B28A-ED55B2E91EBC}">
      <formula1>IF(ISNUMBER(D10)=TRUE,SUM(D10,F10,H10,J10,L10,N10,T10,V10),"")</formula1>
    </dataValidation>
  </dataValidations>
  <printOptions horizontalCentered="1" verticalCentered="1"/>
  <pageMargins left="0" right="0" top="0" bottom="0" header="0" footer="0"/>
  <pageSetup paperSize="9" scale="70" orientation="landscape" blackAndWhite="1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A1:O39"/>
  <sheetViews>
    <sheetView topLeftCell="A4" workbookViewId="0">
      <selection activeCell="A33" sqref="A33"/>
    </sheetView>
  </sheetViews>
  <sheetFormatPr defaultRowHeight="12.75" x14ac:dyDescent="0.2"/>
  <cols>
    <col min="1" max="1" width="7.140625" customWidth="1"/>
    <col min="2" max="2" width="23.7109375" customWidth="1"/>
    <col min="3" max="3" width="17.140625" customWidth="1"/>
    <col min="4" max="4" width="7.7109375" customWidth="1"/>
    <col min="5" max="5" width="8" customWidth="1"/>
    <col min="6" max="6" width="7.85546875" customWidth="1"/>
    <col min="7" max="11" width="8" customWidth="1"/>
  </cols>
  <sheetData>
    <row r="1" spans="1:15" ht="21.75" customHeight="1" x14ac:dyDescent="0.2">
      <c r="A1" s="178"/>
      <c r="B1" s="179"/>
      <c r="C1" s="179"/>
      <c r="D1" s="179"/>
      <c r="E1" s="179"/>
      <c r="F1" s="179"/>
      <c r="G1" s="179"/>
      <c r="H1" s="179"/>
      <c r="I1" s="179"/>
      <c r="J1" s="180"/>
      <c r="K1" s="181"/>
    </row>
    <row r="2" spans="1:15" ht="99.75" customHeight="1" x14ac:dyDescent="0.2">
      <c r="A2" s="1591"/>
      <c r="B2" s="1592"/>
      <c r="C2" s="1592"/>
      <c r="D2" s="1592"/>
      <c r="E2" s="1592"/>
      <c r="F2" s="1592"/>
      <c r="G2" s="1592"/>
      <c r="H2" s="1592"/>
      <c r="I2" s="1592"/>
      <c r="J2" s="182"/>
      <c r="K2" s="183"/>
    </row>
    <row r="3" spans="1:15" ht="30.75" customHeight="1" x14ac:dyDescent="0.2">
      <c r="A3" s="1593" t="s">
        <v>73</v>
      </c>
      <c r="B3" s="1594"/>
      <c r="C3" s="1594"/>
      <c r="D3" s="1594"/>
      <c r="E3" s="1594"/>
      <c r="F3" s="1594"/>
      <c r="G3" s="1594"/>
      <c r="H3" s="1594"/>
      <c r="I3" s="1594"/>
      <c r="J3" s="1594"/>
      <c r="K3" s="1595"/>
    </row>
    <row r="4" spans="1:15" ht="32.25" thickBot="1" x14ac:dyDescent="0.25">
      <c r="A4" s="266" t="s">
        <v>96</v>
      </c>
      <c r="B4" s="267" t="s">
        <v>97</v>
      </c>
      <c r="C4" s="267" t="s">
        <v>98</v>
      </c>
      <c r="D4" s="268" t="s">
        <v>99</v>
      </c>
      <c r="E4" s="268" t="s">
        <v>100</v>
      </c>
      <c r="F4" s="268" t="s">
        <v>101</v>
      </c>
      <c r="G4" s="268" t="s">
        <v>102</v>
      </c>
      <c r="H4" s="268" t="s">
        <v>103</v>
      </c>
      <c r="I4" s="268" t="s">
        <v>104</v>
      </c>
      <c r="J4" s="268" t="s">
        <v>105</v>
      </c>
      <c r="K4" s="268" t="s">
        <v>106</v>
      </c>
      <c r="L4" s="268" t="s">
        <v>107</v>
      </c>
      <c r="M4" s="269" t="s">
        <v>108</v>
      </c>
      <c r="N4" s="270" t="s">
        <v>109</v>
      </c>
      <c r="O4" s="270" t="s">
        <v>110</v>
      </c>
    </row>
    <row r="5" spans="1:15" ht="19.5" thickBot="1" x14ac:dyDescent="0.25">
      <c r="A5" s="1164">
        <v>1</v>
      </c>
      <c r="B5" s="1165" t="s">
        <v>116</v>
      </c>
      <c r="C5" s="1165" t="s">
        <v>121</v>
      </c>
      <c r="D5" s="271">
        <v>8</v>
      </c>
      <c r="E5" s="271">
        <v>2</v>
      </c>
      <c r="F5" s="271">
        <v>4</v>
      </c>
      <c r="G5" s="271">
        <v>3</v>
      </c>
      <c r="H5" s="271">
        <v>6</v>
      </c>
      <c r="I5" s="271">
        <v>4</v>
      </c>
      <c r="J5" s="271">
        <v>0</v>
      </c>
      <c r="K5" s="271">
        <v>0</v>
      </c>
      <c r="L5" s="272">
        <v>27</v>
      </c>
      <c r="M5" s="273">
        <v>1</v>
      </c>
      <c r="N5" s="274">
        <v>26</v>
      </c>
      <c r="O5" s="274">
        <v>45</v>
      </c>
    </row>
    <row r="6" spans="1:15" ht="19.5" thickBot="1" x14ac:dyDescent="0.25">
      <c r="A6" s="1166">
        <v>2</v>
      </c>
      <c r="B6" s="1165" t="s">
        <v>111</v>
      </c>
      <c r="C6" s="1165" t="s">
        <v>112</v>
      </c>
      <c r="D6" s="271">
        <v>1</v>
      </c>
      <c r="E6" s="271">
        <v>6</v>
      </c>
      <c r="F6" s="271">
        <v>13</v>
      </c>
      <c r="G6" s="271">
        <v>5</v>
      </c>
      <c r="H6" s="271">
        <v>3</v>
      </c>
      <c r="I6" s="271">
        <v>2</v>
      </c>
      <c r="J6" s="271">
        <v>0</v>
      </c>
      <c r="K6" s="271">
        <v>0</v>
      </c>
      <c r="L6" s="272">
        <v>30</v>
      </c>
      <c r="M6" s="273">
        <v>2</v>
      </c>
      <c r="N6" s="274">
        <v>32</v>
      </c>
      <c r="O6" s="274">
        <v>41</v>
      </c>
    </row>
    <row r="7" spans="1:15" ht="19.5" thickBot="1" x14ac:dyDescent="0.25">
      <c r="A7" s="1166">
        <v>3</v>
      </c>
      <c r="B7" s="1167" t="s">
        <v>111</v>
      </c>
      <c r="C7" s="1165" t="s">
        <v>119</v>
      </c>
      <c r="D7" s="271">
        <v>9</v>
      </c>
      <c r="E7" s="271">
        <v>11</v>
      </c>
      <c r="F7" s="271">
        <v>10</v>
      </c>
      <c r="G7" s="271">
        <v>2</v>
      </c>
      <c r="H7" s="271">
        <v>10</v>
      </c>
      <c r="I7" s="271">
        <v>1</v>
      </c>
      <c r="J7" s="271">
        <v>0</v>
      </c>
      <c r="K7" s="271">
        <v>0</v>
      </c>
      <c r="L7" s="272">
        <v>43</v>
      </c>
      <c r="M7" s="273">
        <v>3</v>
      </c>
      <c r="N7" s="274">
        <v>19</v>
      </c>
      <c r="O7" s="274">
        <v>43</v>
      </c>
    </row>
    <row r="8" spans="1:15" ht="19.5" thickBot="1" x14ac:dyDescent="0.25">
      <c r="A8" s="1166">
        <v>4</v>
      </c>
      <c r="B8" s="1165" t="s">
        <v>116</v>
      </c>
      <c r="C8" s="1165" t="s">
        <v>117</v>
      </c>
      <c r="D8" s="271">
        <v>3</v>
      </c>
      <c r="E8" s="271">
        <v>4</v>
      </c>
      <c r="F8" s="271">
        <v>8</v>
      </c>
      <c r="G8" s="271">
        <v>1</v>
      </c>
      <c r="H8" s="271">
        <v>9</v>
      </c>
      <c r="I8" s="271">
        <v>20</v>
      </c>
      <c r="J8" s="271">
        <v>0</v>
      </c>
      <c r="K8" s="271">
        <v>0</v>
      </c>
      <c r="L8" s="272">
        <v>45</v>
      </c>
      <c r="M8" s="273">
        <v>4</v>
      </c>
      <c r="N8" s="274">
        <v>24</v>
      </c>
      <c r="O8" s="274">
        <v>38</v>
      </c>
    </row>
    <row r="9" spans="1:15" ht="19.5" thickBot="1" x14ac:dyDescent="0.25">
      <c r="A9" s="1166">
        <v>5</v>
      </c>
      <c r="B9" s="1167" t="s">
        <v>128</v>
      </c>
      <c r="C9" s="1165" t="s">
        <v>857</v>
      </c>
      <c r="D9" s="271">
        <v>12</v>
      </c>
      <c r="E9" s="271">
        <v>3</v>
      </c>
      <c r="F9" s="271">
        <v>15</v>
      </c>
      <c r="G9" s="271">
        <v>7</v>
      </c>
      <c r="H9" s="271">
        <v>7</v>
      </c>
      <c r="I9" s="271">
        <v>6</v>
      </c>
      <c r="J9" s="271">
        <v>0</v>
      </c>
      <c r="K9" s="271">
        <v>0</v>
      </c>
      <c r="L9" s="272">
        <v>50</v>
      </c>
      <c r="M9" s="273">
        <v>5</v>
      </c>
      <c r="N9" s="274">
        <v>18</v>
      </c>
      <c r="O9" s="274">
        <v>38</v>
      </c>
    </row>
    <row r="10" spans="1:15" ht="19.5" thickBot="1" x14ac:dyDescent="0.25">
      <c r="A10" s="1166">
        <v>6</v>
      </c>
      <c r="B10" s="1167" t="s">
        <v>111</v>
      </c>
      <c r="C10" s="1165" t="s">
        <v>124</v>
      </c>
      <c r="D10" s="271">
        <v>6</v>
      </c>
      <c r="E10" s="271">
        <v>20</v>
      </c>
      <c r="F10" s="271">
        <v>7</v>
      </c>
      <c r="G10" s="271">
        <v>6</v>
      </c>
      <c r="H10" s="271">
        <v>5</v>
      </c>
      <c r="I10" s="271">
        <v>15</v>
      </c>
      <c r="J10" s="271">
        <v>0</v>
      </c>
      <c r="K10" s="271">
        <v>0</v>
      </c>
      <c r="L10" s="272">
        <v>59</v>
      </c>
      <c r="M10" s="273">
        <v>6</v>
      </c>
      <c r="N10" s="274">
        <v>19</v>
      </c>
      <c r="O10" s="274">
        <v>35</v>
      </c>
    </row>
    <row r="11" spans="1:15" ht="19.5" thickBot="1" x14ac:dyDescent="0.25">
      <c r="A11" s="1166">
        <v>7</v>
      </c>
      <c r="B11" s="1167" t="s">
        <v>115</v>
      </c>
      <c r="C11" s="1168" t="s">
        <v>859</v>
      </c>
      <c r="D11" s="271">
        <v>4</v>
      </c>
      <c r="E11" s="271">
        <v>20</v>
      </c>
      <c r="F11" s="271">
        <v>17</v>
      </c>
      <c r="G11" s="271">
        <v>4</v>
      </c>
      <c r="H11" s="271">
        <v>1</v>
      </c>
      <c r="I11" s="271">
        <v>16</v>
      </c>
      <c r="J11" s="271">
        <v>0</v>
      </c>
      <c r="K11" s="271">
        <v>0</v>
      </c>
      <c r="L11" s="272">
        <v>62</v>
      </c>
      <c r="M11" s="273">
        <v>7</v>
      </c>
      <c r="N11" s="274">
        <v>18</v>
      </c>
      <c r="O11" s="274">
        <v>41</v>
      </c>
    </row>
    <row r="12" spans="1:15" ht="19.5" thickBot="1" x14ac:dyDescent="0.25">
      <c r="A12" s="1166">
        <v>8</v>
      </c>
      <c r="B12" s="1167" t="s">
        <v>116</v>
      </c>
      <c r="C12" s="1165" t="s">
        <v>118</v>
      </c>
      <c r="D12" s="271">
        <v>11</v>
      </c>
      <c r="E12" s="271">
        <v>7</v>
      </c>
      <c r="F12" s="271">
        <v>2</v>
      </c>
      <c r="G12" s="271">
        <v>8</v>
      </c>
      <c r="H12" s="271">
        <v>22</v>
      </c>
      <c r="I12" s="271">
        <v>12</v>
      </c>
      <c r="J12" s="271">
        <v>0</v>
      </c>
      <c r="K12" s="271">
        <v>0</v>
      </c>
      <c r="L12" s="272">
        <v>62</v>
      </c>
      <c r="M12" s="273">
        <v>8</v>
      </c>
      <c r="N12" s="274">
        <v>16</v>
      </c>
      <c r="O12" s="274">
        <v>38</v>
      </c>
    </row>
    <row r="13" spans="1:15" ht="19.5" thickBot="1" x14ac:dyDescent="0.25">
      <c r="A13" s="1166">
        <v>9</v>
      </c>
      <c r="B13" s="1167" t="s">
        <v>122</v>
      </c>
      <c r="C13" s="1165" t="s">
        <v>123</v>
      </c>
      <c r="D13" s="271">
        <v>15</v>
      </c>
      <c r="E13" s="271">
        <v>12</v>
      </c>
      <c r="F13" s="271">
        <v>1</v>
      </c>
      <c r="G13" s="271">
        <v>10</v>
      </c>
      <c r="H13" s="271">
        <v>4</v>
      </c>
      <c r="I13" s="271">
        <v>20</v>
      </c>
      <c r="J13" s="271">
        <v>0</v>
      </c>
      <c r="K13" s="271">
        <v>0</v>
      </c>
      <c r="L13" s="272">
        <v>62</v>
      </c>
      <c r="M13" s="273">
        <v>9</v>
      </c>
      <c r="N13" s="274">
        <v>16</v>
      </c>
      <c r="O13" s="274">
        <v>34</v>
      </c>
    </row>
    <row r="14" spans="1:15" ht="19.5" thickBot="1" x14ac:dyDescent="0.25">
      <c r="A14" s="1166">
        <v>10</v>
      </c>
      <c r="B14" s="1167" t="s">
        <v>113</v>
      </c>
      <c r="C14" s="1165" t="s">
        <v>114</v>
      </c>
      <c r="D14" s="271">
        <v>17</v>
      </c>
      <c r="E14" s="271">
        <v>8</v>
      </c>
      <c r="F14" s="271">
        <v>3</v>
      </c>
      <c r="G14" s="271">
        <v>19</v>
      </c>
      <c r="H14" s="271">
        <v>8</v>
      </c>
      <c r="I14" s="271">
        <v>7</v>
      </c>
      <c r="J14" s="271">
        <v>0</v>
      </c>
      <c r="K14" s="271">
        <v>0</v>
      </c>
      <c r="L14" s="272">
        <v>62</v>
      </c>
      <c r="M14" s="273">
        <v>10</v>
      </c>
      <c r="N14" s="274">
        <v>10</v>
      </c>
      <c r="O14" s="274">
        <v>44</v>
      </c>
    </row>
    <row r="15" spans="1:15" ht="19.5" thickBot="1" x14ac:dyDescent="0.25">
      <c r="A15" s="1166">
        <v>11</v>
      </c>
      <c r="B15" s="1167" t="s">
        <v>122</v>
      </c>
      <c r="C15" s="1165" t="s">
        <v>125</v>
      </c>
      <c r="D15" s="271">
        <v>18</v>
      </c>
      <c r="E15" s="271">
        <v>1</v>
      </c>
      <c r="F15" s="271">
        <v>12</v>
      </c>
      <c r="G15" s="271">
        <v>11</v>
      </c>
      <c r="H15" s="271">
        <v>18</v>
      </c>
      <c r="I15" s="271">
        <v>5</v>
      </c>
      <c r="J15" s="271">
        <v>0</v>
      </c>
      <c r="K15" s="271">
        <v>0</v>
      </c>
      <c r="L15" s="272">
        <v>65</v>
      </c>
      <c r="M15" s="273">
        <v>11</v>
      </c>
      <c r="N15" s="274">
        <v>15</v>
      </c>
      <c r="O15" s="274">
        <v>43</v>
      </c>
    </row>
    <row r="16" spans="1:15" ht="19.5" thickBot="1" x14ac:dyDescent="0.25">
      <c r="A16" s="1166">
        <v>12</v>
      </c>
      <c r="B16" s="1167" t="s">
        <v>115</v>
      </c>
      <c r="C16" s="1165" t="s">
        <v>856</v>
      </c>
      <c r="D16" s="271">
        <v>2</v>
      </c>
      <c r="E16" s="271">
        <v>8</v>
      </c>
      <c r="F16" s="271">
        <v>16</v>
      </c>
      <c r="G16" s="271">
        <v>13</v>
      </c>
      <c r="H16" s="271">
        <v>18</v>
      </c>
      <c r="I16" s="271">
        <v>8</v>
      </c>
      <c r="J16" s="271">
        <v>0</v>
      </c>
      <c r="K16" s="271">
        <v>0</v>
      </c>
      <c r="L16" s="272">
        <v>65</v>
      </c>
      <c r="M16" s="273">
        <v>12</v>
      </c>
      <c r="N16" s="274">
        <v>14</v>
      </c>
      <c r="O16" s="274">
        <v>43</v>
      </c>
    </row>
    <row r="17" spans="1:15" ht="19.5" thickBot="1" x14ac:dyDescent="0.25">
      <c r="A17" s="1166">
        <v>13</v>
      </c>
      <c r="B17" s="1167" t="s">
        <v>130</v>
      </c>
      <c r="C17" s="1165" t="s">
        <v>858</v>
      </c>
      <c r="D17" s="271">
        <v>5</v>
      </c>
      <c r="E17" s="271">
        <v>13</v>
      </c>
      <c r="F17" s="271">
        <v>5</v>
      </c>
      <c r="G17" s="271">
        <v>14</v>
      </c>
      <c r="H17" s="271">
        <v>18</v>
      </c>
      <c r="I17" s="271">
        <v>11</v>
      </c>
      <c r="J17" s="271">
        <v>0</v>
      </c>
      <c r="K17" s="271">
        <v>0</v>
      </c>
      <c r="L17" s="272">
        <v>66</v>
      </c>
      <c r="M17" s="273">
        <v>13</v>
      </c>
      <c r="N17" s="274">
        <v>13</v>
      </c>
      <c r="O17" s="274">
        <v>40</v>
      </c>
    </row>
    <row r="18" spans="1:15" ht="19.5" thickBot="1" x14ac:dyDescent="0.25">
      <c r="A18" s="1166">
        <v>14</v>
      </c>
      <c r="B18" s="1167" t="s">
        <v>113</v>
      </c>
      <c r="C18" s="1165" t="s">
        <v>127</v>
      </c>
      <c r="D18" s="271">
        <v>10</v>
      </c>
      <c r="E18" s="271">
        <v>5</v>
      </c>
      <c r="F18" s="271">
        <v>19</v>
      </c>
      <c r="G18" s="271">
        <v>9</v>
      </c>
      <c r="H18" s="271">
        <v>11</v>
      </c>
      <c r="I18" s="271">
        <v>14</v>
      </c>
      <c r="J18" s="271">
        <v>0</v>
      </c>
      <c r="K18" s="271">
        <v>0</v>
      </c>
      <c r="L18" s="272">
        <v>68</v>
      </c>
      <c r="M18" s="273">
        <v>14</v>
      </c>
      <c r="N18" s="274">
        <v>11</v>
      </c>
      <c r="O18" s="274">
        <v>39</v>
      </c>
    </row>
    <row r="19" spans="1:15" ht="19.5" thickBot="1" x14ac:dyDescent="0.25">
      <c r="A19" s="1166">
        <v>15</v>
      </c>
      <c r="B19" s="1167" t="s">
        <v>122</v>
      </c>
      <c r="C19" s="1165" t="s">
        <v>131</v>
      </c>
      <c r="D19" s="271">
        <v>16</v>
      </c>
      <c r="E19" s="271">
        <v>20</v>
      </c>
      <c r="F19" s="271">
        <v>6</v>
      </c>
      <c r="G19" s="271">
        <v>15</v>
      </c>
      <c r="H19" s="271">
        <v>2</v>
      </c>
      <c r="I19" s="271">
        <v>20</v>
      </c>
      <c r="J19" s="271">
        <v>0</v>
      </c>
      <c r="K19" s="271">
        <v>0</v>
      </c>
      <c r="L19" s="272">
        <v>79</v>
      </c>
      <c r="M19" s="273">
        <v>15</v>
      </c>
      <c r="N19" s="274">
        <v>12</v>
      </c>
      <c r="O19" s="274">
        <v>28</v>
      </c>
    </row>
    <row r="20" spans="1:15" ht="19.5" thickBot="1" x14ac:dyDescent="0.25">
      <c r="A20" s="1166">
        <v>16</v>
      </c>
      <c r="B20" s="1167" t="s">
        <v>113</v>
      </c>
      <c r="C20" s="1165" t="s">
        <v>126</v>
      </c>
      <c r="D20" s="271">
        <v>7</v>
      </c>
      <c r="E20" s="271">
        <v>20</v>
      </c>
      <c r="F20" s="271">
        <v>22</v>
      </c>
      <c r="G20" s="271">
        <v>16</v>
      </c>
      <c r="H20" s="271">
        <v>11</v>
      </c>
      <c r="I20" s="271">
        <v>3</v>
      </c>
      <c r="J20" s="271">
        <v>0</v>
      </c>
      <c r="K20" s="271">
        <v>0</v>
      </c>
      <c r="L20" s="272">
        <v>79</v>
      </c>
      <c r="M20" s="273">
        <v>16</v>
      </c>
      <c r="N20" s="274">
        <v>9</v>
      </c>
      <c r="O20" s="274">
        <v>39</v>
      </c>
    </row>
    <row r="21" spans="1:15" ht="19.5" thickBot="1" x14ac:dyDescent="0.25">
      <c r="A21" s="1166">
        <v>17</v>
      </c>
      <c r="B21" s="1167" t="s">
        <v>861</v>
      </c>
      <c r="C21" s="1165" t="s">
        <v>862</v>
      </c>
      <c r="D21" s="271">
        <v>13</v>
      </c>
      <c r="E21" s="271">
        <v>20</v>
      </c>
      <c r="F21" s="271">
        <v>11</v>
      </c>
      <c r="G21" s="271">
        <v>12</v>
      </c>
      <c r="H21" s="271">
        <v>11</v>
      </c>
      <c r="I21" s="271">
        <v>20</v>
      </c>
      <c r="J21" s="271">
        <v>0</v>
      </c>
      <c r="K21" s="271">
        <v>0</v>
      </c>
      <c r="L21" s="272">
        <v>87</v>
      </c>
      <c r="M21" s="273">
        <v>17</v>
      </c>
      <c r="N21" s="274">
        <v>9</v>
      </c>
      <c r="O21" s="274">
        <v>34</v>
      </c>
    </row>
    <row r="22" spans="1:15" ht="19.5" thickBot="1" x14ac:dyDescent="0.25">
      <c r="A22" s="1166">
        <v>18</v>
      </c>
      <c r="B22" s="1167" t="s">
        <v>115</v>
      </c>
      <c r="C22" s="1168" t="s">
        <v>860</v>
      </c>
      <c r="D22" s="271">
        <v>22</v>
      </c>
      <c r="E22" s="271">
        <v>10</v>
      </c>
      <c r="F22" s="271">
        <v>9</v>
      </c>
      <c r="G22" s="271">
        <v>19</v>
      </c>
      <c r="H22" s="271">
        <v>22</v>
      </c>
      <c r="I22" s="271">
        <v>22</v>
      </c>
      <c r="J22" s="271">
        <v>0</v>
      </c>
      <c r="K22" s="271">
        <v>0</v>
      </c>
      <c r="L22" s="272">
        <v>104</v>
      </c>
      <c r="M22" s="273">
        <v>18</v>
      </c>
      <c r="N22" s="274">
        <v>5</v>
      </c>
      <c r="O22" s="274">
        <v>37</v>
      </c>
    </row>
    <row r="23" spans="1:15" ht="19.5" thickBot="1" x14ac:dyDescent="0.25">
      <c r="A23" s="1166">
        <v>19</v>
      </c>
      <c r="B23" s="1167" t="s">
        <v>128</v>
      </c>
      <c r="C23" s="1165" t="s">
        <v>865</v>
      </c>
      <c r="D23" s="271">
        <v>19</v>
      </c>
      <c r="E23" s="271">
        <v>20</v>
      </c>
      <c r="F23" s="271">
        <v>19</v>
      </c>
      <c r="G23" s="271">
        <v>19</v>
      </c>
      <c r="H23" s="271">
        <v>18</v>
      </c>
      <c r="I23" s="271">
        <v>10</v>
      </c>
      <c r="J23" s="271">
        <v>0</v>
      </c>
      <c r="K23" s="271">
        <v>0</v>
      </c>
      <c r="L23" s="272">
        <v>105</v>
      </c>
      <c r="M23" s="273">
        <v>19</v>
      </c>
      <c r="N23" s="274">
        <v>1</v>
      </c>
      <c r="O23" s="274">
        <v>40</v>
      </c>
    </row>
    <row r="24" spans="1:15" ht="19.5" thickBot="1" x14ac:dyDescent="0.25">
      <c r="A24" s="1166">
        <v>20</v>
      </c>
      <c r="B24" s="1167" t="s">
        <v>863</v>
      </c>
      <c r="C24" s="1165" t="s">
        <v>864</v>
      </c>
      <c r="D24" s="271">
        <v>14</v>
      </c>
      <c r="E24" s="271">
        <v>20</v>
      </c>
      <c r="F24" s="271">
        <v>22</v>
      </c>
      <c r="G24" s="271">
        <v>22</v>
      </c>
      <c r="H24" s="271">
        <v>22</v>
      </c>
      <c r="I24" s="271">
        <v>9</v>
      </c>
      <c r="J24" s="271">
        <v>0</v>
      </c>
      <c r="K24" s="271">
        <v>0</v>
      </c>
      <c r="L24" s="272">
        <v>109</v>
      </c>
      <c r="M24" s="273">
        <v>20</v>
      </c>
      <c r="N24" s="274">
        <v>3</v>
      </c>
      <c r="O24" s="274">
        <v>41</v>
      </c>
    </row>
    <row r="25" spans="1:15" ht="19.5" thickBot="1" x14ac:dyDescent="0.25">
      <c r="A25" s="1166">
        <v>21</v>
      </c>
      <c r="B25" s="1167" t="s">
        <v>115</v>
      </c>
      <c r="C25" s="1167" t="s">
        <v>133</v>
      </c>
      <c r="D25" s="271">
        <v>22</v>
      </c>
      <c r="E25" s="271">
        <v>22</v>
      </c>
      <c r="F25" s="271">
        <v>22</v>
      </c>
      <c r="G25" s="271">
        <v>22</v>
      </c>
      <c r="H25" s="271">
        <v>18</v>
      </c>
      <c r="I25" s="271">
        <v>13</v>
      </c>
      <c r="J25" s="271">
        <v>0</v>
      </c>
      <c r="K25" s="271">
        <v>0</v>
      </c>
      <c r="L25" s="272">
        <v>119</v>
      </c>
      <c r="M25" s="273">
        <v>21</v>
      </c>
      <c r="N25" s="274">
        <v>1</v>
      </c>
      <c r="O25" s="274">
        <v>37</v>
      </c>
    </row>
    <row r="26" spans="1:15" ht="19.5" thickBot="1" x14ac:dyDescent="0.25">
      <c r="A26" s="1166">
        <v>22</v>
      </c>
      <c r="B26" s="1167" t="s">
        <v>113</v>
      </c>
      <c r="C26" s="1165" t="s">
        <v>120</v>
      </c>
      <c r="D26" s="271">
        <v>22</v>
      </c>
      <c r="E26" s="271">
        <v>22</v>
      </c>
      <c r="F26" s="271">
        <v>14</v>
      </c>
      <c r="G26" s="271">
        <v>22</v>
      </c>
      <c r="H26" s="271">
        <v>22</v>
      </c>
      <c r="I26" s="271">
        <v>22</v>
      </c>
      <c r="J26" s="271">
        <v>0</v>
      </c>
      <c r="K26" s="271">
        <v>0</v>
      </c>
      <c r="L26" s="272">
        <v>124</v>
      </c>
      <c r="M26" s="273">
        <v>22</v>
      </c>
      <c r="N26" s="274">
        <v>3</v>
      </c>
      <c r="O26" s="274">
        <v>30</v>
      </c>
    </row>
    <row r="27" spans="1:15" ht="19.5" thickBot="1" x14ac:dyDescent="0.25">
      <c r="A27" s="1166">
        <v>23</v>
      </c>
      <c r="B27" s="1165" t="s">
        <v>111</v>
      </c>
      <c r="C27" s="1165" t="s">
        <v>866</v>
      </c>
      <c r="D27" s="271">
        <v>22</v>
      </c>
      <c r="E27" s="271">
        <v>22</v>
      </c>
      <c r="F27" s="271">
        <v>22</v>
      </c>
      <c r="G27" s="271">
        <v>22</v>
      </c>
      <c r="H27" s="271">
        <v>22</v>
      </c>
      <c r="I27" s="271">
        <v>22</v>
      </c>
      <c r="J27" s="271">
        <v>0</v>
      </c>
      <c r="K27" s="271">
        <v>0</v>
      </c>
      <c r="L27" s="272">
        <v>132</v>
      </c>
      <c r="M27" s="273">
        <v>23</v>
      </c>
      <c r="N27" s="274">
        <v>0</v>
      </c>
      <c r="O27" s="274">
        <v>0</v>
      </c>
    </row>
    <row r="28" spans="1:15" ht="19.5" thickBot="1" x14ac:dyDescent="0.25">
      <c r="A28" s="1166">
        <v>23</v>
      </c>
      <c r="B28" s="1167" t="s">
        <v>122</v>
      </c>
      <c r="C28" s="1165" t="s">
        <v>867</v>
      </c>
      <c r="D28" s="271">
        <v>22</v>
      </c>
      <c r="E28" s="271">
        <v>22</v>
      </c>
      <c r="F28" s="271">
        <v>22</v>
      </c>
      <c r="G28" s="271">
        <v>22</v>
      </c>
      <c r="H28" s="271">
        <v>22</v>
      </c>
      <c r="I28" s="271">
        <v>22</v>
      </c>
      <c r="J28" s="271">
        <v>0</v>
      </c>
      <c r="K28" s="271">
        <v>0</v>
      </c>
      <c r="L28" s="272">
        <v>132</v>
      </c>
      <c r="M28" s="273">
        <v>23</v>
      </c>
      <c r="N28" s="274">
        <v>0</v>
      </c>
      <c r="O28" s="274">
        <v>0</v>
      </c>
    </row>
    <row r="29" spans="1:15" ht="19.5" thickBot="1" x14ac:dyDescent="0.25">
      <c r="A29" s="1166">
        <v>23</v>
      </c>
      <c r="B29" s="1167" t="s">
        <v>128</v>
      </c>
      <c r="C29" s="1165" t="s">
        <v>132</v>
      </c>
      <c r="D29" s="271">
        <v>22</v>
      </c>
      <c r="E29" s="271">
        <v>22</v>
      </c>
      <c r="F29" s="271">
        <v>22</v>
      </c>
      <c r="G29" s="271">
        <v>22</v>
      </c>
      <c r="H29" s="271">
        <v>22</v>
      </c>
      <c r="I29" s="271">
        <v>22</v>
      </c>
      <c r="J29" s="271">
        <v>0</v>
      </c>
      <c r="K29" s="271">
        <v>0</v>
      </c>
      <c r="L29" s="272">
        <v>132</v>
      </c>
      <c r="M29" s="273">
        <v>23</v>
      </c>
      <c r="N29" s="274">
        <v>0</v>
      </c>
      <c r="O29" s="274">
        <v>0</v>
      </c>
    </row>
    <row r="30" spans="1:15" ht="18.75" x14ac:dyDescent="0.2">
      <c r="A30" s="1166">
        <v>23</v>
      </c>
      <c r="B30" s="1167" t="s">
        <v>128</v>
      </c>
      <c r="C30" s="1165" t="s">
        <v>129</v>
      </c>
      <c r="D30" s="271">
        <v>22</v>
      </c>
      <c r="E30" s="271">
        <v>22</v>
      </c>
      <c r="F30" s="271">
        <v>22</v>
      </c>
      <c r="G30" s="271">
        <v>22</v>
      </c>
      <c r="H30" s="271">
        <v>22</v>
      </c>
      <c r="I30" s="271">
        <v>22</v>
      </c>
      <c r="J30" s="271">
        <v>0</v>
      </c>
      <c r="K30" s="271">
        <v>0</v>
      </c>
      <c r="L30" s="272">
        <v>132</v>
      </c>
      <c r="M30" s="273">
        <v>23</v>
      </c>
      <c r="N30" s="274">
        <v>0</v>
      </c>
      <c r="O30" s="274">
        <v>0</v>
      </c>
    </row>
    <row r="31" spans="1:15" ht="15" x14ac:dyDescent="0.2">
      <c r="A31" s="1596" t="s">
        <v>134</v>
      </c>
      <c r="B31" s="1597"/>
      <c r="C31" s="1597"/>
      <c r="D31" s="1597"/>
      <c r="E31" s="1597"/>
      <c r="F31" s="1597"/>
      <c r="G31" s="1597"/>
      <c r="H31" s="1597"/>
      <c r="I31" s="1597"/>
      <c r="J31" s="1597"/>
      <c r="K31" s="1597"/>
      <c r="L31" s="1597"/>
      <c r="M31" s="1598"/>
      <c r="N31">
        <f>SUM(N5:N30)</f>
        <v>294</v>
      </c>
    </row>
    <row r="32" spans="1:15" ht="30" x14ac:dyDescent="0.2">
      <c r="A32" s="275" t="s">
        <v>96</v>
      </c>
      <c r="B32" s="276" t="s">
        <v>97</v>
      </c>
      <c r="C32" s="277"/>
      <c r="D32" s="268" t="s">
        <v>868</v>
      </c>
      <c r="E32" s="268" t="s">
        <v>869</v>
      </c>
      <c r="F32" s="268" t="s">
        <v>870</v>
      </c>
      <c r="G32" s="268" t="s">
        <v>871</v>
      </c>
      <c r="H32" s="268" t="s">
        <v>872</v>
      </c>
      <c r="I32" s="268" t="s">
        <v>873</v>
      </c>
      <c r="J32" s="268" t="s">
        <v>105</v>
      </c>
      <c r="K32" s="268" t="s">
        <v>135</v>
      </c>
      <c r="L32" s="268" t="s">
        <v>107</v>
      </c>
      <c r="M32" s="278" t="s">
        <v>108</v>
      </c>
      <c r="N32" s="270" t="s">
        <v>109</v>
      </c>
      <c r="O32" s="270" t="s">
        <v>110</v>
      </c>
    </row>
    <row r="33" spans="1:15" ht="18.75" x14ac:dyDescent="0.25">
      <c r="A33" s="279">
        <v>1</v>
      </c>
      <c r="B33" s="1169" t="s">
        <v>111</v>
      </c>
      <c r="C33" s="1170"/>
      <c r="D33" s="280">
        <v>1</v>
      </c>
      <c r="E33" s="280">
        <v>4</v>
      </c>
      <c r="F33" s="280">
        <v>3</v>
      </c>
      <c r="G33" s="280">
        <v>2</v>
      </c>
      <c r="H33" s="280">
        <v>1</v>
      </c>
      <c r="I33" s="280">
        <v>1</v>
      </c>
      <c r="J33" s="280">
        <v>0</v>
      </c>
      <c r="K33" s="280">
        <v>0</v>
      </c>
      <c r="L33" s="281">
        <v>12</v>
      </c>
      <c r="M33" s="282">
        <v>1</v>
      </c>
      <c r="N33">
        <v>70</v>
      </c>
      <c r="O33">
        <v>43</v>
      </c>
    </row>
    <row r="34" spans="1:15" ht="18.75" x14ac:dyDescent="0.25">
      <c r="A34" s="279">
        <v>2</v>
      </c>
      <c r="B34" s="1169" t="s">
        <v>116</v>
      </c>
      <c r="C34" s="1170"/>
      <c r="D34" s="280">
        <v>2</v>
      </c>
      <c r="E34" s="280">
        <v>1</v>
      </c>
      <c r="F34" s="280">
        <v>1</v>
      </c>
      <c r="G34" s="280">
        <v>1</v>
      </c>
      <c r="H34" s="280">
        <v>5</v>
      </c>
      <c r="I34" s="280">
        <v>3</v>
      </c>
      <c r="J34" s="280">
        <v>0</v>
      </c>
      <c r="K34" s="280">
        <v>0</v>
      </c>
      <c r="L34" s="281">
        <v>13</v>
      </c>
      <c r="M34" s="282">
        <v>2</v>
      </c>
      <c r="N34">
        <v>66</v>
      </c>
      <c r="O34">
        <v>45</v>
      </c>
    </row>
    <row r="35" spans="1:15" ht="18.75" x14ac:dyDescent="0.25">
      <c r="A35" s="279">
        <v>3</v>
      </c>
      <c r="B35" s="1169" t="s">
        <v>122</v>
      </c>
      <c r="C35" s="1170"/>
      <c r="D35" s="280">
        <v>5</v>
      </c>
      <c r="E35" s="280">
        <v>2</v>
      </c>
      <c r="F35" s="280">
        <v>2</v>
      </c>
      <c r="G35" s="280">
        <v>4</v>
      </c>
      <c r="H35" s="280">
        <v>2</v>
      </c>
      <c r="I35" s="280">
        <v>6</v>
      </c>
      <c r="J35" s="280">
        <v>0</v>
      </c>
      <c r="K35" s="280">
        <v>0</v>
      </c>
      <c r="L35" s="281">
        <v>21</v>
      </c>
      <c r="M35" s="282">
        <v>3</v>
      </c>
      <c r="N35">
        <v>43</v>
      </c>
      <c r="O35">
        <v>43</v>
      </c>
    </row>
    <row r="36" spans="1:15" ht="18.75" x14ac:dyDescent="0.25">
      <c r="A36" s="283">
        <v>4</v>
      </c>
      <c r="B36" s="1169" t="s">
        <v>113</v>
      </c>
      <c r="C36" s="1170"/>
      <c r="D36" s="280">
        <v>4</v>
      </c>
      <c r="E36" s="280">
        <v>3</v>
      </c>
      <c r="F36" s="280">
        <v>4</v>
      </c>
      <c r="G36" s="280">
        <v>5</v>
      </c>
      <c r="H36" s="280">
        <v>3</v>
      </c>
      <c r="I36" s="280">
        <v>2</v>
      </c>
      <c r="J36" s="280">
        <v>0</v>
      </c>
      <c r="K36" s="280">
        <v>0</v>
      </c>
      <c r="L36" s="281">
        <v>21</v>
      </c>
      <c r="M36" s="1171">
        <v>4</v>
      </c>
      <c r="N36">
        <v>33</v>
      </c>
      <c r="O36">
        <v>44</v>
      </c>
    </row>
    <row r="37" spans="1:15" ht="18.75" x14ac:dyDescent="0.25">
      <c r="A37" s="283">
        <v>5</v>
      </c>
      <c r="B37" s="1172" t="s">
        <v>115</v>
      </c>
      <c r="C37" s="1173"/>
      <c r="D37" s="280">
        <v>3</v>
      </c>
      <c r="E37" s="280">
        <v>5</v>
      </c>
      <c r="F37" s="280">
        <v>5</v>
      </c>
      <c r="G37" s="280">
        <v>3</v>
      </c>
      <c r="H37" s="280">
        <v>4</v>
      </c>
      <c r="I37" s="280">
        <v>4</v>
      </c>
      <c r="J37" s="280">
        <v>0</v>
      </c>
      <c r="K37" s="280">
        <v>0</v>
      </c>
      <c r="L37" s="281">
        <v>24</v>
      </c>
      <c r="M37" s="1171">
        <v>5</v>
      </c>
      <c r="N37">
        <v>38</v>
      </c>
      <c r="O37">
        <v>43</v>
      </c>
    </row>
    <row r="38" spans="1:15" ht="18.75" x14ac:dyDescent="0.25">
      <c r="A38" s="283">
        <v>6</v>
      </c>
      <c r="B38" s="1172" t="s">
        <v>128</v>
      </c>
      <c r="C38" s="1173"/>
      <c r="D38" s="280">
        <v>6</v>
      </c>
      <c r="E38" s="280">
        <v>6</v>
      </c>
      <c r="F38" s="280">
        <v>6</v>
      </c>
      <c r="G38" s="280">
        <v>6</v>
      </c>
      <c r="H38" s="280">
        <v>6</v>
      </c>
      <c r="I38" s="280">
        <v>5</v>
      </c>
      <c r="J38" s="280">
        <v>0</v>
      </c>
      <c r="K38" s="280">
        <v>0</v>
      </c>
      <c r="L38" s="281">
        <v>35</v>
      </c>
      <c r="M38" s="1171">
        <v>6</v>
      </c>
      <c r="N38">
        <v>19</v>
      </c>
      <c r="O38">
        <v>40</v>
      </c>
    </row>
    <row r="39" spans="1:15" ht="19.5" thickBot="1" x14ac:dyDescent="0.3">
      <c r="A39" s="284"/>
      <c r="B39" s="1174"/>
      <c r="C39" s="1175"/>
      <c r="D39" s="285"/>
      <c r="E39" s="286"/>
      <c r="F39" s="285"/>
      <c r="G39" s="285"/>
      <c r="H39" s="285"/>
      <c r="I39" s="285"/>
      <c r="J39" s="285"/>
      <c r="K39" s="285"/>
      <c r="L39" s="287"/>
      <c r="M39" s="288"/>
    </row>
  </sheetData>
  <mergeCells count="3">
    <mergeCell ref="A2:I2"/>
    <mergeCell ref="A3:K3"/>
    <mergeCell ref="A31:M31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B1AB1-52D6-48C5-8D0D-4EC80B28DD8D}">
  <sheetPr>
    <tabColor theme="9" tint="-0.499984740745262"/>
  </sheetPr>
  <dimension ref="A2:V27"/>
  <sheetViews>
    <sheetView workbookViewId="0">
      <selection activeCell="AA20" sqref="AA20"/>
    </sheetView>
  </sheetViews>
  <sheetFormatPr defaultRowHeight="12.75" x14ac:dyDescent="0.2"/>
  <cols>
    <col min="1" max="1" width="5.5703125" customWidth="1"/>
    <col min="2" max="2" width="17.5703125" customWidth="1"/>
    <col min="3" max="3" width="16.140625" customWidth="1"/>
    <col min="4" max="4" width="7.7109375" customWidth="1"/>
    <col min="5" max="5" width="7.5703125" customWidth="1"/>
    <col min="6" max="6" width="7.7109375" customWidth="1"/>
    <col min="7" max="7" width="7.5703125" customWidth="1"/>
    <col min="8" max="8" width="7.7109375" customWidth="1"/>
    <col min="9" max="9" width="7.85546875" customWidth="1"/>
    <col min="10" max="10" width="7.5703125" customWidth="1"/>
    <col min="11" max="11" width="7.7109375" customWidth="1"/>
    <col min="12" max="12" width="7.85546875" customWidth="1"/>
    <col min="13" max="13" width="7.7109375" customWidth="1"/>
    <col min="14" max="14" width="7.5703125" customWidth="1"/>
    <col min="15" max="15" width="7.85546875" customWidth="1"/>
    <col min="16" max="16" width="7.7109375" customWidth="1"/>
    <col min="17" max="18" width="7.85546875" customWidth="1"/>
    <col min="19" max="19" width="7.5703125" customWidth="1"/>
    <col min="20" max="20" width="7.85546875" customWidth="1"/>
    <col min="21" max="21" width="7.7109375" customWidth="1"/>
    <col min="22" max="22" width="9.5703125" customWidth="1"/>
  </cols>
  <sheetData>
    <row r="2" spans="1:22" ht="20.25" x14ac:dyDescent="0.3">
      <c r="D2" s="104" t="s">
        <v>42</v>
      </c>
    </row>
    <row r="4" spans="1:22" ht="20.25" x14ac:dyDescent="0.3">
      <c r="E4" s="104" t="s">
        <v>1083</v>
      </c>
    </row>
    <row r="7" spans="1:22" ht="13.5" thickBot="1" x14ac:dyDescent="0.25"/>
    <row r="8" spans="1:22" ht="13.5" thickTop="1" x14ac:dyDescent="0.2">
      <c r="A8" s="1602" t="s">
        <v>26</v>
      </c>
      <c r="B8" s="1605" t="s">
        <v>27</v>
      </c>
      <c r="C8" s="1518" t="s">
        <v>28</v>
      </c>
      <c r="D8" s="1599" t="s">
        <v>6</v>
      </c>
      <c r="E8" s="1608"/>
      <c r="F8" s="1609" t="s">
        <v>7</v>
      </c>
      <c r="G8" s="1524"/>
      <c r="H8" s="1599" t="s">
        <v>8</v>
      </c>
      <c r="I8" s="1525"/>
      <c r="J8" s="1609" t="s">
        <v>9</v>
      </c>
      <c r="K8" s="1525"/>
      <c r="L8" s="1614" t="s">
        <v>10</v>
      </c>
      <c r="M8" s="1527"/>
      <c r="N8" s="1609" t="s">
        <v>11</v>
      </c>
      <c r="O8" s="1525"/>
      <c r="P8" s="1552" t="s">
        <v>12</v>
      </c>
      <c r="Q8" s="1527"/>
      <c r="R8" s="1545" t="s">
        <v>13</v>
      </c>
      <c r="S8" s="1524"/>
      <c r="T8" s="1612" t="s">
        <v>29</v>
      </c>
      <c r="U8" s="1529"/>
      <c r="V8" s="1530"/>
    </row>
    <row r="9" spans="1:22" x14ac:dyDescent="0.2">
      <c r="A9" s="1603"/>
      <c r="B9" s="1606"/>
      <c r="C9" s="1519"/>
      <c r="D9" s="1600" t="s">
        <v>1078</v>
      </c>
      <c r="E9" s="1550"/>
      <c r="F9" s="1600" t="s">
        <v>1078</v>
      </c>
      <c r="G9" s="1550"/>
      <c r="H9" s="1601" t="s">
        <v>1079</v>
      </c>
      <c r="I9" s="1550"/>
      <c r="J9" s="1601" t="s">
        <v>1079</v>
      </c>
      <c r="K9" s="1550"/>
      <c r="L9" s="1601" t="s">
        <v>1080</v>
      </c>
      <c r="M9" s="1550"/>
      <c r="N9" s="1601" t="s">
        <v>1080</v>
      </c>
      <c r="O9" s="1550"/>
      <c r="P9" s="1613" t="s">
        <v>1081</v>
      </c>
      <c r="Q9" s="1550"/>
      <c r="R9" s="1549" t="s">
        <v>1081</v>
      </c>
      <c r="S9" s="1550"/>
      <c r="T9" s="1531"/>
      <c r="U9" s="1532"/>
      <c r="V9" s="1533"/>
    </row>
    <row r="10" spans="1:22" x14ac:dyDescent="0.2">
      <c r="A10" s="1603"/>
      <c r="B10" s="1606"/>
      <c r="C10" s="1519"/>
      <c r="D10" s="1600" t="s">
        <v>695</v>
      </c>
      <c r="E10" s="1547"/>
      <c r="F10" s="1610" t="s">
        <v>696</v>
      </c>
      <c r="G10" s="1611"/>
      <c r="H10" s="1600" t="s">
        <v>811</v>
      </c>
      <c r="I10" s="1547"/>
      <c r="J10" s="1610" t="s">
        <v>812</v>
      </c>
      <c r="K10" s="1547"/>
      <c r="L10" s="1615" t="s">
        <v>813</v>
      </c>
      <c r="M10" s="1616"/>
      <c r="N10" s="1610">
        <v>45788</v>
      </c>
      <c r="O10" s="1547"/>
      <c r="P10" s="1615" t="s">
        <v>814</v>
      </c>
      <c r="Q10" s="1616"/>
      <c r="R10" s="1610" t="s">
        <v>815</v>
      </c>
      <c r="S10" s="1611"/>
      <c r="T10" s="1534"/>
      <c r="U10" s="1535"/>
      <c r="V10" s="1536"/>
    </row>
    <row r="11" spans="1:22" x14ac:dyDescent="0.2">
      <c r="A11" s="1604"/>
      <c r="B11" s="1607"/>
      <c r="C11" s="1559"/>
      <c r="D11" s="1195" t="s">
        <v>30</v>
      </c>
      <c r="E11" s="1196" t="s">
        <v>31</v>
      </c>
      <c r="F11" s="1197" t="s">
        <v>30</v>
      </c>
      <c r="G11" s="1198" t="s">
        <v>31</v>
      </c>
      <c r="H11" s="1195" t="s">
        <v>30</v>
      </c>
      <c r="I11" s="1196" t="s">
        <v>31</v>
      </c>
      <c r="J11" s="1197" t="s">
        <v>30</v>
      </c>
      <c r="K11" s="1196" t="s">
        <v>31</v>
      </c>
      <c r="L11" s="1197" t="s">
        <v>30</v>
      </c>
      <c r="M11" s="1196" t="s">
        <v>31</v>
      </c>
      <c r="N11" s="1197" t="s">
        <v>30</v>
      </c>
      <c r="O11" s="1199" t="s">
        <v>31</v>
      </c>
      <c r="P11" s="1197" t="s">
        <v>30</v>
      </c>
      <c r="Q11" s="1196" t="s">
        <v>31</v>
      </c>
      <c r="R11" s="1197" t="s">
        <v>30</v>
      </c>
      <c r="S11" s="1196" t="s">
        <v>31</v>
      </c>
      <c r="T11" s="804" t="s">
        <v>30</v>
      </c>
      <c r="U11" s="805" t="s">
        <v>31</v>
      </c>
      <c r="V11" s="806" t="s">
        <v>32</v>
      </c>
    </row>
    <row r="12" spans="1:22" ht="13.5" thickBot="1" x14ac:dyDescent="0.25">
      <c r="A12" s="736">
        <v>1</v>
      </c>
      <c r="B12" s="737">
        <v>2</v>
      </c>
      <c r="C12" s="737">
        <v>3</v>
      </c>
      <c r="D12" s="807">
        <v>4</v>
      </c>
      <c r="E12" s="808">
        <v>5</v>
      </c>
      <c r="F12" s="807">
        <v>6</v>
      </c>
      <c r="G12" s="808">
        <v>7</v>
      </c>
      <c r="H12" s="807">
        <v>8</v>
      </c>
      <c r="I12" s="808">
        <v>9</v>
      </c>
      <c r="J12" s="807">
        <v>10</v>
      </c>
      <c r="K12" s="808">
        <v>11</v>
      </c>
      <c r="L12" s="807">
        <v>12</v>
      </c>
      <c r="M12" s="808">
        <v>13</v>
      </c>
      <c r="N12" s="807">
        <v>14</v>
      </c>
      <c r="O12" s="808">
        <v>15</v>
      </c>
      <c r="P12" s="807">
        <v>16</v>
      </c>
      <c r="Q12" s="808">
        <v>17</v>
      </c>
      <c r="R12" s="807">
        <v>18</v>
      </c>
      <c r="S12" s="808">
        <v>19</v>
      </c>
      <c r="T12" s="807">
        <v>20</v>
      </c>
      <c r="U12" s="809">
        <v>21</v>
      </c>
      <c r="V12" s="808">
        <v>22</v>
      </c>
    </row>
    <row r="13" spans="1:22" ht="18.75" thickTop="1" x14ac:dyDescent="0.2">
      <c r="A13" s="810">
        <v>1</v>
      </c>
      <c r="B13" s="1217" t="s">
        <v>274</v>
      </c>
      <c r="C13" s="1221" t="s">
        <v>275</v>
      </c>
      <c r="D13" s="1200">
        <v>6</v>
      </c>
      <c r="E13" s="1201">
        <v>20</v>
      </c>
      <c r="F13" s="812">
        <v>8</v>
      </c>
      <c r="G13" s="811">
        <v>18</v>
      </c>
      <c r="H13" s="812">
        <v>2</v>
      </c>
      <c r="I13" s="811">
        <v>12</v>
      </c>
      <c r="J13" s="812">
        <v>8</v>
      </c>
      <c r="K13" s="813">
        <v>31</v>
      </c>
      <c r="L13" s="814">
        <v>1</v>
      </c>
      <c r="M13" s="811">
        <v>27</v>
      </c>
      <c r="N13" s="812">
        <v>1</v>
      </c>
      <c r="O13" s="811">
        <v>41</v>
      </c>
      <c r="P13" s="814">
        <v>3</v>
      </c>
      <c r="Q13" s="811">
        <v>7</v>
      </c>
      <c r="R13" s="812">
        <v>1</v>
      </c>
      <c r="S13" s="811">
        <v>26</v>
      </c>
      <c r="T13" s="1219">
        <f>IF(ISNUMBER(D13)=TRUE,SUM(D13,F13,H13,J13,L13,N13,P13,R13),"")</f>
        <v>30</v>
      </c>
      <c r="U13" s="1220">
        <f>IF(OR(ISNUMBER(E13)=TRUE,ISNUMBER(G13)=TRUE,ISNUMBER(I13)=TRUE,ISNUMBER(K13)=TRUE,ISNUMBER(M13)=TRUE,ISNUMBER(O13)=TRUE,ISNUMBER(Q13)=TRUE,ISNUMBER(S13)=TRUE),SUM(E13,G13,I13,K13,M13,O13,Q13,S13),"")</f>
        <v>182</v>
      </c>
      <c r="V13" s="1202">
        <v>1</v>
      </c>
    </row>
    <row r="14" spans="1:22" ht="18" x14ac:dyDescent="0.2">
      <c r="A14" s="815">
        <v>2</v>
      </c>
      <c r="B14" s="1218" t="s">
        <v>272</v>
      </c>
      <c r="C14" s="1222" t="s">
        <v>925</v>
      </c>
      <c r="D14" s="1203">
        <v>11</v>
      </c>
      <c r="E14" s="1204">
        <v>15</v>
      </c>
      <c r="F14" s="817">
        <v>2</v>
      </c>
      <c r="G14" s="818">
        <v>33</v>
      </c>
      <c r="H14" s="819">
        <v>6</v>
      </c>
      <c r="I14" s="816">
        <v>6</v>
      </c>
      <c r="J14" s="817">
        <v>6</v>
      </c>
      <c r="K14" s="818">
        <v>20</v>
      </c>
      <c r="L14" s="819">
        <v>2</v>
      </c>
      <c r="M14" s="816">
        <v>22</v>
      </c>
      <c r="N14" s="1205">
        <v>4</v>
      </c>
      <c r="O14" s="818">
        <v>32</v>
      </c>
      <c r="P14" s="819">
        <v>4</v>
      </c>
      <c r="Q14" s="816">
        <v>8</v>
      </c>
      <c r="R14" s="817">
        <v>3</v>
      </c>
      <c r="S14" s="816">
        <v>17</v>
      </c>
      <c r="T14" s="1219">
        <f>IF(ISNUMBER(D14)=TRUE,SUM(D14,F14,H14,J14,L14,N14,P14,R14),"")</f>
        <v>38</v>
      </c>
      <c r="U14" s="1220">
        <f>IF(OR(ISNUMBER(E14)=TRUE,ISNUMBER(G14)=TRUE,ISNUMBER(I14)=TRUE,ISNUMBER(K14)=TRUE,ISNUMBER(M14)=TRUE,ISNUMBER(O14)=TRUE,ISNUMBER(Q14)=TRUE,ISNUMBER(S14)=TRUE),SUM(E14,G14,I14,K14,M14,O14,Q14,S14),"")</f>
        <v>153</v>
      </c>
      <c r="V14" s="1206">
        <v>2</v>
      </c>
    </row>
    <row r="15" spans="1:22" ht="18" x14ac:dyDescent="0.2">
      <c r="A15" s="815">
        <v>3</v>
      </c>
      <c r="B15" s="1218" t="s">
        <v>1082</v>
      </c>
      <c r="C15" s="1222" t="s">
        <v>432</v>
      </c>
      <c r="D15" s="1203">
        <v>8</v>
      </c>
      <c r="E15" s="1204">
        <v>13</v>
      </c>
      <c r="F15" s="817">
        <v>4</v>
      </c>
      <c r="G15" s="818">
        <v>24</v>
      </c>
      <c r="H15" s="819">
        <v>5</v>
      </c>
      <c r="I15" s="816">
        <v>38</v>
      </c>
      <c r="J15" s="817">
        <v>5</v>
      </c>
      <c r="K15" s="818">
        <v>44</v>
      </c>
      <c r="L15" s="819">
        <v>3</v>
      </c>
      <c r="M15" s="816">
        <v>20</v>
      </c>
      <c r="N15" s="1207">
        <v>6</v>
      </c>
      <c r="O15" s="818">
        <v>25</v>
      </c>
      <c r="P15" s="819">
        <v>1</v>
      </c>
      <c r="Q15" s="816">
        <v>9</v>
      </c>
      <c r="R15" s="817">
        <v>9</v>
      </c>
      <c r="S15" s="816">
        <v>17</v>
      </c>
      <c r="T15" s="1219">
        <v>41</v>
      </c>
      <c r="U15" s="1220">
        <f>IF(OR(ISNUMBER(E15)=TRUE,ISNUMBER(G15)=TRUE,ISNUMBER(I15)=TRUE,ISNUMBER(K15)=TRUE,ISNUMBER(M15)=TRUE,ISNUMBER(O15)=TRUE,ISNUMBER(Q15)=TRUE,ISNUMBER(S15)=TRUE),SUM(E15,G15,I15,K15,M15,O15,Q15,S15),"")</f>
        <v>190</v>
      </c>
      <c r="V15" s="1206">
        <v>3</v>
      </c>
    </row>
    <row r="16" spans="1:22" ht="18" x14ac:dyDescent="0.2">
      <c r="A16" s="815">
        <v>4</v>
      </c>
      <c r="B16" s="1218" t="s">
        <v>269</v>
      </c>
      <c r="C16" s="1222" t="s">
        <v>270</v>
      </c>
      <c r="D16" s="1203">
        <v>3</v>
      </c>
      <c r="E16" s="1204">
        <v>21</v>
      </c>
      <c r="F16" s="817">
        <v>3</v>
      </c>
      <c r="G16" s="818">
        <v>36</v>
      </c>
      <c r="H16" s="819">
        <v>7</v>
      </c>
      <c r="I16" s="816">
        <v>12</v>
      </c>
      <c r="J16" s="817">
        <v>3</v>
      </c>
      <c r="K16" s="818">
        <v>16</v>
      </c>
      <c r="L16" s="819">
        <v>14</v>
      </c>
      <c r="M16" s="816">
        <v>0</v>
      </c>
      <c r="N16" s="817">
        <v>8</v>
      </c>
      <c r="O16" s="818">
        <v>20</v>
      </c>
      <c r="P16" s="819">
        <v>2</v>
      </c>
      <c r="Q16" s="816">
        <v>8</v>
      </c>
      <c r="R16" s="817">
        <v>2</v>
      </c>
      <c r="S16" s="816">
        <v>20</v>
      </c>
      <c r="T16" s="1219">
        <f t="shared" ref="T16:T26" si="0">IF(ISNUMBER(D16)=TRUE,SUM(D16,F16,H16,J16,L16,N16,P16,R16),"")</f>
        <v>42</v>
      </c>
      <c r="U16" s="1220">
        <f>IF(OR(ISNUMBER(E16)=TRUE,ISNUMBER(G16)=TRUE,ISNUMBER(I16)=TRUE,ISNUMBER(K16)=TRUE,ISNUMBER(M16)=TRUE,ISNUMBER(O16)=TRUE,ISNUMBER(Q16)=TRUE,ISNUMBER(S16)=TRUE),SUM(E16,G16,I16,K16,M16,O16,Q16,S16),"")</f>
        <v>133</v>
      </c>
      <c r="V16" s="1206">
        <v>4</v>
      </c>
    </row>
    <row r="17" spans="1:22" ht="18" x14ac:dyDescent="0.2">
      <c r="A17" s="815">
        <v>5</v>
      </c>
      <c r="B17" s="1218" t="s">
        <v>807</v>
      </c>
      <c r="C17" s="1222" t="s">
        <v>282</v>
      </c>
      <c r="D17" s="1203">
        <v>5</v>
      </c>
      <c r="E17" s="1204">
        <v>16</v>
      </c>
      <c r="F17" s="817">
        <v>1</v>
      </c>
      <c r="G17" s="818">
        <v>30</v>
      </c>
      <c r="H17" s="819">
        <v>11</v>
      </c>
      <c r="I17" s="816">
        <v>4</v>
      </c>
      <c r="J17" s="817">
        <v>2</v>
      </c>
      <c r="K17" s="818">
        <v>27</v>
      </c>
      <c r="L17" s="819">
        <v>4</v>
      </c>
      <c r="M17" s="816">
        <v>16</v>
      </c>
      <c r="N17" s="817">
        <v>2</v>
      </c>
      <c r="O17" s="817">
        <v>34</v>
      </c>
      <c r="P17" s="819">
        <v>7</v>
      </c>
      <c r="Q17" s="816">
        <v>13</v>
      </c>
      <c r="R17" s="817">
        <v>12</v>
      </c>
      <c r="S17" s="816">
        <v>4</v>
      </c>
      <c r="T17" s="1219">
        <f t="shared" si="0"/>
        <v>44</v>
      </c>
      <c r="U17" s="1220">
        <f>IF(OR(ISNUMBER(E17)=TRUE,ISNUMBER(G17)=TRUE,ISNUMBER(I17)=TRUE,ISNUMBER(K17)=TRUE,ISNUMBER(M17)=TRUE,ISNUMBER(O17)=TRUE,ISNUMBER(Q17)=TRUE,ISNUMBER(S17)=TRUE),SUM(E17,G17,I17,K17,M17,O17,Q17,S17),"")</f>
        <v>144</v>
      </c>
      <c r="V17" s="1206">
        <v>5</v>
      </c>
    </row>
    <row r="18" spans="1:22" ht="18" x14ac:dyDescent="0.2">
      <c r="A18" s="815">
        <v>6</v>
      </c>
      <c r="B18" s="1218" t="s">
        <v>280</v>
      </c>
      <c r="C18" s="1222" t="s">
        <v>396</v>
      </c>
      <c r="D18" s="1203">
        <v>2</v>
      </c>
      <c r="E18" s="1204">
        <v>19</v>
      </c>
      <c r="F18" s="817">
        <v>13</v>
      </c>
      <c r="G18" s="818">
        <v>11</v>
      </c>
      <c r="H18" s="819">
        <v>4</v>
      </c>
      <c r="I18" s="816">
        <v>10</v>
      </c>
      <c r="J18" s="817">
        <v>4</v>
      </c>
      <c r="K18" s="818">
        <v>21</v>
      </c>
      <c r="L18" s="819">
        <v>6</v>
      </c>
      <c r="M18" s="816">
        <v>14</v>
      </c>
      <c r="N18" s="817">
        <v>7</v>
      </c>
      <c r="O18" s="818">
        <v>29</v>
      </c>
      <c r="P18" s="819">
        <v>6</v>
      </c>
      <c r="Q18" s="816">
        <v>4</v>
      </c>
      <c r="R18" s="817">
        <v>4</v>
      </c>
      <c r="S18" s="816">
        <v>13</v>
      </c>
      <c r="T18" s="1219">
        <f t="shared" si="0"/>
        <v>46</v>
      </c>
      <c r="U18" s="1220">
        <v>104</v>
      </c>
      <c r="V18" s="1206">
        <v>6</v>
      </c>
    </row>
    <row r="19" spans="1:22" ht="18" x14ac:dyDescent="0.2">
      <c r="A19" s="815">
        <v>7</v>
      </c>
      <c r="B19" s="1218" t="s">
        <v>271</v>
      </c>
      <c r="C19" s="1222" t="s">
        <v>270</v>
      </c>
      <c r="D19" s="1208">
        <v>9</v>
      </c>
      <c r="E19" s="1204">
        <v>16</v>
      </c>
      <c r="F19" s="817">
        <v>7</v>
      </c>
      <c r="G19" s="818">
        <v>25</v>
      </c>
      <c r="H19" s="819">
        <v>3</v>
      </c>
      <c r="I19" s="816">
        <v>11</v>
      </c>
      <c r="J19" s="817">
        <v>1</v>
      </c>
      <c r="K19" s="818">
        <v>26</v>
      </c>
      <c r="L19" s="819">
        <v>10</v>
      </c>
      <c r="M19" s="816">
        <v>7</v>
      </c>
      <c r="N19" s="817">
        <v>5</v>
      </c>
      <c r="O19" s="818">
        <v>24</v>
      </c>
      <c r="P19" s="819">
        <v>5</v>
      </c>
      <c r="Q19" s="816">
        <v>5</v>
      </c>
      <c r="R19" s="817">
        <v>11</v>
      </c>
      <c r="S19" s="816">
        <v>7</v>
      </c>
      <c r="T19" s="1219">
        <f t="shared" si="0"/>
        <v>51</v>
      </c>
      <c r="U19" s="1220">
        <f t="shared" ref="U19:U26" si="1">IF(OR(ISNUMBER(E19)=TRUE,ISNUMBER(G19)=TRUE,ISNUMBER(I19)=TRUE,ISNUMBER(K19)=TRUE,ISNUMBER(M19)=TRUE,ISNUMBER(O19)=TRUE,ISNUMBER(Q19)=TRUE,ISNUMBER(S19)=TRUE),SUM(E19,G19,I19,K19,M19,O19,Q19,S19),"")</f>
        <v>121</v>
      </c>
      <c r="V19" s="1206">
        <v>7</v>
      </c>
    </row>
    <row r="20" spans="1:22" ht="18" x14ac:dyDescent="0.2">
      <c r="A20" s="815">
        <v>8</v>
      </c>
      <c r="B20" s="1218" t="s">
        <v>276</v>
      </c>
      <c r="C20" s="1222" t="s">
        <v>277</v>
      </c>
      <c r="D20" s="1203">
        <v>10</v>
      </c>
      <c r="E20" s="1204">
        <v>19</v>
      </c>
      <c r="F20" s="817">
        <v>10</v>
      </c>
      <c r="G20" s="818">
        <v>14</v>
      </c>
      <c r="H20" s="819">
        <v>1</v>
      </c>
      <c r="I20" s="816">
        <v>26</v>
      </c>
      <c r="J20" s="817">
        <v>7</v>
      </c>
      <c r="K20" s="818">
        <v>36</v>
      </c>
      <c r="L20" s="819">
        <v>7</v>
      </c>
      <c r="M20" s="816">
        <v>10</v>
      </c>
      <c r="N20" s="817">
        <v>3</v>
      </c>
      <c r="O20" s="818">
        <v>44</v>
      </c>
      <c r="P20" s="819">
        <v>10</v>
      </c>
      <c r="Q20" s="816">
        <v>2</v>
      </c>
      <c r="R20" s="817">
        <v>5</v>
      </c>
      <c r="S20" s="816">
        <v>7</v>
      </c>
      <c r="T20" s="1219">
        <f t="shared" si="0"/>
        <v>53</v>
      </c>
      <c r="U20" s="1220">
        <f t="shared" si="1"/>
        <v>158</v>
      </c>
      <c r="V20" s="1206">
        <v>8</v>
      </c>
    </row>
    <row r="21" spans="1:22" ht="18" x14ac:dyDescent="0.2">
      <c r="A21" s="815">
        <v>9</v>
      </c>
      <c r="B21" s="1218" t="s">
        <v>806</v>
      </c>
      <c r="C21" s="1222" t="s">
        <v>238</v>
      </c>
      <c r="D21" s="1203">
        <v>1</v>
      </c>
      <c r="E21" s="1204">
        <v>32</v>
      </c>
      <c r="F21" s="817">
        <v>5</v>
      </c>
      <c r="G21" s="818">
        <v>28</v>
      </c>
      <c r="H21" s="819">
        <v>10</v>
      </c>
      <c r="I21" s="816">
        <v>5</v>
      </c>
      <c r="J21" s="817">
        <v>11</v>
      </c>
      <c r="K21" s="818">
        <v>5</v>
      </c>
      <c r="L21" s="819">
        <v>5</v>
      </c>
      <c r="M21" s="816">
        <v>21</v>
      </c>
      <c r="N21" s="817">
        <v>9</v>
      </c>
      <c r="O21" s="818">
        <v>18</v>
      </c>
      <c r="P21" s="819">
        <v>11</v>
      </c>
      <c r="Q21" s="816">
        <v>2</v>
      </c>
      <c r="R21" s="817">
        <v>7</v>
      </c>
      <c r="S21" s="816">
        <v>31</v>
      </c>
      <c r="T21" s="1219">
        <f t="shared" si="0"/>
        <v>59</v>
      </c>
      <c r="U21" s="1220">
        <f t="shared" si="1"/>
        <v>142</v>
      </c>
      <c r="V21" s="1206">
        <v>9</v>
      </c>
    </row>
    <row r="22" spans="1:22" ht="18" x14ac:dyDescent="0.2">
      <c r="A22" s="815">
        <v>10</v>
      </c>
      <c r="B22" s="1218" t="s">
        <v>808</v>
      </c>
      <c r="C22" s="1222" t="s">
        <v>809</v>
      </c>
      <c r="D22" s="1203">
        <v>7</v>
      </c>
      <c r="E22" s="1204">
        <v>14</v>
      </c>
      <c r="F22" s="817">
        <v>9</v>
      </c>
      <c r="G22" s="818">
        <v>27</v>
      </c>
      <c r="H22" s="819">
        <v>9</v>
      </c>
      <c r="I22" s="816">
        <v>6</v>
      </c>
      <c r="J22" s="817">
        <v>10</v>
      </c>
      <c r="K22" s="818">
        <v>7</v>
      </c>
      <c r="L22" s="819">
        <v>9</v>
      </c>
      <c r="M22" s="816">
        <v>8</v>
      </c>
      <c r="N22" s="817">
        <v>11</v>
      </c>
      <c r="O22" s="818">
        <v>13</v>
      </c>
      <c r="P22" s="819">
        <v>8</v>
      </c>
      <c r="Q22" s="816">
        <v>3</v>
      </c>
      <c r="R22" s="817">
        <v>8</v>
      </c>
      <c r="S22" s="816">
        <v>7</v>
      </c>
      <c r="T22" s="1219">
        <f t="shared" si="0"/>
        <v>71</v>
      </c>
      <c r="U22" s="1220">
        <f t="shared" si="1"/>
        <v>85</v>
      </c>
      <c r="V22" s="1206">
        <v>10</v>
      </c>
    </row>
    <row r="23" spans="1:22" ht="18" x14ac:dyDescent="0.2">
      <c r="A23" s="815">
        <v>11</v>
      </c>
      <c r="B23" s="1218" t="s">
        <v>810</v>
      </c>
      <c r="C23" s="1222" t="s">
        <v>282</v>
      </c>
      <c r="D23" s="1203">
        <v>12</v>
      </c>
      <c r="E23" s="1204">
        <v>12</v>
      </c>
      <c r="F23" s="817">
        <v>6</v>
      </c>
      <c r="G23" s="818">
        <v>19</v>
      </c>
      <c r="H23" s="819">
        <v>8</v>
      </c>
      <c r="I23" s="816">
        <v>7</v>
      </c>
      <c r="J23" s="817">
        <v>12</v>
      </c>
      <c r="K23" s="818">
        <v>3</v>
      </c>
      <c r="L23" s="819">
        <v>8</v>
      </c>
      <c r="M23" s="816">
        <v>9</v>
      </c>
      <c r="N23" s="817">
        <v>10</v>
      </c>
      <c r="O23" s="818">
        <v>18</v>
      </c>
      <c r="P23" s="819">
        <v>12</v>
      </c>
      <c r="Q23" s="816">
        <v>0</v>
      </c>
      <c r="R23" s="817">
        <v>10</v>
      </c>
      <c r="S23" s="816">
        <v>6</v>
      </c>
      <c r="T23" s="1219">
        <f t="shared" si="0"/>
        <v>78</v>
      </c>
      <c r="U23" s="1220">
        <f t="shared" si="1"/>
        <v>74</v>
      </c>
      <c r="V23" s="1206">
        <v>11</v>
      </c>
    </row>
    <row r="24" spans="1:22" ht="18" x14ac:dyDescent="0.2">
      <c r="A24" s="815">
        <v>12</v>
      </c>
      <c r="B24" s="1218" t="s">
        <v>278</v>
      </c>
      <c r="C24" s="1222" t="s">
        <v>279</v>
      </c>
      <c r="D24" s="1203">
        <v>4</v>
      </c>
      <c r="E24" s="1204">
        <v>22</v>
      </c>
      <c r="F24" s="817">
        <v>11</v>
      </c>
      <c r="G24" s="818">
        <v>10</v>
      </c>
      <c r="H24" s="819">
        <v>12</v>
      </c>
      <c r="I24" s="816">
        <v>4</v>
      </c>
      <c r="J24" s="817">
        <v>9</v>
      </c>
      <c r="K24" s="818">
        <v>13</v>
      </c>
      <c r="L24" s="819">
        <v>14</v>
      </c>
      <c r="M24" s="816">
        <v>0</v>
      </c>
      <c r="N24" s="817">
        <v>14</v>
      </c>
      <c r="O24" s="818">
        <v>0</v>
      </c>
      <c r="P24" s="819">
        <v>9</v>
      </c>
      <c r="Q24" s="816">
        <v>3</v>
      </c>
      <c r="R24" s="817">
        <v>6</v>
      </c>
      <c r="S24" s="816">
        <v>13</v>
      </c>
      <c r="T24" s="1219">
        <f t="shared" si="0"/>
        <v>79</v>
      </c>
      <c r="U24" s="1220">
        <f t="shared" si="1"/>
        <v>65</v>
      </c>
      <c r="V24" s="1206">
        <v>12</v>
      </c>
    </row>
    <row r="25" spans="1:22" ht="18" x14ac:dyDescent="0.2">
      <c r="A25" s="815">
        <v>13</v>
      </c>
      <c r="B25" s="1218" t="s">
        <v>281</v>
      </c>
      <c r="C25" s="1222" t="s">
        <v>239</v>
      </c>
      <c r="D25" s="1203">
        <v>14</v>
      </c>
      <c r="E25" s="1204">
        <v>0</v>
      </c>
      <c r="F25" s="817">
        <v>12</v>
      </c>
      <c r="G25" s="818">
        <v>18</v>
      </c>
      <c r="H25" s="819">
        <v>14</v>
      </c>
      <c r="I25" s="816">
        <v>0</v>
      </c>
      <c r="J25" s="817">
        <v>14</v>
      </c>
      <c r="K25" s="818">
        <v>0</v>
      </c>
      <c r="L25" s="819">
        <v>14</v>
      </c>
      <c r="M25" s="816">
        <v>0</v>
      </c>
      <c r="N25" s="817">
        <v>14</v>
      </c>
      <c r="O25" s="818">
        <v>0</v>
      </c>
      <c r="P25" s="819">
        <v>14</v>
      </c>
      <c r="Q25" s="816">
        <v>0</v>
      </c>
      <c r="R25" s="817">
        <v>14</v>
      </c>
      <c r="S25" s="816">
        <v>0</v>
      </c>
      <c r="T25" s="1219">
        <f t="shared" si="0"/>
        <v>110</v>
      </c>
      <c r="U25" s="1220">
        <f t="shared" si="1"/>
        <v>18</v>
      </c>
      <c r="V25" s="1206">
        <v>13</v>
      </c>
    </row>
    <row r="26" spans="1:22" ht="18.75" thickBot="1" x14ac:dyDescent="0.25">
      <c r="A26" s="820"/>
      <c r="B26" s="821"/>
      <c r="C26" s="822"/>
      <c r="D26" s="823"/>
      <c r="E26" s="824"/>
      <c r="F26" s="825"/>
      <c r="G26" s="826"/>
      <c r="H26" s="827"/>
      <c r="I26" s="824"/>
      <c r="J26" s="825"/>
      <c r="K26" s="826"/>
      <c r="L26" s="827"/>
      <c r="M26" s="824"/>
      <c r="N26" s="825"/>
      <c r="O26" s="824"/>
      <c r="P26" s="827"/>
      <c r="Q26" s="824"/>
      <c r="R26" s="825"/>
      <c r="S26" s="824"/>
      <c r="T26" s="828" t="str">
        <f t="shared" si="0"/>
        <v/>
      </c>
      <c r="U26" s="829" t="str">
        <f t="shared" si="1"/>
        <v/>
      </c>
      <c r="V26" s="830" t="str">
        <f t="shared" ref="V26" si="2">IF(ISNUMBER(AA26)=TRUE,AA26,"")</f>
        <v/>
      </c>
    </row>
    <row r="27" spans="1:22" ht="18.75" thickTop="1" x14ac:dyDescent="0.2">
      <c r="A27" s="68"/>
      <c r="B27" s="69"/>
      <c r="C27" s="69"/>
      <c r="D27" s="70"/>
      <c r="E27" s="831">
        <f>SUM(E13:E26)</f>
        <v>219</v>
      </c>
      <c r="F27" s="831"/>
      <c r="G27" s="831">
        <f>SUM(G13:G26)</f>
        <v>293</v>
      </c>
      <c r="H27" s="831"/>
      <c r="I27" s="831">
        <f>SUM(I13:I26)</f>
        <v>141</v>
      </c>
      <c r="J27" s="831"/>
      <c r="K27" s="831">
        <f>SUM(K13:K26)</f>
        <v>249</v>
      </c>
      <c r="L27" s="831"/>
      <c r="M27" s="831">
        <f>SUM(M13:M26)</f>
        <v>154</v>
      </c>
      <c r="N27" s="831"/>
      <c r="O27" s="831">
        <f>SUM(O13:O26)</f>
        <v>298</v>
      </c>
      <c r="P27" s="831"/>
      <c r="Q27" s="831">
        <f>SUM(Q13:Q26)</f>
        <v>64</v>
      </c>
      <c r="R27" s="831"/>
      <c r="S27" s="831">
        <f>SUM(S13:S26)</f>
        <v>168</v>
      </c>
      <c r="T27" s="70"/>
      <c r="U27" s="831">
        <f>SUM(U13:U26)</f>
        <v>1569</v>
      </c>
      <c r="V27" s="71"/>
    </row>
  </sheetData>
  <mergeCells count="28">
    <mergeCell ref="T8:V10"/>
    <mergeCell ref="J9:K9"/>
    <mergeCell ref="L9:M9"/>
    <mergeCell ref="N9:O9"/>
    <mergeCell ref="P9:Q9"/>
    <mergeCell ref="J8:K8"/>
    <mergeCell ref="L8:M8"/>
    <mergeCell ref="N8:O8"/>
    <mergeCell ref="P8:Q8"/>
    <mergeCell ref="R8:S8"/>
    <mergeCell ref="R9:S9"/>
    <mergeCell ref="J10:K10"/>
    <mergeCell ref="L10:M10"/>
    <mergeCell ref="N10:O10"/>
    <mergeCell ref="P10:Q10"/>
    <mergeCell ref="R10:S10"/>
    <mergeCell ref="H8:I8"/>
    <mergeCell ref="D9:E9"/>
    <mergeCell ref="F9:G9"/>
    <mergeCell ref="H9:I9"/>
    <mergeCell ref="A8:A11"/>
    <mergeCell ref="B8:B11"/>
    <mergeCell ref="C8:C11"/>
    <mergeCell ref="D8:E8"/>
    <mergeCell ref="F8:G8"/>
    <mergeCell ref="D10:E10"/>
    <mergeCell ref="F10:G10"/>
    <mergeCell ref="H10:I10"/>
  </mergeCells>
  <dataValidations count="1">
    <dataValidation allowBlank="1" showInputMessage="1" showErrorMessage="1" promptTitle="POZOR!" prompt="Polje sadrži formulu!_x000a_U polja u ovom dijelu ne upisujte i ne mjenjajte ništa!" sqref="T13:V26" xr:uid="{6D9613D1-0868-49A0-B930-6DB1ACA2AEEB}"/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BBB47-87A6-4E70-AA20-8414B2CA7BE8}">
  <dimension ref="A1:V29"/>
  <sheetViews>
    <sheetView topLeftCell="A7" workbookViewId="0">
      <selection activeCell="A14" sqref="A14:B16"/>
    </sheetView>
  </sheetViews>
  <sheetFormatPr defaultRowHeight="12.75" x14ac:dyDescent="0.2"/>
  <cols>
    <col min="1" max="1" width="6.85546875" customWidth="1"/>
    <col min="2" max="2" width="51.42578125" customWidth="1"/>
    <col min="3" max="3" width="25.7109375" customWidth="1"/>
    <col min="4" max="4" width="6.5703125" customWidth="1"/>
    <col min="5" max="5" width="4.7109375" customWidth="1"/>
    <col min="6" max="6" width="6.85546875" customWidth="1"/>
    <col min="7" max="7" width="4.85546875" customWidth="1"/>
    <col min="8" max="8" width="6.85546875" customWidth="1"/>
    <col min="9" max="9" width="4.7109375" customWidth="1"/>
    <col min="10" max="10" width="7.28515625" customWidth="1"/>
    <col min="11" max="11" width="5" customWidth="1"/>
    <col min="12" max="12" width="8" customWidth="1"/>
    <col min="13" max="13" width="5" customWidth="1"/>
    <col min="14" max="14" width="8" customWidth="1"/>
    <col min="15" max="15" width="5" customWidth="1"/>
    <col min="16" max="16" width="7.85546875" customWidth="1"/>
    <col min="17" max="17" width="4.85546875" customWidth="1"/>
    <col min="18" max="18" width="7.85546875" customWidth="1"/>
    <col min="19" max="19" width="5" customWidth="1"/>
    <col min="20" max="20" width="8.7109375" customWidth="1"/>
    <col min="21" max="21" width="6" customWidth="1"/>
    <col min="22" max="22" width="6.42578125" customWidth="1"/>
    <col min="23" max="23" width="7.85546875" customWidth="1"/>
    <col min="25" max="25" width="8.42578125" customWidth="1"/>
    <col min="26" max="26" width="8" customWidth="1"/>
    <col min="27" max="27" width="7.5703125" customWidth="1"/>
    <col min="28" max="29" width="7.85546875" customWidth="1"/>
    <col min="30" max="30" width="7.5703125" customWidth="1"/>
    <col min="32" max="32" width="9" customWidth="1"/>
    <col min="33" max="33" width="8" customWidth="1"/>
    <col min="34" max="34" width="8.28515625" customWidth="1"/>
    <col min="35" max="35" width="7.28515625" customWidth="1"/>
    <col min="36" max="36" width="9" customWidth="1"/>
    <col min="37" max="37" width="7.7109375" customWidth="1"/>
    <col min="38" max="38" width="8.5703125" customWidth="1"/>
  </cols>
  <sheetData>
    <row r="1" spans="1:22" hidden="1" x14ac:dyDescent="0.2"/>
    <row r="2" spans="1:22" hidden="1" x14ac:dyDescent="0.2"/>
    <row r="3" spans="1:22" hidden="1" x14ac:dyDescent="0.2"/>
    <row r="8" spans="1:22" ht="20.25" x14ac:dyDescent="0.3">
      <c r="E8" s="104" t="s">
        <v>78</v>
      </c>
      <c r="F8" s="104"/>
      <c r="G8" s="104"/>
      <c r="H8" s="104"/>
      <c r="I8" s="104"/>
      <c r="J8" s="104"/>
      <c r="K8" s="104"/>
    </row>
    <row r="9" spans="1:22" ht="20.25" x14ac:dyDescent="0.3">
      <c r="E9" s="104"/>
      <c r="F9" s="104"/>
      <c r="G9" s="104"/>
      <c r="H9" s="104"/>
      <c r="I9" s="104"/>
      <c r="J9" s="104"/>
      <c r="K9" s="104"/>
    </row>
    <row r="10" spans="1:22" ht="20.25" x14ac:dyDescent="0.3">
      <c r="E10" s="104"/>
      <c r="F10" s="104" t="s">
        <v>1083</v>
      </c>
      <c r="G10" s="104"/>
      <c r="H10" s="104"/>
      <c r="I10" s="104"/>
      <c r="J10" s="104"/>
      <c r="K10" s="104"/>
    </row>
    <row r="11" spans="1:22" ht="20.25" x14ac:dyDescent="0.3">
      <c r="E11" s="104"/>
      <c r="F11" s="104"/>
      <c r="G11" s="104"/>
      <c r="H11" s="104"/>
      <c r="I11" s="104"/>
      <c r="J11" s="104"/>
      <c r="K11" s="104"/>
    </row>
    <row r="13" spans="1:22" ht="13.5" thickBot="1" x14ac:dyDescent="0.25"/>
    <row r="14" spans="1:22" ht="16.5" customHeight="1" thickTop="1" x14ac:dyDescent="0.2">
      <c r="A14" s="1617" t="s">
        <v>4</v>
      </c>
      <c r="B14" s="965"/>
      <c r="C14" s="1620" t="s">
        <v>384</v>
      </c>
      <c r="D14" s="1404" t="s">
        <v>6</v>
      </c>
      <c r="E14" s="1396"/>
      <c r="F14" s="1394" t="s">
        <v>7</v>
      </c>
      <c r="G14" s="1405"/>
      <c r="H14" s="1404" t="s">
        <v>8</v>
      </c>
      <c r="I14" s="1396"/>
      <c r="J14" s="1394" t="s">
        <v>9</v>
      </c>
      <c r="K14" s="1405"/>
      <c r="L14" s="1627" t="s">
        <v>10</v>
      </c>
      <c r="M14" s="1628"/>
      <c r="N14" s="1627" t="s">
        <v>11</v>
      </c>
      <c r="O14" s="1628"/>
      <c r="P14" s="1627" t="s">
        <v>12</v>
      </c>
      <c r="Q14" s="1628"/>
      <c r="R14" s="1627" t="s">
        <v>13</v>
      </c>
      <c r="S14" s="1628"/>
      <c r="T14" s="1454" t="s">
        <v>14</v>
      </c>
      <c r="U14" s="1455"/>
      <c r="V14" s="1456"/>
    </row>
    <row r="15" spans="1:22" ht="30.75" customHeight="1" x14ac:dyDescent="0.25">
      <c r="A15" s="1618"/>
      <c r="B15" s="966"/>
      <c r="C15" s="1621"/>
      <c r="D15" s="1623" t="s">
        <v>816</v>
      </c>
      <c r="E15" s="1624"/>
      <c r="F15" s="1623" t="s">
        <v>817</v>
      </c>
      <c r="G15" s="1624"/>
      <c r="H15" s="1623" t="s">
        <v>818</v>
      </c>
      <c r="I15" s="1624"/>
      <c r="J15" s="1623" t="s">
        <v>819</v>
      </c>
      <c r="K15" s="1624"/>
      <c r="L15" s="1625" t="s">
        <v>820</v>
      </c>
      <c r="M15" s="1626"/>
      <c r="N15" s="1625" t="s">
        <v>821</v>
      </c>
      <c r="O15" s="1626"/>
      <c r="P15" s="1625" t="s">
        <v>822</v>
      </c>
      <c r="Q15" s="1626"/>
      <c r="R15" s="1625" t="s">
        <v>823</v>
      </c>
      <c r="S15" s="1626"/>
      <c r="T15" s="1457"/>
      <c r="U15" s="1458"/>
      <c r="V15" s="1459"/>
    </row>
    <row r="16" spans="1:22" ht="15" customHeight="1" x14ac:dyDescent="0.25">
      <c r="A16" s="1619"/>
      <c r="B16" s="966" t="s">
        <v>385</v>
      </c>
      <c r="C16" s="1622"/>
      <c r="D16" s="190"/>
      <c r="E16" s="191"/>
      <c r="F16" s="192"/>
      <c r="G16" s="193"/>
      <c r="H16" s="194"/>
      <c r="I16" s="195"/>
      <c r="J16" s="192"/>
      <c r="K16" s="193"/>
      <c r="L16" s="194"/>
      <c r="M16" s="195"/>
      <c r="N16" s="192"/>
      <c r="O16" s="193"/>
      <c r="P16" s="194"/>
      <c r="Q16" s="195"/>
      <c r="R16" s="192"/>
      <c r="S16" s="195"/>
      <c r="T16" s="194"/>
      <c r="U16" s="196"/>
      <c r="V16" s="197"/>
    </row>
    <row r="17" spans="1:22" ht="15.75" x14ac:dyDescent="0.2">
      <c r="A17" s="967"/>
      <c r="B17" s="968"/>
      <c r="C17" s="199"/>
      <c r="D17" s="190" t="s">
        <v>15</v>
      </c>
      <c r="E17" s="191" t="s">
        <v>386</v>
      </c>
      <c r="F17" s="200" t="s">
        <v>15</v>
      </c>
      <c r="G17" s="201" t="s">
        <v>386</v>
      </c>
      <c r="H17" s="190" t="s">
        <v>15</v>
      </c>
      <c r="I17" s="191" t="s">
        <v>386</v>
      </c>
      <c r="J17" s="200" t="s">
        <v>15</v>
      </c>
      <c r="K17" s="201" t="s">
        <v>386</v>
      </c>
      <c r="L17" s="190" t="s">
        <v>15</v>
      </c>
      <c r="M17" s="191" t="s">
        <v>386</v>
      </c>
      <c r="N17" s="200" t="s">
        <v>15</v>
      </c>
      <c r="O17" s="201" t="s">
        <v>386</v>
      </c>
      <c r="P17" s="190" t="s">
        <v>15</v>
      </c>
      <c r="Q17" s="191" t="s">
        <v>386</v>
      </c>
      <c r="R17" s="200" t="s">
        <v>15</v>
      </c>
      <c r="S17" s="191" t="s">
        <v>386</v>
      </c>
      <c r="T17" s="190" t="s">
        <v>15</v>
      </c>
      <c r="U17" s="202" t="s">
        <v>386</v>
      </c>
      <c r="V17" s="969" t="s">
        <v>18</v>
      </c>
    </row>
    <row r="18" spans="1:22" ht="16.5" thickBot="1" x14ac:dyDescent="0.25">
      <c r="A18" s="970"/>
      <c r="B18" s="971"/>
      <c r="C18" s="205"/>
      <c r="D18" s="132"/>
      <c r="E18" s="206"/>
      <c r="F18" s="132"/>
      <c r="G18" s="207"/>
      <c r="H18" s="132"/>
      <c r="I18" s="206"/>
      <c r="J18" s="132"/>
      <c r="K18" s="207"/>
      <c r="L18" s="132"/>
      <c r="M18" s="206"/>
      <c r="N18" s="132"/>
      <c r="O18" s="207"/>
      <c r="P18" s="132"/>
      <c r="Q18" s="206"/>
      <c r="R18" s="132"/>
      <c r="S18" s="206"/>
      <c r="T18" s="132"/>
      <c r="U18" s="208"/>
      <c r="V18" s="115"/>
    </row>
    <row r="19" spans="1:22" ht="17.25" thickTop="1" x14ac:dyDescent="0.2">
      <c r="A19" s="209">
        <v>1</v>
      </c>
      <c r="B19" s="972" t="s">
        <v>388</v>
      </c>
      <c r="C19" s="976" t="s">
        <v>826</v>
      </c>
      <c r="D19" s="1270">
        <v>7414</v>
      </c>
      <c r="E19" s="1274">
        <v>1</v>
      </c>
      <c r="F19" s="1271">
        <v>5515</v>
      </c>
      <c r="G19" s="1275">
        <v>3</v>
      </c>
      <c r="H19" s="1270">
        <v>7768</v>
      </c>
      <c r="I19" s="1274">
        <v>1</v>
      </c>
      <c r="J19" s="1271">
        <v>7546</v>
      </c>
      <c r="K19" s="1275">
        <v>1</v>
      </c>
      <c r="L19" s="1272">
        <v>111865</v>
      </c>
      <c r="M19" s="1274">
        <v>1</v>
      </c>
      <c r="N19" s="1273">
        <v>58481</v>
      </c>
      <c r="O19" s="1275">
        <v>3</v>
      </c>
      <c r="P19" s="1214">
        <v>27795</v>
      </c>
      <c r="Q19" s="1276">
        <v>1</v>
      </c>
      <c r="R19" s="1215">
        <v>576</v>
      </c>
      <c r="S19" s="1277">
        <v>6</v>
      </c>
      <c r="T19" s="1216">
        <f t="shared" ref="T19:T27" si="0">D19+F19+H19+J19+L19+N19+P19+R19</f>
        <v>226960</v>
      </c>
      <c r="U19" s="1278">
        <f t="shared" ref="U19:U27" si="1">E19+G19+I19+K19+M19+O19+Q19+S19</f>
        <v>17</v>
      </c>
      <c r="V19" s="161">
        <v>1</v>
      </c>
    </row>
    <row r="20" spans="1:22" ht="16.5" x14ac:dyDescent="0.2">
      <c r="A20" s="210">
        <v>2</v>
      </c>
      <c r="B20" s="1279" t="s">
        <v>834</v>
      </c>
      <c r="C20" s="976" t="s">
        <v>827</v>
      </c>
      <c r="D20" s="1270">
        <v>3169</v>
      </c>
      <c r="E20" s="1274">
        <v>4</v>
      </c>
      <c r="F20" s="1271">
        <v>7904</v>
      </c>
      <c r="G20" s="1275">
        <v>1</v>
      </c>
      <c r="H20" s="1270">
        <v>0</v>
      </c>
      <c r="I20" s="1300">
        <v>7.5</v>
      </c>
      <c r="J20" s="1271">
        <v>5086</v>
      </c>
      <c r="K20" s="1275">
        <v>3</v>
      </c>
      <c r="L20" s="1272">
        <v>85986</v>
      </c>
      <c r="M20" s="1274">
        <v>2</v>
      </c>
      <c r="N20" s="1273">
        <v>77603</v>
      </c>
      <c r="O20" s="1275">
        <v>1</v>
      </c>
      <c r="P20" s="1214">
        <v>23957</v>
      </c>
      <c r="Q20" s="1276">
        <v>2</v>
      </c>
      <c r="R20" s="1215">
        <v>5774</v>
      </c>
      <c r="S20" s="1277">
        <v>4</v>
      </c>
      <c r="T20" s="1216">
        <f t="shared" si="0"/>
        <v>209479</v>
      </c>
      <c r="U20" s="1301">
        <f t="shared" si="1"/>
        <v>24.5</v>
      </c>
      <c r="V20" s="161">
        <v>2</v>
      </c>
    </row>
    <row r="21" spans="1:22" ht="16.5" x14ac:dyDescent="0.2">
      <c r="A21" s="210">
        <v>3</v>
      </c>
      <c r="B21" s="973" t="s">
        <v>836</v>
      </c>
      <c r="C21" s="975" t="s">
        <v>830</v>
      </c>
      <c r="D21" s="1270">
        <v>3459</v>
      </c>
      <c r="E21" s="1274">
        <v>3</v>
      </c>
      <c r="F21" s="1271">
        <v>0</v>
      </c>
      <c r="G21" s="1275">
        <v>8</v>
      </c>
      <c r="H21" s="1270">
        <v>5458</v>
      </c>
      <c r="I21" s="1274">
        <v>2</v>
      </c>
      <c r="J21" s="1271">
        <v>4790</v>
      </c>
      <c r="K21" s="1275">
        <v>5</v>
      </c>
      <c r="L21" s="1272">
        <v>62426</v>
      </c>
      <c r="M21" s="1274">
        <v>3</v>
      </c>
      <c r="N21" s="1273">
        <v>35573</v>
      </c>
      <c r="O21" s="1275">
        <v>4</v>
      </c>
      <c r="P21" s="1214">
        <v>8281</v>
      </c>
      <c r="Q21" s="1276">
        <v>3</v>
      </c>
      <c r="R21" s="1215">
        <v>9272</v>
      </c>
      <c r="S21" s="1277">
        <v>1</v>
      </c>
      <c r="T21" s="1216">
        <f t="shared" si="0"/>
        <v>129259</v>
      </c>
      <c r="U21" s="1278">
        <f t="shared" si="1"/>
        <v>29</v>
      </c>
      <c r="V21" s="161">
        <v>3</v>
      </c>
    </row>
    <row r="22" spans="1:22" ht="16.5" x14ac:dyDescent="0.2">
      <c r="A22" s="210">
        <v>4</v>
      </c>
      <c r="B22" s="973" t="s">
        <v>835</v>
      </c>
      <c r="C22" s="975" t="s">
        <v>829</v>
      </c>
      <c r="D22" s="1270">
        <v>1586</v>
      </c>
      <c r="E22" s="1274">
        <v>6</v>
      </c>
      <c r="F22" s="1271">
        <v>4915</v>
      </c>
      <c r="G22" s="1275">
        <v>4</v>
      </c>
      <c r="H22" s="1270">
        <v>4018</v>
      </c>
      <c r="I22" s="1274">
        <v>3</v>
      </c>
      <c r="J22" s="1271">
        <v>2164</v>
      </c>
      <c r="K22" s="1275">
        <v>6</v>
      </c>
      <c r="L22" s="1272">
        <v>19121</v>
      </c>
      <c r="M22" s="1274">
        <v>5</v>
      </c>
      <c r="N22" s="1273">
        <v>75921</v>
      </c>
      <c r="O22" s="1275">
        <v>2</v>
      </c>
      <c r="P22" s="1214">
        <v>4912</v>
      </c>
      <c r="Q22" s="1276">
        <v>5</v>
      </c>
      <c r="R22" s="1215">
        <v>5908</v>
      </c>
      <c r="S22" s="1277">
        <v>3</v>
      </c>
      <c r="T22" s="1216">
        <f t="shared" si="0"/>
        <v>118545</v>
      </c>
      <c r="U22" s="1278">
        <f t="shared" si="1"/>
        <v>34</v>
      </c>
      <c r="V22" s="161">
        <v>4</v>
      </c>
    </row>
    <row r="23" spans="1:22" ht="16.5" x14ac:dyDescent="0.2">
      <c r="A23" s="210">
        <v>5</v>
      </c>
      <c r="B23" s="973" t="s">
        <v>837</v>
      </c>
      <c r="C23" s="975" t="s">
        <v>831</v>
      </c>
      <c r="D23" s="1270">
        <v>2891</v>
      </c>
      <c r="E23" s="1274">
        <v>5</v>
      </c>
      <c r="F23" s="1271">
        <v>324</v>
      </c>
      <c r="G23" s="1275">
        <v>7</v>
      </c>
      <c r="H23" s="1270">
        <v>1764</v>
      </c>
      <c r="I23" s="1274">
        <v>6</v>
      </c>
      <c r="J23" s="1271">
        <v>0</v>
      </c>
      <c r="K23" s="1275">
        <v>8</v>
      </c>
      <c r="L23" s="1272">
        <v>13632</v>
      </c>
      <c r="M23" s="1274">
        <v>6</v>
      </c>
      <c r="N23" s="1273">
        <v>33128</v>
      </c>
      <c r="O23" s="1275">
        <v>5</v>
      </c>
      <c r="P23" s="1214">
        <v>8154</v>
      </c>
      <c r="Q23" s="1276">
        <v>4</v>
      </c>
      <c r="R23" s="1215">
        <v>5977</v>
      </c>
      <c r="S23" s="1277">
        <v>2</v>
      </c>
      <c r="T23" s="1216">
        <f t="shared" si="0"/>
        <v>65870</v>
      </c>
      <c r="U23" s="1278">
        <f t="shared" si="1"/>
        <v>43</v>
      </c>
      <c r="V23" s="161">
        <v>5</v>
      </c>
    </row>
    <row r="24" spans="1:22" ht="16.5" x14ac:dyDescent="0.2">
      <c r="A24" s="210">
        <v>6</v>
      </c>
      <c r="B24" s="973" t="s">
        <v>387</v>
      </c>
      <c r="C24" s="975" t="s">
        <v>825</v>
      </c>
      <c r="D24" s="1270">
        <v>0</v>
      </c>
      <c r="E24" s="1300">
        <v>7.5</v>
      </c>
      <c r="F24" s="1271">
        <v>2809</v>
      </c>
      <c r="G24" s="1275">
        <v>5</v>
      </c>
      <c r="H24" s="1270">
        <v>1865</v>
      </c>
      <c r="I24" s="1274">
        <v>5</v>
      </c>
      <c r="J24" s="1271">
        <v>4941</v>
      </c>
      <c r="K24" s="1275">
        <v>4</v>
      </c>
      <c r="L24" s="1272">
        <v>25042</v>
      </c>
      <c r="M24" s="1274">
        <v>4</v>
      </c>
      <c r="N24" s="1273">
        <v>24427</v>
      </c>
      <c r="O24" s="1275">
        <v>6</v>
      </c>
      <c r="P24" s="1214">
        <v>0</v>
      </c>
      <c r="Q24" s="1276">
        <v>8</v>
      </c>
      <c r="R24" s="1215">
        <v>0</v>
      </c>
      <c r="S24" s="1299">
        <v>7.5</v>
      </c>
      <c r="T24" s="1216">
        <f t="shared" si="0"/>
        <v>59084</v>
      </c>
      <c r="U24" s="1278">
        <f t="shared" si="1"/>
        <v>47</v>
      </c>
      <c r="V24" s="161">
        <v>6</v>
      </c>
    </row>
    <row r="25" spans="1:22" ht="16.5" x14ac:dyDescent="0.2">
      <c r="A25" s="210">
        <v>7</v>
      </c>
      <c r="B25" s="973" t="s">
        <v>833</v>
      </c>
      <c r="C25" s="975" t="s">
        <v>824</v>
      </c>
      <c r="D25" s="1270">
        <v>0</v>
      </c>
      <c r="E25" s="1274">
        <v>7.5</v>
      </c>
      <c r="F25" s="1271">
        <v>6484</v>
      </c>
      <c r="G25" s="1275">
        <v>2</v>
      </c>
      <c r="H25" s="1270">
        <v>0</v>
      </c>
      <c r="I25" s="1300">
        <v>7.5</v>
      </c>
      <c r="J25" s="1271">
        <v>1936</v>
      </c>
      <c r="K25" s="1275">
        <v>7</v>
      </c>
      <c r="L25" s="1272">
        <v>13064</v>
      </c>
      <c r="M25" s="1274">
        <v>7</v>
      </c>
      <c r="N25" s="1273">
        <v>22524</v>
      </c>
      <c r="O25" s="1275">
        <v>7</v>
      </c>
      <c r="P25" s="1214">
        <v>576</v>
      </c>
      <c r="Q25" s="1276">
        <v>7</v>
      </c>
      <c r="R25" s="1215">
        <v>0</v>
      </c>
      <c r="S25" s="1299">
        <v>7.5</v>
      </c>
      <c r="T25" s="1216">
        <f t="shared" si="0"/>
        <v>44584</v>
      </c>
      <c r="U25" s="1301">
        <f t="shared" si="1"/>
        <v>52.5</v>
      </c>
      <c r="V25" s="161">
        <v>7</v>
      </c>
    </row>
    <row r="26" spans="1:22" ht="16.5" x14ac:dyDescent="0.2">
      <c r="A26" s="210">
        <v>8</v>
      </c>
      <c r="B26" s="973" t="s">
        <v>838</v>
      </c>
      <c r="C26" s="975" t="s">
        <v>832</v>
      </c>
      <c r="D26" s="1270">
        <v>3866</v>
      </c>
      <c r="E26" s="1274">
        <v>2</v>
      </c>
      <c r="F26" s="1271">
        <v>724</v>
      </c>
      <c r="G26" s="1275">
        <v>6</v>
      </c>
      <c r="H26" s="1270">
        <v>2809</v>
      </c>
      <c r="I26" s="1274">
        <v>4</v>
      </c>
      <c r="J26" s="1271">
        <v>7460</v>
      </c>
      <c r="K26" s="1275">
        <v>2</v>
      </c>
      <c r="L26" s="1272">
        <v>5503</v>
      </c>
      <c r="M26" s="1274">
        <v>8</v>
      </c>
      <c r="N26" s="1273">
        <v>8057</v>
      </c>
      <c r="O26" s="1275">
        <v>8</v>
      </c>
      <c r="P26" s="1214">
        <v>3600</v>
      </c>
      <c r="Q26" s="1276">
        <v>6</v>
      </c>
      <c r="R26" s="1215">
        <v>2809</v>
      </c>
      <c r="S26" s="1277">
        <v>5</v>
      </c>
      <c r="T26" s="1216">
        <f t="shared" si="0"/>
        <v>34828</v>
      </c>
      <c r="U26" s="1278">
        <f t="shared" si="1"/>
        <v>41</v>
      </c>
      <c r="V26" s="161">
        <v>8</v>
      </c>
    </row>
    <row r="27" spans="1:22" ht="16.5" x14ac:dyDescent="0.2">
      <c r="A27" s="210">
        <v>9</v>
      </c>
      <c r="B27" s="973" t="s">
        <v>389</v>
      </c>
      <c r="C27" s="975" t="s">
        <v>828</v>
      </c>
      <c r="D27" s="1270"/>
      <c r="E27" s="1274">
        <v>10</v>
      </c>
      <c r="F27" s="1271"/>
      <c r="G27" s="1275">
        <v>10</v>
      </c>
      <c r="H27" s="1270"/>
      <c r="I27" s="1274">
        <v>10</v>
      </c>
      <c r="J27" s="1271"/>
      <c r="K27" s="1275">
        <v>10</v>
      </c>
      <c r="L27" s="1272"/>
      <c r="M27" s="1274">
        <v>10</v>
      </c>
      <c r="N27" s="1273"/>
      <c r="O27" s="1275">
        <v>10</v>
      </c>
      <c r="P27" s="1214"/>
      <c r="Q27" s="1276">
        <v>10</v>
      </c>
      <c r="R27" s="1215"/>
      <c r="S27" s="1277">
        <v>10</v>
      </c>
      <c r="T27" s="1216">
        <f t="shared" si="0"/>
        <v>0</v>
      </c>
      <c r="U27" s="1278">
        <f t="shared" si="1"/>
        <v>80</v>
      </c>
      <c r="V27" s="161">
        <v>9</v>
      </c>
    </row>
    <row r="28" spans="1:22" ht="17.25" thickBot="1" x14ac:dyDescent="0.25">
      <c r="A28" s="974"/>
      <c r="B28" s="978"/>
      <c r="C28" s="977"/>
      <c r="D28" s="1213"/>
      <c r="E28" s="1210"/>
      <c r="F28" s="1213"/>
      <c r="G28" s="1210"/>
      <c r="H28" s="1213"/>
      <c r="I28" s="125"/>
      <c r="J28" s="1213"/>
      <c r="K28" s="1210"/>
      <c r="L28" s="1209"/>
      <c r="M28" s="1210"/>
      <c r="N28" s="1209"/>
      <c r="O28" s="1210"/>
      <c r="P28" s="1209"/>
      <c r="Q28" s="1210"/>
      <c r="R28" s="1209"/>
      <c r="S28" s="1210"/>
      <c r="T28" s="1211" t="str">
        <f t="shared" ref="T28:U28" si="2">IF(ISNUMBER(D28)=TRUE,SUM(D28,F28,H28,J28,L28,N28,P28,R28),"")</f>
        <v/>
      </c>
      <c r="U28" s="1212" t="str">
        <f t="shared" si="2"/>
        <v/>
      </c>
      <c r="V28" s="126" t="str">
        <f t="shared" ref="V28" si="3">IF(ISNUMBER(AB28)= TRUE,AB28,"")</f>
        <v/>
      </c>
    </row>
    <row r="29" spans="1:22" ht="13.5" thickTop="1" x14ac:dyDescent="0.2"/>
  </sheetData>
  <sortState xmlns:xlrd2="http://schemas.microsoft.com/office/spreadsheetml/2017/richdata2" ref="B19:U27">
    <sortCondition descending="1" ref="T19:T27"/>
    <sortCondition ref="U19:U27"/>
  </sortState>
  <mergeCells count="19">
    <mergeCell ref="T14:V15"/>
    <mergeCell ref="D15:E15"/>
    <mergeCell ref="F15:G15"/>
    <mergeCell ref="H15:I15"/>
    <mergeCell ref="J15:K15"/>
    <mergeCell ref="L15:M15"/>
    <mergeCell ref="J14:K14"/>
    <mergeCell ref="N15:O15"/>
    <mergeCell ref="P15:Q15"/>
    <mergeCell ref="R15:S15"/>
    <mergeCell ref="L14:M14"/>
    <mergeCell ref="N14:O14"/>
    <mergeCell ref="P14:Q14"/>
    <mergeCell ref="R14:S14"/>
    <mergeCell ref="A14:A16"/>
    <mergeCell ref="C14:C16"/>
    <mergeCell ref="D14:E14"/>
    <mergeCell ref="F14:G14"/>
    <mergeCell ref="H14:I14"/>
  </mergeCells>
  <phoneticPr fontId="5" type="noConversion"/>
  <pageMargins left="0.7" right="0.7" top="0.75" bottom="0.75" header="0.3" footer="0.3"/>
  <pageSetup paperSize="9" orientation="landscape" horizontalDpi="4294967293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F1B1-8C74-4214-9CCD-22F9E3210481}">
  <sheetPr>
    <tabColor theme="2" tint="-0.249977111117893"/>
  </sheetPr>
  <dimension ref="A2:Q25"/>
  <sheetViews>
    <sheetView topLeftCell="A5" workbookViewId="0">
      <selection activeCell="O16" sqref="O16"/>
    </sheetView>
  </sheetViews>
  <sheetFormatPr defaultRowHeight="12.75" x14ac:dyDescent="0.2"/>
  <cols>
    <col min="1" max="1" width="4.7109375" customWidth="1"/>
    <col min="2" max="2" width="21.42578125" customWidth="1"/>
    <col min="3" max="3" width="5.7109375" customWidth="1"/>
    <col min="4" max="4" width="10.7109375" customWidth="1"/>
    <col min="5" max="5" width="5.7109375" customWidth="1"/>
    <col min="6" max="6" width="10.7109375" customWidth="1"/>
    <col min="7" max="7" width="5.85546875" customWidth="1"/>
    <col min="8" max="8" width="10.7109375" customWidth="1"/>
    <col min="9" max="9" width="5.7109375" customWidth="1"/>
    <col min="10" max="10" width="10.7109375" customWidth="1"/>
    <col min="11" max="11" width="5.7109375" customWidth="1"/>
    <col min="12" max="12" width="10.7109375" customWidth="1"/>
    <col min="13" max="13" width="5.7109375" customWidth="1"/>
    <col min="14" max="14" width="10.85546875" customWidth="1"/>
    <col min="15" max="15" width="5.7109375" customWidth="1"/>
    <col min="16" max="16" width="10.7109375" customWidth="1"/>
    <col min="17" max="17" width="10" customWidth="1"/>
  </cols>
  <sheetData>
    <row r="2" spans="1:17" ht="20.25" x14ac:dyDescent="0.3">
      <c r="D2" s="104" t="s">
        <v>74</v>
      </c>
      <c r="E2" s="104"/>
      <c r="F2" s="104"/>
      <c r="G2" s="104"/>
      <c r="H2" s="104"/>
      <c r="I2" s="104"/>
      <c r="J2" s="104"/>
    </row>
    <row r="3" spans="1:17" ht="20.25" x14ac:dyDescent="0.3">
      <c r="D3" s="104"/>
      <c r="E3" s="104"/>
      <c r="F3" s="104"/>
      <c r="G3" s="104"/>
      <c r="H3" s="104"/>
      <c r="I3" s="104"/>
      <c r="J3" s="104"/>
    </row>
    <row r="4" spans="1:17" ht="20.25" x14ac:dyDescent="0.3">
      <c r="D4" s="104"/>
      <c r="E4" s="104" t="s">
        <v>84</v>
      </c>
      <c r="F4" s="104"/>
      <c r="G4" s="104"/>
      <c r="H4" s="104"/>
      <c r="I4" s="104"/>
      <c r="J4" s="104"/>
    </row>
    <row r="5" spans="1:17" ht="20.25" x14ac:dyDescent="0.3">
      <c r="D5" s="104"/>
      <c r="E5" s="104"/>
      <c r="F5" s="104"/>
      <c r="G5" s="104"/>
      <c r="H5" s="104"/>
      <c r="I5" s="104"/>
      <c r="J5" s="104"/>
    </row>
    <row r="6" spans="1:17" ht="13.5" thickBot="1" x14ac:dyDescent="0.25"/>
    <row r="7" spans="1:17" ht="18.75" customHeight="1" thickTop="1" x14ac:dyDescent="0.2">
      <c r="A7" s="1635" t="s">
        <v>4</v>
      </c>
      <c r="B7" s="1410" t="s">
        <v>5</v>
      </c>
      <c r="C7" s="1637" t="s">
        <v>6</v>
      </c>
      <c r="D7" s="1638"/>
      <c r="E7" s="1637" t="s">
        <v>7</v>
      </c>
      <c r="F7" s="1638"/>
      <c r="G7" s="1637" t="s">
        <v>8</v>
      </c>
      <c r="H7" s="1638"/>
      <c r="I7" s="1637" t="s">
        <v>9</v>
      </c>
      <c r="J7" s="1638"/>
      <c r="K7" s="1637" t="s">
        <v>10</v>
      </c>
      <c r="L7" s="1638"/>
      <c r="M7" s="1637" t="s">
        <v>11</v>
      </c>
      <c r="N7" s="1638"/>
      <c r="O7" s="1629" t="s">
        <v>14</v>
      </c>
      <c r="P7" s="1630"/>
      <c r="Q7" s="1631"/>
    </row>
    <row r="8" spans="1:17" ht="29.25" customHeight="1" x14ac:dyDescent="0.2">
      <c r="A8" s="1636"/>
      <c r="B8" s="1411"/>
      <c r="C8" s="1402" t="s">
        <v>839</v>
      </c>
      <c r="D8" s="1403"/>
      <c r="E8" s="1402" t="s">
        <v>840</v>
      </c>
      <c r="F8" s="1403"/>
      <c r="G8" s="1402" t="s">
        <v>841</v>
      </c>
      <c r="H8" s="1403"/>
      <c r="I8" s="1402" t="s">
        <v>842</v>
      </c>
      <c r="J8" s="1403"/>
      <c r="K8" s="1402" t="s">
        <v>843</v>
      </c>
      <c r="L8" s="1403"/>
      <c r="M8" s="1402" t="s">
        <v>844</v>
      </c>
      <c r="N8" s="1403"/>
      <c r="O8" s="1632"/>
      <c r="P8" s="1633"/>
      <c r="Q8" s="1634"/>
    </row>
    <row r="9" spans="1:17" ht="8.25" customHeight="1" x14ac:dyDescent="0.2">
      <c r="A9" s="1636"/>
      <c r="B9" s="1411"/>
      <c r="C9" s="190"/>
      <c r="D9" s="191"/>
      <c r="E9" s="192"/>
      <c r="F9" s="193"/>
      <c r="G9" s="194"/>
      <c r="H9" s="195"/>
      <c r="I9" s="192"/>
      <c r="J9" s="193"/>
      <c r="K9" s="194"/>
      <c r="L9" s="195"/>
      <c r="M9" s="192"/>
      <c r="N9" s="193"/>
      <c r="O9" s="194"/>
      <c r="P9" s="196"/>
      <c r="Q9" s="197"/>
    </row>
    <row r="10" spans="1:17" ht="16.5" customHeight="1" x14ac:dyDescent="0.2">
      <c r="A10" s="198"/>
      <c r="B10" s="199"/>
      <c r="C10" s="190" t="s">
        <v>15</v>
      </c>
      <c r="D10" s="191" t="s">
        <v>16</v>
      </c>
      <c r="E10" s="200" t="s">
        <v>15</v>
      </c>
      <c r="F10" s="201" t="s">
        <v>16</v>
      </c>
      <c r="G10" s="190" t="s">
        <v>15</v>
      </c>
      <c r="H10" s="191" t="s">
        <v>16</v>
      </c>
      <c r="I10" s="200" t="s">
        <v>15</v>
      </c>
      <c r="J10" s="201" t="s">
        <v>16</v>
      </c>
      <c r="K10" s="190" t="s">
        <v>15</v>
      </c>
      <c r="L10" s="191" t="s">
        <v>16</v>
      </c>
      <c r="M10" s="200" t="s">
        <v>15</v>
      </c>
      <c r="N10" s="201" t="s">
        <v>16</v>
      </c>
      <c r="O10" s="190" t="s">
        <v>15</v>
      </c>
      <c r="P10" s="202" t="s">
        <v>17</v>
      </c>
      <c r="Q10" s="203" t="s">
        <v>18</v>
      </c>
    </row>
    <row r="11" spans="1:17" ht="9" customHeight="1" thickBot="1" x14ac:dyDescent="0.25">
      <c r="A11" s="204"/>
      <c r="B11" s="205"/>
      <c r="C11" s="132"/>
      <c r="D11" s="206"/>
      <c r="E11" s="132"/>
      <c r="F11" s="207"/>
      <c r="G11" s="132"/>
      <c r="H11" s="206"/>
      <c r="I11" s="132"/>
      <c r="J11" s="207"/>
      <c r="K11" s="132"/>
      <c r="L11" s="206"/>
      <c r="M11" s="132"/>
      <c r="N11" s="207"/>
      <c r="O11" s="132"/>
      <c r="P11" s="208"/>
      <c r="Q11" s="115"/>
    </row>
    <row r="12" spans="1:17" ht="30" customHeight="1" thickTop="1" x14ac:dyDescent="0.2">
      <c r="A12" s="209">
        <v>1</v>
      </c>
      <c r="B12" s="727" t="s">
        <v>879</v>
      </c>
      <c r="C12" s="75">
        <v>6</v>
      </c>
      <c r="D12" s="211">
        <v>6330</v>
      </c>
      <c r="E12" s="77">
        <v>1</v>
      </c>
      <c r="F12" s="213">
        <v>8600</v>
      </c>
      <c r="G12" s="75">
        <v>4</v>
      </c>
      <c r="H12" s="211">
        <v>5900</v>
      </c>
      <c r="I12" s="77">
        <v>9</v>
      </c>
      <c r="J12" s="213">
        <v>3795</v>
      </c>
      <c r="K12" s="75">
        <v>2</v>
      </c>
      <c r="L12" s="211">
        <v>6645</v>
      </c>
      <c r="M12" s="77">
        <v>3</v>
      </c>
      <c r="N12" s="213">
        <v>7335</v>
      </c>
      <c r="O12" s="549">
        <f>C12+E12+G12+I12+K12+M12</f>
        <v>25</v>
      </c>
      <c r="P12" s="730">
        <f>D12+F12+H12+J12+L12+N12</f>
        <v>38605</v>
      </c>
      <c r="Q12" s="729">
        <v>1</v>
      </c>
    </row>
    <row r="13" spans="1:17" ht="30" customHeight="1" x14ac:dyDescent="0.2">
      <c r="A13" s="210">
        <v>2</v>
      </c>
      <c r="B13" s="728" t="s">
        <v>81</v>
      </c>
      <c r="C13" s="79">
        <v>3</v>
      </c>
      <c r="D13" s="212">
        <v>6880</v>
      </c>
      <c r="E13" s="81">
        <v>3</v>
      </c>
      <c r="F13" s="214">
        <v>6100</v>
      </c>
      <c r="G13" s="79">
        <v>3</v>
      </c>
      <c r="H13" s="212">
        <v>6050</v>
      </c>
      <c r="I13" s="81">
        <v>7</v>
      </c>
      <c r="J13" s="214">
        <v>4450</v>
      </c>
      <c r="K13" s="79">
        <v>3</v>
      </c>
      <c r="L13" s="212">
        <v>6640</v>
      </c>
      <c r="M13" s="81">
        <v>7</v>
      </c>
      <c r="N13" s="214">
        <v>1435</v>
      </c>
      <c r="O13" s="731">
        <f>C13+E13+G13+I13+K13+M13</f>
        <v>26</v>
      </c>
      <c r="P13" s="732">
        <f>D13+F13+H13+J13+L13+N13</f>
        <v>31555</v>
      </c>
      <c r="Q13" s="729">
        <v>2</v>
      </c>
    </row>
    <row r="14" spans="1:17" ht="30" customHeight="1" x14ac:dyDescent="0.2">
      <c r="A14" s="210">
        <v>3</v>
      </c>
      <c r="B14" s="728" t="s">
        <v>1154</v>
      </c>
      <c r="C14" s="79">
        <v>7</v>
      </c>
      <c r="D14" s="212">
        <v>6140</v>
      </c>
      <c r="E14" s="81">
        <v>2</v>
      </c>
      <c r="F14" s="214">
        <v>6260</v>
      </c>
      <c r="G14" s="79">
        <v>1</v>
      </c>
      <c r="H14" s="212">
        <v>8055</v>
      </c>
      <c r="I14" s="81">
        <v>1</v>
      </c>
      <c r="J14" s="214">
        <v>7495</v>
      </c>
      <c r="K14" s="79">
        <v>6</v>
      </c>
      <c r="L14" s="212">
        <v>5370</v>
      </c>
      <c r="M14" s="81">
        <v>10</v>
      </c>
      <c r="N14" s="214">
        <v>4420</v>
      </c>
      <c r="O14" s="731">
        <f>C14+E14+G14+I14+K14+M14</f>
        <v>27</v>
      </c>
      <c r="P14" s="732">
        <f>D14+F14+H14+J14+L14+N14</f>
        <v>37740</v>
      </c>
      <c r="Q14" s="729">
        <v>3</v>
      </c>
    </row>
    <row r="15" spans="1:17" ht="30" customHeight="1" x14ac:dyDescent="0.2">
      <c r="A15" s="210">
        <v>4</v>
      </c>
      <c r="B15" s="728" t="s">
        <v>877</v>
      </c>
      <c r="C15" s="79">
        <v>2</v>
      </c>
      <c r="D15" s="212">
        <v>7185</v>
      </c>
      <c r="E15" s="81">
        <v>5</v>
      </c>
      <c r="F15" s="214">
        <v>5800</v>
      </c>
      <c r="G15" s="79">
        <v>12</v>
      </c>
      <c r="H15" s="212">
        <v>3970</v>
      </c>
      <c r="I15" s="81">
        <v>3</v>
      </c>
      <c r="J15" s="214">
        <v>6825</v>
      </c>
      <c r="K15" s="79">
        <v>5</v>
      </c>
      <c r="L15" s="212">
        <v>5410</v>
      </c>
      <c r="M15" s="81">
        <v>4</v>
      </c>
      <c r="N15" s="214">
        <v>6795</v>
      </c>
      <c r="O15" s="731">
        <f>C15+E15+G15+I15+K15+M15</f>
        <v>31</v>
      </c>
      <c r="P15" s="732">
        <f>D15+F15+H15+J15+L15+N15</f>
        <v>35985</v>
      </c>
      <c r="Q15" s="729">
        <v>4</v>
      </c>
    </row>
    <row r="16" spans="1:17" ht="30" customHeight="1" x14ac:dyDescent="0.2">
      <c r="A16" s="210">
        <v>5</v>
      </c>
      <c r="B16" s="728" t="s">
        <v>87</v>
      </c>
      <c r="C16" s="79">
        <v>10</v>
      </c>
      <c r="D16" s="212">
        <v>5150</v>
      </c>
      <c r="E16" s="81">
        <v>8</v>
      </c>
      <c r="F16" s="214">
        <v>5655</v>
      </c>
      <c r="G16" s="79">
        <v>6</v>
      </c>
      <c r="H16" s="212">
        <v>5500</v>
      </c>
      <c r="I16" s="81">
        <v>5</v>
      </c>
      <c r="J16" s="214">
        <v>5695</v>
      </c>
      <c r="K16" s="79">
        <v>4</v>
      </c>
      <c r="L16" s="212">
        <v>5690</v>
      </c>
      <c r="M16" s="81">
        <v>2</v>
      </c>
      <c r="N16" s="214">
        <v>7335</v>
      </c>
      <c r="O16" s="731">
        <f>C16+E16+G16+I16+K16+M16</f>
        <v>35</v>
      </c>
      <c r="P16" s="732">
        <f>D16+F16+H16+J16+L16+N16</f>
        <v>35025</v>
      </c>
      <c r="Q16" s="729">
        <v>5</v>
      </c>
    </row>
    <row r="17" spans="1:17" ht="30.75" customHeight="1" x14ac:dyDescent="0.2">
      <c r="A17" s="210">
        <v>6</v>
      </c>
      <c r="B17" s="728" t="s">
        <v>184</v>
      </c>
      <c r="C17" s="79">
        <v>4</v>
      </c>
      <c r="D17" s="212">
        <v>6720</v>
      </c>
      <c r="E17" s="81">
        <v>7</v>
      </c>
      <c r="F17" s="214">
        <v>5700</v>
      </c>
      <c r="G17" s="79">
        <v>7</v>
      </c>
      <c r="H17" s="212">
        <v>5135</v>
      </c>
      <c r="I17" s="81">
        <v>2</v>
      </c>
      <c r="J17" s="214">
        <v>7120</v>
      </c>
      <c r="K17" s="79">
        <v>8</v>
      </c>
      <c r="L17" s="212">
        <v>4895</v>
      </c>
      <c r="M17" s="81">
        <v>8</v>
      </c>
      <c r="N17" s="214">
        <v>4615</v>
      </c>
      <c r="O17" s="731">
        <f>C17+E17+G17+I17+K17+M17</f>
        <v>36</v>
      </c>
      <c r="P17" s="732">
        <f>D17+F17+H17+J17+L17+N17</f>
        <v>34185</v>
      </c>
      <c r="Q17" s="729">
        <v>6</v>
      </c>
    </row>
    <row r="18" spans="1:17" ht="30" customHeight="1" x14ac:dyDescent="0.2">
      <c r="A18" s="210">
        <v>7</v>
      </c>
      <c r="B18" s="728" t="s">
        <v>876</v>
      </c>
      <c r="C18" s="79">
        <v>11</v>
      </c>
      <c r="D18" s="212">
        <v>4860</v>
      </c>
      <c r="E18" s="81">
        <v>12</v>
      </c>
      <c r="F18" s="214">
        <v>3865</v>
      </c>
      <c r="G18" s="79">
        <v>11</v>
      </c>
      <c r="H18" s="212">
        <v>4615</v>
      </c>
      <c r="I18" s="81">
        <v>4</v>
      </c>
      <c r="J18" s="214">
        <v>5740</v>
      </c>
      <c r="K18" s="79">
        <v>1</v>
      </c>
      <c r="L18" s="212">
        <v>8200</v>
      </c>
      <c r="M18" s="81">
        <v>5</v>
      </c>
      <c r="N18" s="214">
        <v>5529</v>
      </c>
      <c r="O18" s="731">
        <f>C18+E18+G18+I18+K18+M18</f>
        <v>44</v>
      </c>
      <c r="P18" s="732">
        <f>D18+F18+H18+J18+L18+N18</f>
        <v>32809</v>
      </c>
      <c r="Q18" s="729">
        <v>7</v>
      </c>
    </row>
    <row r="19" spans="1:17" ht="30.75" customHeight="1" x14ac:dyDescent="0.2">
      <c r="A19" s="210">
        <v>8</v>
      </c>
      <c r="B19" s="728" t="s">
        <v>880</v>
      </c>
      <c r="C19" s="79">
        <v>1</v>
      </c>
      <c r="D19" s="212">
        <v>7755</v>
      </c>
      <c r="E19" s="81">
        <v>6</v>
      </c>
      <c r="F19" s="214">
        <v>5720</v>
      </c>
      <c r="G19" s="79">
        <v>3</v>
      </c>
      <c r="H19" s="212">
        <v>6800</v>
      </c>
      <c r="I19" s="81">
        <v>13</v>
      </c>
      <c r="J19" s="214">
        <v>2815</v>
      </c>
      <c r="K19" s="79">
        <v>13</v>
      </c>
      <c r="L19" s="212">
        <v>2025</v>
      </c>
      <c r="M19" s="81">
        <v>9</v>
      </c>
      <c r="N19" s="214">
        <v>4495</v>
      </c>
      <c r="O19" s="731">
        <f>C19+E19+G19+I19+K19+M19</f>
        <v>45</v>
      </c>
      <c r="P19" s="732">
        <f>D19+F19+H19+J19+L19+N19</f>
        <v>29610</v>
      </c>
      <c r="Q19" s="729">
        <v>8</v>
      </c>
    </row>
    <row r="20" spans="1:17" ht="30.75" customHeight="1" x14ac:dyDescent="0.2">
      <c r="A20" s="210">
        <v>9</v>
      </c>
      <c r="B20" s="728" t="s">
        <v>882</v>
      </c>
      <c r="C20" s="79">
        <v>5</v>
      </c>
      <c r="D20" s="212">
        <v>6525</v>
      </c>
      <c r="E20" s="81">
        <v>10</v>
      </c>
      <c r="F20" s="214">
        <v>5150</v>
      </c>
      <c r="G20" s="79">
        <v>9</v>
      </c>
      <c r="H20" s="212">
        <v>5025</v>
      </c>
      <c r="I20" s="81">
        <v>8</v>
      </c>
      <c r="J20" s="214">
        <v>3845</v>
      </c>
      <c r="K20" s="79">
        <v>10</v>
      </c>
      <c r="L20" s="212">
        <v>4520</v>
      </c>
      <c r="M20" s="81">
        <v>6</v>
      </c>
      <c r="N20" s="214">
        <v>4660</v>
      </c>
      <c r="O20" s="731">
        <f>C20+E20+G20+I20+K20+M20</f>
        <v>48</v>
      </c>
      <c r="P20" s="732">
        <f>D20+F20+H20+J20+L20+N20</f>
        <v>29725</v>
      </c>
      <c r="Q20" s="729">
        <v>7</v>
      </c>
    </row>
    <row r="21" spans="1:17" ht="30" customHeight="1" x14ac:dyDescent="0.2">
      <c r="A21" s="210">
        <v>10</v>
      </c>
      <c r="B21" s="728" t="s">
        <v>1155</v>
      </c>
      <c r="C21" s="79">
        <v>13</v>
      </c>
      <c r="D21" s="212"/>
      <c r="E21" s="81">
        <v>13</v>
      </c>
      <c r="F21" s="214"/>
      <c r="G21" s="79">
        <v>13</v>
      </c>
      <c r="H21" s="212"/>
      <c r="I21" s="81">
        <v>6</v>
      </c>
      <c r="J21" s="214">
        <v>5330</v>
      </c>
      <c r="K21" s="79">
        <v>7</v>
      </c>
      <c r="L21" s="212">
        <v>4910</v>
      </c>
      <c r="M21" s="81">
        <v>1</v>
      </c>
      <c r="N21" s="214">
        <v>8500</v>
      </c>
      <c r="O21" s="731">
        <f>C21+E21+G21+I21+K21+M21</f>
        <v>53</v>
      </c>
      <c r="P21" s="732">
        <f>D21+F21+H21+J21+L21+N21</f>
        <v>18740</v>
      </c>
      <c r="Q21" s="729">
        <v>8</v>
      </c>
    </row>
    <row r="22" spans="1:17" ht="30.75" customHeight="1" x14ac:dyDescent="0.2">
      <c r="A22" s="210">
        <v>11</v>
      </c>
      <c r="B22" s="728" t="s">
        <v>875</v>
      </c>
      <c r="C22" s="79">
        <v>9</v>
      </c>
      <c r="D22" s="212">
        <v>6025</v>
      </c>
      <c r="E22" s="81">
        <v>11</v>
      </c>
      <c r="F22" s="214">
        <v>4165</v>
      </c>
      <c r="G22" s="79">
        <v>5</v>
      </c>
      <c r="H22" s="212">
        <v>5555</v>
      </c>
      <c r="I22" s="81">
        <v>11</v>
      </c>
      <c r="J22" s="214">
        <v>3140</v>
      </c>
      <c r="K22" s="79">
        <v>9</v>
      </c>
      <c r="L22" s="212">
        <v>4410</v>
      </c>
      <c r="M22" s="81">
        <v>11</v>
      </c>
      <c r="N22" s="214">
        <v>3720</v>
      </c>
      <c r="O22" s="731">
        <f>C22+E22+G22+I22+K22+M22</f>
        <v>56</v>
      </c>
      <c r="P22" s="732">
        <f>D22+F22+H22+J22+L22+N22</f>
        <v>27015</v>
      </c>
      <c r="Q22" s="729">
        <v>9</v>
      </c>
    </row>
    <row r="23" spans="1:17" ht="30.75" customHeight="1" x14ac:dyDescent="0.2">
      <c r="A23" s="210">
        <v>12</v>
      </c>
      <c r="B23" s="728" t="s">
        <v>881</v>
      </c>
      <c r="C23" s="79">
        <v>8</v>
      </c>
      <c r="D23" s="212">
        <v>6050</v>
      </c>
      <c r="E23" s="81">
        <v>4</v>
      </c>
      <c r="F23" s="214">
        <v>5900</v>
      </c>
      <c r="G23" s="79">
        <v>10</v>
      </c>
      <c r="H23" s="212">
        <v>4700</v>
      </c>
      <c r="I23" s="81">
        <v>10</v>
      </c>
      <c r="J23" s="214">
        <v>3260</v>
      </c>
      <c r="K23" s="79">
        <v>12</v>
      </c>
      <c r="L23" s="212">
        <v>4125</v>
      </c>
      <c r="M23" s="81">
        <v>13</v>
      </c>
      <c r="N23" s="214">
        <v>2300</v>
      </c>
      <c r="O23" s="731">
        <f>C23+E23+G23+I23+K23+M23</f>
        <v>57</v>
      </c>
      <c r="P23" s="732">
        <f>D23+F23+H23+J23+L23+N23</f>
        <v>26335</v>
      </c>
      <c r="Q23" s="729">
        <v>10</v>
      </c>
    </row>
    <row r="24" spans="1:17" ht="30" customHeight="1" thickBot="1" x14ac:dyDescent="0.25">
      <c r="A24" s="210">
        <v>13</v>
      </c>
      <c r="B24" s="1176" t="s">
        <v>874</v>
      </c>
      <c r="C24" s="124">
        <v>12</v>
      </c>
      <c r="D24" s="1177">
        <v>3635</v>
      </c>
      <c r="E24" s="122">
        <v>9</v>
      </c>
      <c r="F24" s="1178">
        <v>5465</v>
      </c>
      <c r="G24" s="124">
        <v>8</v>
      </c>
      <c r="H24" s="1177">
        <v>5080</v>
      </c>
      <c r="I24" s="122">
        <v>12</v>
      </c>
      <c r="J24" s="1178">
        <v>3025</v>
      </c>
      <c r="K24" s="124">
        <v>11</v>
      </c>
      <c r="L24" s="1177">
        <v>4410</v>
      </c>
      <c r="M24" s="122">
        <v>12</v>
      </c>
      <c r="N24" s="1178">
        <v>2875</v>
      </c>
      <c r="O24" s="1129">
        <f>C24+E24+G24+I24+K24+M24</f>
        <v>64</v>
      </c>
      <c r="P24" s="1179">
        <f>D24+F24+H24+J24+L24+N24</f>
        <v>24490</v>
      </c>
      <c r="Q24" s="1180">
        <v>11</v>
      </c>
    </row>
    <row r="25" spans="1:17" ht="29.25" customHeight="1" thickTop="1" x14ac:dyDescent="0.2"/>
  </sheetData>
  <sortState xmlns:xlrd2="http://schemas.microsoft.com/office/spreadsheetml/2017/richdata2" ref="B12:P24">
    <sortCondition ref="O12:O24"/>
    <sortCondition descending="1" ref="P12:P24"/>
  </sortState>
  <mergeCells count="15">
    <mergeCell ref="O7:Q8"/>
    <mergeCell ref="A7:A9"/>
    <mergeCell ref="B7:B9"/>
    <mergeCell ref="C7:D7"/>
    <mergeCell ref="E7:F7"/>
    <mergeCell ref="G7:H7"/>
    <mergeCell ref="C8:D8"/>
    <mergeCell ref="E8:F8"/>
    <mergeCell ref="G8:H8"/>
    <mergeCell ref="I8:J8"/>
    <mergeCell ref="K8:L8"/>
    <mergeCell ref="M8:N8"/>
    <mergeCell ref="I7:J7"/>
    <mergeCell ref="K7:L7"/>
    <mergeCell ref="M7:N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59689-2BEE-4628-9212-8425869ABA9B}">
  <dimension ref="B4:O76"/>
  <sheetViews>
    <sheetView workbookViewId="0">
      <selection activeCell="L55" sqref="L55"/>
    </sheetView>
  </sheetViews>
  <sheetFormatPr defaultRowHeight="12.75" x14ac:dyDescent="0.2"/>
  <cols>
    <col min="2" max="2" width="15" customWidth="1"/>
    <col min="3" max="3" width="16.5703125" customWidth="1"/>
    <col min="4" max="4" width="10.7109375" customWidth="1"/>
    <col min="6" max="6" width="11" customWidth="1"/>
    <col min="8" max="8" width="10.85546875" customWidth="1"/>
    <col min="10" max="10" width="11" customWidth="1"/>
    <col min="12" max="12" width="10.85546875" customWidth="1"/>
  </cols>
  <sheetData>
    <row r="4" spans="2:15" ht="15.75" x14ac:dyDescent="0.25">
      <c r="B4" s="166" t="s">
        <v>57</v>
      </c>
      <c r="C4" s="166" t="s">
        <v>845</v>
      </c>
      <c r="D4" s="166"/>
      <c r="E4" s="166"/>
    </row>
    <row r="5" spans="2:15" ht="15.75" x14ac:dyDescent="0.25">
      <c r="B5" s="166"/>
      <c r="D5" s="166"/>
    </row>
    <row r="9" spans="2:15" ht="15.75" x14ac:dyDescent="0.25">
      <c r="B9" s="166" t="s">
        <v>57</v>
      </c>
      <c r="C9" s="166" t="s">
        <v>845</v>
      </c>
      <c r="D9" s="166"/>
      <c r="E9" s="166"/>
    </row>
    <row r="10" spans="2:15" ht="15.75" x14ac:dyDescent="0.25">
      <c r="B10" s="166" t="s">
        <v>310</v>
      </c>
      <c r="D10" s="166"/>
    </row>
    <row r="11" spans="2:15" ht="13.5" thickBot="1" x14ac:dyDescent="0.25">
      <c r="B11" t="s">
        <v>21</v>
      </c>
    </row>
    <row r="12" spans="2:15" x14ac:dyDescent="0.2">
      <c r="B12" s="878"/>
      <c r="C12" s="879"/>
      <c r="D12" s="880" t="s">
        <v>311</v>
      </c>
      <c r="E12" s="881"/>
      <c r="F12" s="882" t="s">
        <v>1151</v>
      </c>
      <c r="G12" s="883"/>
      <c r="H12" s="880" t="s">
        <v>311</v>
      </c>
      <c r="I12" s="881"/>
      <c r="J12" s="880" t="s">
        <v>312</v>
      </c>
      <c r="K12" s="883"/>
      <c r="L12" s="884" t="s">
        <v>850</v>
      </c>
      <c r="M12" s="885"/>
      <c r="N12" s="878"/>
      <c r="O12" s="886"/>
    </row>
    <row r="13" spans="2:15" x14ac:dyDescent="0.2">
      <c r="B13" s="887" t="s">
        <v>313</v>
      </c>
      <c r="C13" s="888" t="s">
        <v>5</v>
      </c>
      <c r="D13" s="889" t="s">
        <v>846</v>
      </c>
      <c r="E13" s="890"/>
      <c r="F13" s="889" t="s">
        <v>847</v>
      </c>
      <c r="G13" s="891"/>
      <c r="H13" s="889" t="s">
        <v>848</v>
      </c>
      <c r="I13" s="890"/>
      <c r="J13" s="889" t="s">
        <v>849</v>
      </c>
      <c r="K13" s="892"/>
      <c r="L13" s="889">
        <v>45900</v>
      </c>
      <c r="M13" s="893"/>
      <c r="N13" s="894" t="s">
        <v>14</v>
      </c>
      <c r="O13" s="895" t="s">
        <v>314</v>
      </c>
    </row>
    <row r="14" spans="2:15" ht="13.5" thickBot="1" x14ac:dyDescent="0.25">
      <c r="B14" s="887"/>
      <c r="C14" s="888"/>
      <c r="D14" s="896" t="s">
        <v>315</v>
      </c>
      <c r="E14" s="897" t="s">
        <v>316</v>
      </c>
      <c r="F14" s="898" t="s">
        <v>315</v>
      </c>
      <c r="G14" s="899" t="s">
        <v>317</v>
      </c>
      <c r="H14" s="896" t="s">
        <v>315</v>
      </c>
      <c r="I14" s="897" t="s">
        <v>316</v>
      </c>
      <c r="J14" s="898" t="s">
        <v>318</v>
      </c>
      <c r="K14" s="899" t="s">
        <v>316</v>
      </c>
      <c r="L14" s="979" t="s">
        <v>315</v>
      </c>
      <c r="M14" s="979" t="s">
        <v>316</v>
      </c>
      <c r="N14" s="894" t="s">
        <v>319</v>
      </c>
      <c r="O14" s="980" t="s">
        <v>32</v>
      </c>
    </row>
    <row r="15" spans="2:15" x14ac:dyDescent="0.2">
      <c r="B15" s="992" t="s">
        <v>852</v>
      </c>
      <c r="C15" s="929" t="s">
        <v>24</v>
      </c>
      <c r="D15" s="989">
        <v>185.9</v>
      </c>
      <c r="E15" s="990">
        <v>1</v>
      </c>
      <c r="F15" s="991">
        <v>124.6</v>
      </c>
      <c r="G15" s="990">
        <v>3</v>
      </c>
      <c r="H15" s="1267">
        <v>118.08500000000001</v>
      </c>
      <c r="I15" s="990">
        <v>1</v>
      </c>
      <c r="J15" s="989">
        <v>152.4</v>
      </c>
      <c r="K15" s="990">
        <v>2</v>
      </c>
      <c r="L15" s="990"/>
      <c r="M15" s="996"/>
      <c r="N15" s="989"/>
      <c r="O15" s="1018"/>
    </row>
    <row r="16" spans="2:15" x14ac:dyDescent="0.2">
      <c r="B16" s="992" t="s">
        <v>853</v>
      </c>
      <c r="C16" s="929" t="s">
        <v>24</v>
      </c>
      <c r="D16" s="982">
        <v>109.97</v>
      </c>
      <c r="E16" s="983">
        <v>2</v>
      </c>
      <c r="F16" s="982">
        <v>176.25</v>
      </c>
      <c r="G16" s="983">
        <v>2</v>
      </c>
      <c r="H16" s="1268" t="s">
        <v>1149</v>
      </c>
      <c r="I16" s="983">
        <v>3</v>
      </c>
      <c r="J16" s="982">
        <v>212.68</v>
      </c>
      <c r="K16" s="983">
        <v>1</v>
      </c>
      <c r="L16" s="983"/>
      <c r="M16" s="983"/>
      <c r="N16" s="982"/>
      <c r="O16" s="1019"/>
    </row>
    <row r="17" spans="2:15" x14ac:dyDescent="0.2">
      <c r="B17" s="992" t="s">
        <v>338</v>
      </c>
      <c r="C17" s="1269" t="s">
        <v>145</v>
      </c>
      <c r="D17" s="982"/>
      <c r="E17" s="983"/>
      <c r="F17" s="982">
        <v>177.95</v>
      </c>
      <c r="G17" s="983">
        <v>1</v>
      </c>
      <c r="H17" s="982"/>
      <c r="I17" s="983"/>
      <c r="J17" s="982"/>
      <c r="K17" s="983"/>
      <c r="L17" s="983"/>
      <c r="M17" s="983"/>
      <c r="N17" s="982"/>
      <c r="O17" s="1019"/>
    </row>
    <row r="18" spans="2:15" x14ac:dyDescent="0.2">
      <c r="B18" s="992"/>
      <c r="C18" s="929"/>
      <c r="D18" s="982"/>
      <c r="E18" s="983"/>
      <c r="F18" s="982"/>
      <c r="G18" s="983"/>
      <c r="H18" s="982"/>
      <c r="I18" s="983"/>
      <c r="J18" s="982"/>
      <c r="K18" s="983"/>
      <c r="L18" s="983"/>
      <c r="M18" s="983"/>
      <c r="N18" s="982"/>
      <c r="O18" s="1019"/>
    </row>
    <row r="19" spans="2:15" ht="13.5" thickBot="1" x14ac:dyDescent="0.25">
      <c r="B19" s="900"/>
      <c r="C19" s="910"/>
      <c r="D19" s="911"/>
      <c r="E19" s="912"/>
      <c r="F19" s="911"/>
      <c r="G19" s="912"/>
      <c r="H19" s="911"/>
      <c r="I19" s="993"/>
      <c r="J19" s="911"/>
      <c r="K19" s="912"/>
      <c r="L19" s="912"/>
      <c r="M19" s="912"/>
      <c r="N19" s="994"/>
      <c r="O19" s="915"/>
    </row>
    <row r="20" spans="2:15" x14ac:dyDescent="0.2">
      <c r="B20" s="901"/>
      <c r="C20" s="901"/>
      <c r="D20" s="902"/>
      <c r="E20" s="903"/>
      <c r="F20" s="901"/>
      <c r="G20" s="903"/>
      <c r="H20" s="902"/>
      <c r="I20" s="903"/>
      <c r="J20" s="902"/>
      <c r="K20" s="903"/>
      <c r="L20" s="904"/>
      <c r="M20" s="903"/>
      <c r="N20" s="903"/>
      <c r="O20" s="903"/>
    </row>
    <row r="22" spans="2:15" ht="15.75" x14ac:dyDescent="0.25">
      <c r="B22" s="166" t="s">
        <v>57</v>
      </c>
      <c r="C22" s="166" t="s">
        <v>845</v>
      </c>
      <c r="D22" s="905"/>
      <c r="E22" s="905"/>
    </row>
    <row r="23" spans="2:15" ht="15.75" x14ac:dyDescent="0.25">
      <c r="B23" s="166" t="s">
        <v>321</v>
      </c>
      <c r="D23" s="166"/>
    </row>
    <row r="24" spans="2:15" ht="13.5" thickBot="1" x14ac:dyDescent="0.25"/>
    <row r="25" spans="2:15" x14ac:dyDescent="0.2">
      <c r="B25" s="878"/>
      <c r="C25" s="879"/>
      <c r="D25" s="880" t="s">
        <v>311</v>
      </c>
      <c r="E25" s="881"/>
      <c r="F25" s="882" t="s">
        <v>1151</v>
      </c>
      <c r="G25" s="883"/>
      <c r="H25" s="880" t="s">
        <v>311</v>
      </c>
      <c r="I25" s="881"/>
      <c r="J25" s="880" t="s">
        <v>312</v>
      </c>
      <c r="K25" s="883"/>
      <c r="L25" s="884" t="s">
        <v>850</v>
      </c>
      <c r="M25" s="885"/>
      <c r="N25" s="878"/>
      <c r="O25" s="886"/>
    </row>
    <row r="26" spans="2:15" x14ac:dyDescent="0.2">
      <c r="B26" s="887" t="s">
        <v>322</v>
      </c>
      <c r="C26" s="888" t="s">
        <v>323</v>
      </c>
      <c r="D26" s="889" t="s">
        <v>846</v>
      </c>
      <c r="E26" s="890"/>
      <c r="F26" s="889" t="s">
        <v>847</v>
      </c>
      <c r="G26" s="891"/>
      <c r="H26" s="889" t="s">
        <v>848</v>
      </c>
      <c r="I26" s="890"/>
      <c r="J26" s="889" t="s">
        <v>849</v>
      </c>
      <c r="K26" s="892"/>
      <c r="L26" s="889">
        <v>45900</v>
      </c>
      <c r="M26" s="893"/>
      <c r="N26" s="894" t="s">
        <v>14</v>
      </c>
      <c r="O26" s="895" t="s">
        <v>314</v>
      </c>
    </row>
    <row r="27" spans="2:15" ht="13.5" thickBot="1" x14ac:dyDescent="0.25">
      <c r="B27" s="887"/>
      <c r="C27" s="888"/>
      <c r="D27" s="896" t="s">
        <v>315</v>
      </c>
      <c r="E27" s="897" t="s">
        <v>316</v>
      </c>
      <c r="F27" s="898" t="s">
        <v>315</v>
      </c>
      <c r="G27" s="899" t="s">
        <v>317</v>
      </c>
      <c r="H27" s="896" t="s">
        <v>315</v>
      </c>
      <c r="I27" s="897" t="s">
        <v>316</v>
      </c>
      <c r="J27" s="898" t="s">
        <v>318</v>
      </c>
      <c r="K27" s="899" t="s">
        <v>316</v>
      </c>
      <c r="L27" s="979" t="s">
        <v>315</v>
      </c>
      <c r="M27" s="979" t="s">
        <v>316</v>
      </c>
      <c r="N27" s="894" t="s">
        <v>319</v>
      </c>
      <c r="O27" s="980" t="s">
        <v>32</v>
      </c>
    </row>
    <row r="28" spans="2:15" x14ac:dyDescent="0.2">
      <c r="B28" s="906" t="s">
        <v>324</v>
      </c>
      <c r="C28" s="988" t="s">
        <v>851</v>
      </c>
      <c r="D28" s="989">
        <v>348.30500000000001</v>
      </c>
      <c r="E28" s="990">
        <v>1</v>
      </c>
      <c r="F28" s="991">
        <v>335.47</v>
      </c>
      <c r="G28" s="990">
        <v>1</v>
      </c>
      <c r="H28" s="995">
        <v>354.1</v>
      </c>
      <c r="I28" s="996">
        <v>1</v>
      </c>
      <c r="J28" s="995">
        <v>356.42500000000001</v>
      </c>
      <c r="K28" s="996">
        <v>1</v>
      </c>
      <c r="L28" s="996"/>
      <c r="M28" s="996"/>
      <c r="N28" s="989"/>
      <c r="O28" s="1018">
        <v>1</v>
      </c>
    </row>
    <row r="29" spans="2:15" x14ac:dyDescent="0.2">
      <c r="B29" s="907" t="s">
        <v>325</v>
      </c>
      <c r="C29" s="929" t="s">
        <v>145</v>
      </c>
      <c r="D29" s="981"/>
      <c r="E29" s="983"/>
      <c r="F29" s="982">
        <v>259.39999999999998</v>
      </c>
      <c r="G29" s="983">
        <v>2</v>
      </c>
      <c r="H29" s="985"/>
      <c r="I29" s="986"/>
      <c r="J29" s="985"/>
      <c r="K29" s="986"/>
      <c r="L29" s="986"/>
      <c r="M29" s="986"/>
      <c r="N29" s="982"/>
      <c r="O29" s="1019">
        <v>2</v>
      </c>
    </row>
    <row r="30" spans="2:15" ht="13.5" thickBot="1" x14ac:dyDescent="0.25">
      <c r="B30" s="909"/>
      <c r="C30" s="920"/>
      <c r="D30" s="910"/>
      <c r="E30" s="912"/>
      <c r="F30" s="911"/>
      <c r="G30" s="912"/>
      <c r="H30" s="913"/>
      <c r="I30" s="914"/>
      <c r="J30" s="913"/>
      <c r="K30" s="914"/>
      <c r="L30" s="914"/>
      <c r="M30" s="914"/>
      <c r="N30" s="911"/>
      <c r="O30" s="1017">
        <v>3</v>
      </c>
    </row>
    <row r="33" spans="2:15" ht="15.75" x14ac:dyDescent="0.25">
      <c r="B33" s="166" t="s">
        <v>57</v>
      </c>
      <c r="C33" s="166" t="s">
        <v>845</v>
      </c>
      <c r="D33" s="905"/>
      <c r="E33" s="905"/>
    </row>
    <row r="34" spans="2:15" ht="15.75" x14ac:dyDescent="0.25">
      <c r="B34" s="166" t="s">
        <v>326</v>
      </c>
      <c r="D34" s="166"/>
    </row>
    <row r="35" spans="2:15" ht="13.5" thickBot="1" x14ac:dyDescent="0.25"/>
    <row r="36" spans="2:15" x14ac:dyDescent="0.2">
      <c r="B36" s="878"/>
      <c r="C36" s="886"/>
      <c r="D36" s="880" t="s">
        <v>311</v>
      </c>
      <c r="E36" s="881"/>
      <c r="F36" s="882" t="s">
        <v>1151</v>
      </c>
      <c r="G36" s="883"/>
      <c r="H36" s="880" t="s">
        <v>311</v>
      </c>
      <c r="I36" s="881"/>
      <c r="J36" s="880" t="s">
        <v>312</v>
      </c>
      <c r="K36" s="883"/>
      <c r="L36" s="884" t="s">
        <v>850</v>
      </c>
      <c r="M36" s="885"/>
      <c r="N36" s="878"/>
      <c r="O36" s="886"/>
    </row>
    <row r="37" spans="2:15" x14ac:dyDescent="0.2">
      <c r="B37" s="887" t="s">
        <v>327</v>
      </c>
      <c r="C37" s="916" t="s">
        <v>323</v>
      </c>
      <c r="D37" s="889" t="s">
        <v>846</v>
      </c>
      <c r="E37" s="890"/>
      <c r="F37" s="889" t="s">
        <v>847</v>
      </c>
      <c r="G37" s="891"/>
      <c r="H37" s="889" t="s">
        <v>848</v>
      </c>
      <c r="I37" s="890"/>
      <c r="J37" s="889" t="s">
        <v>849</v>
      </c>
      <c r="K37" s="892"/>
      <c r="L37" s="889">
        <v>45900</v>
      </c>
      <c r="M37" s="893"/>
      <c r="N37" s="894" t="s">
        <v>14</v>
      </c>
      <c r="O37" s="895" t="s">
        <v>314</v>
      </c>
    </row>
    <row r="38" spans="2:15" ht="13.5" thickBot="1" x14ac:dyDescent="0.25">
      <c r="B38" s="887"/>
      <c r="C38" s="916"/>
      <c r="D38" s="896" t="s">
        <v>315</v>
      </c>
      <c r="E38" s="897" t="s">
        <v>316</v>
      </c>
      <c r="F38" s="898" t="s">
        <v>315</v>
      </c>
      <c r="G38" s="899" t="s">
        <v>317</v>
      </c>
      <c r="H38" s="896" t="s">
        <v>315</v>
      </c>
      <c r="I38" s="897" t="s">
        <v>316</v>
      </c>
      <c r="J38" s="898" t="s">
        <v>318</v>
      </c>
      <c r="K38" s="899" t="s">
        <v>316</v>
      </c>
      <c r="L38" s="979" t="s">
        <v>315</v>
      </c>
      <c r="M38" s="979" t="s">
        <v>316</v>
      </c>
      <c r="N38" s="894" t="s">
        <v>319</v>
      </c>
      <c r="O38" s="980" t="s">
        <v>32</v>
      </c>
    </row>
    <row r="39" spans="2:15" x14ac:dyDescent="0.2">
      <c r="B39" s="906" t="s">
        <v>328</v>
      </c>
      <c r="C39" s="988" t="s">
        <v>851</v>
      </c>
      <c r="D39" s="989">
        <v>471.58</v>
      </c>
      <c r="E39" s="990">
        <v>1</v>
      </c>
      <c r="F39" s="989">
        <v>441.83</v>
      </c>
      <c r="G39" s="990">
        <v>1</v>
      </c>
      <c r="H39" s="989">
        <v>477.99</v>
      </c>
      <c r="I39" s="990">
        <v>1</v>
      </c>
      <c r="J39" s="995"/>
      <c r="K39" s="996"/>
      <c r="L39" s="997"/>
      <c r="M39" s="996"/>
      <c r="N39" s="989"/>
      <c r="O39" s="1018"/>
    </row>
    <row r="40" spans="2:15" x14ac:dyDescent="0.2">
      <c r="B40" s="907" t="s">
        <v>329</v>
      </c>
      <c r="C40" s="929" t="s">
        <v>851</v>
      </c>
      <c r="D40" s="982">
        <v>422.32499999999999</v>
      </c>
      <c r="E40" s="983">
        <v>3</v>
      </c>
      <c r="F40" s="982">
        <v>429.55</v>
      </c>
      <c r="G40" s="983">
        <v>2</v>
      </c>
      <c r="H40" s="982">
        <v>447.17</v>
      </c>
      <c r="I40" s="983">
        <v>2</v>
      </c>
      <c r="J40" s="982">
        <v>434.93</v>
      </c>
      <c r="K40" s="986">
        <v>1</v>
      </c>
      <c r="L40" s="987"/>
      <c r="M40" s="986"/>
      <c r="N40" s="982"/>
      <c r="O40" s="908"/>
    </row>
    <row r="41" spans="2:15" x14ac:dyDescent="0.2">
      <c r="B41" s="907" t="s">
        <v>330</v>
      </c>
      <c r="C41" s="929" t="s">
        <v>851</v>
      </c>
      <c r="D41" s="982">
        <v>428.99</v>
      </c>
      <c r="E41" s="983">
        <v>2</v>
      </c>
      <c r="F41" s="982">
        <v>425.52</v>
      </c>
      <c r="G41" s="983">
        <v>3</v>
      </c>
      <c r="H41" s="982">
        <v>440.57</v>
      </c>
      <c r="I41" s="983">
        <v>3</v>
      </c>
      <c r="J41" s="982"/>
      <c r="K41" s="986"/>
      <c r="L41" s="987"/>
      <c r="M41" s="986"/>
      <c r="N41" s="982"/>
      <c r="O41" s="908"/>
    </row>
    <row r="42" spans="2:15" x14ac:dyDescent="0.2">
      <c r="B42" s="907" t="s">
        <v>320</v>
      </c>
      <c r="C42" s="929" t="s">
        <v>145</v>
      </c>
      <c r="D42" s="982"/>
      <c r="E42" s="983"/>
      <c r="F42" s="982">
        <v>297.06</v>
      </c>
      <c r="G42" s="983">
        <v>4</v>
      </c>
      <c r="H42" s="982">
        <v>320.92500000000001</v>
      </c>
      <c r="I42" s="983">
        <v>4</v>
      </c>
      <c r="J42" s="982">
        <v>328.27</v>
      </c>
      <c r="K42" s="986">
        <v>2</v>
      </c>
      <c r="L42" s="987"/>
      <c r="M42" s="986"/>
      <c r="N42" s="982"/>
      <c r="O42" s="908"/>
    </row>
    <row r="43" spans="2:15" x14ac:dyDescent="0.2">
      <c r="B43" s="907"/>
      <c r="C43" s="929"/>
      <c r="D43" s="982"/>
      <c r="E43" s="983"/>
      <c r="F43" s="982"/>
      <c r="G43" s="983"/>
      <c r="H43" s="982"/>
      <c r="I43" s="983"/>
      <c r="J43" s="982"/>
      <c r="K43" s="986"/>
      <c r="L43" s="987"/>
      <c r="M43" s="986"/>
      <c r="N43" s="982"/>
      <c r="O43" s="908"/>
    </row>
    <row r="44" spans="2:15" x14ac:dyDescent="0.2">
      <c r="B44" s="907"/>
      <c r="C44" s="929"/>
      <c r="D44" s="982"/>
      <c r="E44" s="983"/>
      <c r="F44" s="982"/>
      <c r="G44" s="983"/>
      <c r="H44" s="982"/>
      <c r="I44" s="983"/>
      <c r="J44" s="985"/>
      <c r="K44" s="986"/>
      <c r="L44" s="986"/>
      <c r="M44" s="984"/>
      <c r="N44" s="982"/>
      <c r="O44" s="908"/>
    </row>
    <row r="45" spans="2:15" ht="13.5" thickBot="1" x14ac:dyDescent="0.25">
      <c r="B45" s="909"/>
      <c r="C45" s="920"/>
      <c r="D45" s="911"/>
      <c r="E45" s="912"/>
      <c r="F45" s="911"/>
      <c r="G45" s="912"/>
      <c r="H45" s="911"/>
      <c r="I45" s="912"/>
      <c r="J45" s="913"/>
      <c r="K45" s="914"/>
      <c r="L45" s="914"/>
      <c r="M45" s="914"/>
      <c r="N45" s="911"/>
      <c r="O45" s="915"/>
    </row>
    <row r="48" spans="2:15" ht="15.75" x14ac:dyDescent="0.25">
      <c r="B48" s="166" t="s">
        <v>57</v>
      </c>
      <c r="C48" s="166" t="s">
        <v>845</v>
      </c>
      <c r="D48" s="905"/>
      <c r="E48" s="905"/>
    </row>
    <row r="49" spans="2:15" ht="15.75" x14ac:dyDescent="0.25">
      <c r="B49" s="166" t="s">
        <v>331</v>
      </c>
      <c r="D49" s="166"/>
    </row>
    <row r="50" spans="2:15" ht="13.5" thickBot="1" x14ac:dyDescent="0.25"/>
    <row r="51" spans="2:15" x14ac:dyDescent="0.2">
      <c r="B51" s="884"/>
      <c r="C51" s="917"/>
      <c r="D51" s="880" t="s">
        <v>311</v>
      </c>
      <c r="E51" s="881"/>
      <c r="F51" s="882" t="s">
        <v>1151</v>
      </c>
      <c r="G51" s="883"/>
      <c r="H51" s="880" t="s">
        <v>311</v>
      </c>
      <c r="I51" s="881"/>
      <c r="J51" s="880" t="s">
        <v>312</v>
      </c>
      <c r="K51" s="883"/>
      <c r="L51" s="884" t="s">
        <v>850</v>
      </c>
      <c r="M51" s="885"/>
      <c r="N51" s="878"/>
      <c r="O51" s="886"/>
    </row>
    <row r="52" spans="2:15" x14ac:dyDescent="0.2">
      <c r="B52" s="918" t="s">
        <v>332</v>
      </c>
      <c r="C52" s="919" t="s">
        <v>5</v>
      </c>
      <c r="D52" s="889" t="s">
        <v>846</v>
      </c>
      <c r="E52" s="890"/>
      <c r="F52" s="889" t="s">
        <v>847</v>
      </c>
      <c r="G52" s="891"/>
      <c r="H52" s="889" t="s">
        <v>848</v>
      </c>
      <c r="I52" s="890"/>
      <c r="J52" s="889" t="s">
        <v>849</v>
      </c>
      <c r="K52" s="892"/>
      <c r="L52" s="889">
        <v>45900</v>
      </c>
      <c r="M52" s="893"/>
      <c r="N52" s="894" t="s">
        <v>14</v>
      </c>
      <c r="O52" s="895" t="s">
        <v>314</v>
      </c>
    </row>
    <row r="53" spans="2:15" ht="13.5" thickBot="1" x14ac:dyDescent="0.25">
      <c r="B53" s="918"/>
      <c r="C53" s="919"/>
      <c r="D53" s="896" t="s">
        <v>315</v>
      </c>
      <c r="E53" s="897" t="s">
        <v>316</v>
      </c>
      <c r="F53" s="898" t="s">
        <v>315</v>
      </c>
      <c r="G53" s="899" t="s">
        <v>317</v>
      </c>
      <c r="H53" s="896" t="s">
        <v>315</v>
      </c>
      <c r="I53" s="897" t="s">
        <v>316</v>
      </c>
      <c r="J53" s="898" t="s">
        <v>318</v>
      </c>
      <c r="K53" s="899" t="s">
        <v>316</v>
      </c>
      <c r="L53" s="979" t="s">
        <v>315</v>
      </c>
      <c r="M53" s="979" t="s">
        <v>316</v>
      </c>
      <c r="N53" s="894" t="s">
        <v>319</v>
      </c>
      <c r="O53" s="980" t="s">
        <v>32</v>
      </c>
    </row>
    <row r="54" spans="2:15" x14ac:dyDescent="0.2">
      <c r="B54" s="906" t="s">
        <v>283</v>
      </c>
      <c r="C54" s="1155" t="s">
        <v>227</v>
      </c>
      <c r="D54" s="1155"/>
      <c r="E54" s="1155"/>
      <c r="F54" s="1155">
        <v>113</v>
      </c>
      <c r="G54" s="1155">
        <v>1</v>
      </c>
      <c r="H54" s="1155"/>
      <c r="I54" s="1155"/>
      <c r="J54" s="1155">
        <v>166.93</v>
      </c>
      <c r="K54" s="1155">
        <v>1</v>
      </c>
      <c r="L54" s="1155"/>
      <c r="M54" s="1155"/>
      <c r="N54" s="1155"/>
      <c r="O54" s="1156"/>
    </row>
    <row r="55" spans="2:15" ht="13.5" thickBot="1" x14ac:dyDescent="0.25">
      <c r="B55" s="909"/>
      <c r="C55" s="920"/>
      <c r="D55" s="913"/>
      <c r="E55" s="914"/>
      <c r="F55" s="913"/>
      <c r="G55" s="920"/>
      <c r="H55" s="913"/>
      <c r="I55" s="920"/>
      <c r="J55" s="921"/>
      <c r="K55" s="920"/>
      <c r="L55" s="920"/>
      <c r="M55" s="920"/>
      <c r="N55" s="913"/>
      <c r="O55" s="1017"/>
    </row>
    <row r="57" spans="2:15" x14ac:dyDescent="0.2">
      <c r="D57" s="922"/>
      <c r="E57" s="923"/>
      <c r="F57" s="922"/>
      <c r="H57" s="922"/>
      <c r="J57" s="924"/>
    </row>
    <row r="58" spans="2:15" ht="15.75" x14ac:dyDescent="0.25">
      <c r="B58" s="166" t="s">
        <v>57</v>
      </c>
      <c r="C58" s="166" t="s">
        <v>845</v>
      </c>
      <c r="D58" s="905"/>
      <c r="E58" s="905"/>
      <c r="H58" s="922"/>
      <c r="J58" s="924"/>
    </row>
    <row r="59" spans="2:15" ht="15.75" x14ac:dyDescent="0.25">
      <c r="B59" s="166" t="s">
        <v>333</v>
      </c>
      <c r="D59" s="166"/>
      <c r="H59" s="922"/>
      <c r="J59" s="924"/>
    </row>
    <row r="60" spans="2:15" ht="13.5" thickBot="1" x14ac:dyDescent="0.25">
      <c r="D60" s="922"/>
      <c r="E60" s="923"/>
      <c r="F60" s="922"/>
      <c r="H60" s="922"/>
      <c r="J60" s="924"/>
    </row>
    <row r="61" spans="2:15" x14ac:dyDescent="0.2">
      <c r="B61" s="884"/>
      <c r="C61" s="917"/>
      <c r="D61" s="880" t="s">
        <v>311</v>
      </c>
      <c r="E61" s="881"/>
      <c r="F61" s="882" t="s">
        <v>1151</v>
      </c>
      <c r="G61" s="883"/>
      <c r="H61" s="880" t="s">
        <v>311</v>
      </c>
      <c r="I61" s="881"/>
      <c r="J61" s="880" t="s">
        <v>312</v>
      </c>
      <c r="K61" s="883"/>
      <c r="L61" s="884" t="s">
        <v>850</v>
      </c>
      <c r="M61" s="885"/>
      <c r="N61" s="878"/>
      <c r="O61" s="886"/>
    </row>
    <row r="62" spans="2:15" x14ac:dyDescent="0.2">
      <c r="B62" s="918" t="s">
        <v>334</v>
      </c>
      <c r="C62" s="919" t="s">
        <v>5</v>
      </c>
      <c r="D62" s="889" t="s">
        <v>846</v>
      </c>
      <c r="E62" s="890"/>
      <c r="F62" s="889" t="s">
        <v>847</v>
      </c>
      <c r="G62" s="891"/>
      <c r="H62" s="889" t="s">
        <v>848</v>
      </c>
      <c r="I62" s="890"/>
      <c r="J62" s="889" t="s">
        <v>849</v>
      </c>
      <c r="K62" s="892"/>
      <c r="L62" s="889">
        <v>45900</v>
      </c>
      <c r="M62" s="893"/>
      <c r="N62" s="894" t="s">
        <v>14</v>
      </c>
      <c r="O62" s="895" t="s">
        <v>314</v>
      </c>
    </row>
    <row r="63" spans="2:15" ht="13.5" thickBot="1" x14ac:dyDescent="0.25">
      <c r="B63" s="918"/>
      <c r="C63" s="919"/>
      <c r="D63" s="896" t="s">
        <v>315</v>
      </c>
      <c r="E63" s="897" t="s">
        <v>316</v>
      </c>
      <c r="F63" s="898" t="s">
        <v>315</v>
      </c>
      <c r="G63" s="899" t="s">
        <v>317</v>
      </c>
      <c r="H63" s="896" t="s">
        <v>315</v>
      </c>
      <c r="I63" s="897" t="s">
        <v>316</v>
      </c>
      <c r="J63" s="898" t="s">
        <v>318</v>
      </c>
      <c r="K63" s="899" t="s">
        <v>316</v>
      </c>
      <c r="L63" s="979" t="s">
        <v>315</v>
      </c>
      <c r="M63" s="979" t="s">
        <v>316</v>
      </c>
      <c r="N63" s="894" t="s">
        <v>319</v>
      </c>
      <c r="O63" s="980" t="s">
        <v>32</v>
      </c>
    </row>
    <row r="64" spans="2:15" ht="13.5" thickBot="1" x14ac:dyDescent="0.25">
      <c r="B64" s="1020" t="s">
        <v>335</v>
      </c>
      <c r="C64" s="1021" t="s">
        <v>273</v>
      </c>
      <c r="D64" s="1022"/>
      <c r="E64" s="1023"/>
      <c r="F64" s="1022">
        <v>150.94999999999999</v>
      </c>
      <c r="G64" s="1023">
        <v>1</v>
      </c>
      <c r="H64" s="1022"/>
      <c r="I64" s="1023"/>
      <c r="J64" s="1024"/>
      <c r="K64" s="1025"/>
      <c r="L64" s="1023"/>
      <c r="M64" s="1023"/>
      <c r="N64" s="1024"/>
      <c r="O64" s="1026"/>
    </row>
    <row r="65" spans="2:15" x14ac:dyDescent="0.2">
      <c r="D65" s="922"/>
      <c r="E65" s="923"/>
      <c r="F65" s="922"/>
      <c r="G65" s="923"/>
      <c r="H65" s="922"/>
      <c r="J65" s="925"/>
      <c r="L65" s="923"/>
      <c r="M65" s="926"/>
      <c r="N65" s="922"/>
      <c r="O65" s="927"/>
    </row>
    <row r="66" spans="2:15" x14ac:dyDescent="0.2">
      <c r="D66" s="922"/>
      <c r="E66" s="923"/>
      <c r="F66" s="922"/>
      <c r="G66" s="923"/>
      <c r="H66" s="922"/>
      <c r="I66" s="923"/>
      <c r="J66" s="902"/>
      <c r="K66" s="903"/>
      <c r="N66" s="922"/>
      <c r="O66" s="927"/>
    </row>
    <row r="67" spans="2:15" ht="15.75" x14ac:dyDescent="0.25">
      <c r="B67" s="166" t="s">
        <v>57</v>
      </c>
      <c r="C67" s="166" t="s">
        <v>845</v>
      </c>
      <c r="D67" s="905"/>
      <c r="E67" s="905"/>
      <c r="G67" s="923"/>
      <c r="H67" s="922"/>
      <c r="I67" s="923"/>
      <c r="J67" s="902"/>
      <c r="K67" s="903"/>
      <c r="N67" s="922"/>
      <c r="O67" s="927"/>
    </row>
    <row r="68" spans="2:15" ht="15.75" x14ac:dyDescent="0.25">
      <c r="B68" s="166" t="s">
        <v>336</v>
      </c>
      <c r="D68" s="166"/>
      <c r="H68" s="922"/>
      <c r="N68" s="922"/>
      <c r="O68" s="927"/>
    </row>
    <row r="69" spans="2:15" ht="13.5" thickBot="1" x14ac:dyDescent="0.25">
      <c r="D69" s="902"/>
      <c r="E69" s="903"/>
      <c r="F69" s="922"/>
      <c r="H69" s="922"/>
      <c r="N69" s="922"/>
      <c r="O69" s="927"/>
    </row>
    <row r="70" spans="2:15" x14ac:dyDescent="0.2">
      <c r="B70" s="884"/>
      <c r="C70" s="917"/>
      <c r="D70" s="880" t="s">
        <v>311</v>
      </c>
      <c r="E70" s="881"/>
      <c r="F70" s="882" t="s">
        <v>1151</v>
      </c>
      <c r="G70" s="883"/>
      <c r="H70" s="880" t="s">
        <v>311</v>
      </c>
      <c r="I70" s="881"/>
      <c r="J70" s="880" t="s">
        <v>312</v>
      </c>
      <c r="K70" s="883"/>
      <c r="L70" s="884" t="s">
        <v>850</v>
      </c>
      <c r="M70" s="885"/>
      <c r="N70" s="928"/>
      <c r="O70" s="886"/>
    </row>
    <row r="71" spans="2:15" x14ac:dyDescent="0.2">
      <c r="B71" s="918" t="s">
        <v>337</v>
      </c>
      <c r="C71" s="919" t="s">
        <v>5</v>
      </c>
      <c r="D71" s="889" t="s">
        <v>846</v>
      </c>
      <c r="E71" s="890"/>
      <c r="F71" s="889" t="s">
        <v>847</v>
      </c>
      <c r="G71" s="891"/>
      <c r="H71" s="889" t="s">
        <v>848</v>
      </c>
      <c r="I71" s="890"/>
      <c r="J71" s="889" t="s">
        <v>849</v>
      </c>
      <c r="K71" s="892"/>
      <c r="L71" s="889">
        <v>45900</v>
      </c>
      <c r="M71" s="893"/>
      <c r="N71" s="894" t="s">
        <v>14</v>
      </c>
      <c r="O71" s="895" t="s">
        <v>314</v>
      </c>
    </row>
    <row r="72" spans="2:15" ht="13.5" thickBot="1" x14ac:dyDescent="0.25">
      <c r="B72" s="918"/>
      <c r="C72" s="919"/>
      <c r="D72" s="896" t="s">
        <v>315</v>
      </c>
      <c r="E72" s="897" t="s">
        <v>316</v>
      </c>
      <c r="F72" s="898" t="s">
        <v>315</v>
      </c>
      <c r="G72" s="899" t="s">
        <v>317</v>
      </c>
      <c r="H72" s="896" t="s">
        <v>315</v>
      </c>
      <c r="I72" s="897" t="s">
        <v>316</v>
      </c>
      <c r="J72" s="898" t="s">
        <v>318</v>
      </c>
      <c r="K72" s="899" t="s">
        <v>316</v>
      </c>
      <c r="L72" s="979" t="s">
        <v>315</v>
      </c>
      <c r="M72" s="979" t="s">
        <v>316</v>
      </c>
      <c r="N72" s="894" t="s">
        <v>319</v>
      </c>
      <c r="O72" s="980" t="s">
        <v>32</v>
      </c>
    </row>
    <row r="73" spans="2:15" x14ac:dyDescent="0.2">
      <c r="B73" s="906" t="s">
        <v>1150</v>
      </c>
      <c r="C73" s="988" t="s">
        <v>851</v>
      </c>
      <c r="D73" s="995">
        <v>51.900000000000006</v>
      </c>
      <c r="E73" s="996">
        <v>3</v>
      </c>
      <c r="F73" s="995"/>
      <c r="G73" s="996"/>
      <c r="H73" s="995">
        <v>67.650000000000006</v>
      </c>
      <c r="I73" s="996">
        <v>3</v>
      </c>
      <c r="J73" s="989"/>
      <c r="K73" s="991"/>
      <c r="L73" s="996"/>
      <c r="M73" s="996"/>
      <c r="N73" s="989"/>
      <c r="O73" s="1018"/>
    </row>
    <row r="74" spans="2:15" x14ac:dyDescent="0.2">
      <c r="B74" s="1157" t="s">
        <v>854</v>
      </c>
      <c r="C74" s="1158" t="s">
        <v>24</v>
      </c>
      <c r="D74" s="1159">
        <v>92</v>
      </c>
      <c r="E74" s="1160">
        <v>1</v>
      </c>
      <c r="F74" s="1159">
        <v>95.5</v>
      </c>
      <c r="G74" s="1160">
        <v>2</v>
      </c>
      <c r="H74" s="1159">
        <v>102.52500000000001</v>
      </c>
      <c r="I74" s="1160">
        <v>2</v>
      </c>
      <c r="J74" s="1161"/>
      <c r="K74" s="1162"/>
      <c r="L74" s="1160"/>
      <c r="M74" s="1160"/>
      <c r="N74" s="1161"/>
      <c r="O74" s="1163"/>
    </row>
    <row r="75" spans="2:15" x14ac:dyDescent="0.2">
      <c r="B75" s="1157" t="s">
        <v>855</v>
      </c>
      <c r="C75" s="1158" t="s">
        <v>24</v>
      </c>
      <c r="D75" s="1159">
        <v>78.3</v>
      </c>
      <c r="E75" s="1160">
        <v>2</v>
      </c>
      <c r="F75" s="1159">
        <v>123.95</v>
      </c>
      <c r="G75" s="1160">
        <v>1</v>
      </c>
      <c r="H75" s="1159">
        <v>122.625</v>
      </c>
      <c r="I75" s="1160">
        <v>1</v>
      </c>
      <c r="J75" s="1161">
        <v>103.875</v>
      </c>
      <c r="K75" s="1162">
        <v>1</v>
      </c>
      <c r="L75" s="1160"/>
      <c r="M75" s="1160"/>
      <c r="N75" s="1161"/>
      <c r="O75" s="1163"/>
    </row>
    <row r="76" spans="2:15" ht="13.5" thickBot="1" x14ac:dyDescent="0.25">
      <c r="B76" s="909" t="s">
        <v>339</v>
      </c>
      <c r="C76" s="920" t="s">
        <v>227</v>
      </c>
      <c r="D76" s="913"/>
      <c r="E76" s="914"/>
      <c r="F76" s="913">
        <v>54.65</v>
      </c>
      <c r="G76" s="914">
        <v>3</v>
      </c>
      <c r="H76" s="913"/>
      <c r="I76" s="914"/>
      <c r="J76" s="911">
        <v>44.314999999999998</v>
      </c>
      <c r="K76" s="910">
        <v>2</v>
      </c>
      <c r="L76" s="914"/>
      <c r="M76" s="914"/>
      <c r="N76" s="911"/>
      <c r="O76" s="1017"/>
    </row>
  </sheetData>
  <sortState xmlns:xlrd2="http://schemas.microsoft.com/office/spreadsheetml/2017/richdata2" ref="B39:N43">
    <sortCondition descending="1" ref="N39:N43"/>
  </sortState>
  <pageMargins left="0.7" right="0.7" top="0.75" bottom="0.75" header="0.3" footer="0.3"/>
  <pageSetup paperSize="9" orientation="portrait" horizontalDpi="4294967293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</sheetPr>
  <dimension ref="A3:P613"/>
  <sheetViews>
    <sheetView workbookViewId="0">
      <selection activeCell="B7" sqref="B7"/>
    </sheetView>
  </sheetViews>
  <sheetFormatPr defaultColWidth="9.140625" defaultRowHeight="12.75" x14ac:dyDescent="0.2"/>
  <cols>
    <col min="1" max="16384" width="9.140625" style="38"/>
  </cols>
  <sheetData>
    <row r="3" spans="1:12" ht="18.75" x14ac:dyDescent="0.3">
      <c r="B3" s="36" t="s">
        <v>33</v>
      </c>
      <c r="C3" s="37"/>
      <c r="D3" s="37"/>
      <c r="E3" s="37"/>
      <c r="F3" s="37"/>
      <c r="G3" s="37"/>
      <c r="H3" s="37"/>
      <c r="I3" s="37"/>
      <c r="J3" s="37"/>
    </row>
    <row r="4" spans="1:12" ht="15.75" x14ac:dyDescent="0.25">
      <c r="B4" s="39"/>
    </row>
    <row r="5" spans="1:12" ht="15.75" x14ac:dyDescent="0.25">
      <c r="B5" s="40"/>
    </row>
    <row r="6" spans="1:12" ht="15.75" x14ac:dyDescent="0.2">
      <c r="A6" s="41"/>
      <c r="B6" s="42"/>
      <c r="C6" s="41"/>
      <c r="D6" s="41"/>
      <c r="E6" s="41"/>
      <c r="F6" s="41"/>
      <c r="G6" s="41"/>
      <c r="H6" s="41"/>
      <c r="I6" s="41"/>
      <c r="J6" s="41"/>
      <c r="K6" s="41"/>
      <c r="L6" s="41"/>
    </row>
    <row r="7" spans="1:12" ht="15.75" x14ac:dyDescent="0.2">
      <c r="A7" s="41"/>
      <c r="B7" s="42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ht="15.75" x14ac:dyDescent="0.2">
      <c r="A8" s="41"/>
      <c r="B8" s="42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15.75" x14ac:dyDescent="0.2">
      <c r="A9" s="41"/>
      <c r="B9" s="42"/>
      <c r="C9" s="41"/>
      <c r="D9" s="41"/>
      <c r="E9" s="41"/>
      <c r="F9" s="41"/>
      <c r="G9" s="41"/>
      <c r="H9" s="41"/>
      <c r="I9" s="41"/>
      <c r="J9" s="41"/>
      <c r="K9" s="41"/>
      <c r="L9" s="41"/>
    </row>
    <row r="10" spans="1:12" ht="15.75" x14ac:dyDescent="0.2">
      <c r="A10" s="41"/>
      <c r="B10" s="42"/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ht="15.75" x14ac:dyDescent="0.2">
      <c r="A11" s="41"/>
      <c r="B11" s="42"/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2" ht="15.75" x14ac:dyDescent="0.2">
      <c r="A12" s="41"/>
      <c r="B12" s="42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2" ht="15.75" x14ac:dyDescent="0.2">
      <c r="A13" s="41"/>
      <c r="B13" s="42"/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2" ht="15.75" x14ac:dyDescent="0.2">
      <c r="A14" s="41"/>
      <c r="B14" s="42"/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pans="1:12" ht="15.75" x14ac:dyDescent="0.2">
      <c r="A15" s="41"/>
      <c r="B15" s="42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12" ht="15.75" x14ac:dyDescent="0.2">
      <c r="A16" s="41"/>
      <c r="B16" s="42"/>
      <c r="C16" s="41"/>
      <c r="D16" s="41"/>
      <c r="E16" s="41"/>
      <c r="F16" s="41"/>
      <c r="G16" s="41"/>
      <c r="H16" s="41"/>
      <c r="I16" s="41"/>
      <c r="J16" s="41"/>
      <c r="K16" s="41"/>
      <c r="L16" s="41"/>
    </row>
    <row r="17" spans="1:12" ht="15.75" x14ac:dyDescent="0.2">
      <c r="A17" s="41"/>
      <c r="B17" s="42"/>
      <c r="C17" s="41"/>
      <c r="D17" s="41"/>
      <c r="E17" s="41"/>
      <c r="F17" s="41"/>
      <c r="G17" s="41"/>
      <c r="H17" s="41"/>
      <c r="I17" s="41"/>
      <c r="J17" s="41"/>
      <c r="K17" s="41"/>
      <c r="L17" s="41"/>
    </row>
    <row r="18" spans="1:12" ht="15.75" x14ac:dyDescent="0.2">
      <c r="A18" s="41"/>
      <c r="B18" s="42"/>
      <c r="C18" s="41"/>
      <c r="D18" s="41"/>
      <c r="E18" s="41"/>
      <c r="F18" s="41"/>
      <c r="G18" s="41"/>
      <c r="H18" s="41"/>
      <c r="I18" s="41"/>
      <c r="J18" s="41"/>
      <c r="K18" s="41"/>
      <c r="L18" s="41"/>
    </row>
    <row r="19" spans="1:12" ht="15.75" x14ac:dyDescent="0.2">
      <c r="A19" s="41"/>
      <c r="B19" s="42"/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1:12" ht="15.75" x14ac:dyDescent="0.2">
      <c r="A20" s="41"/>
      <c r="B20" s="42"/>
      <c r="C20" s="41"/>
      <c r="D20" s="41"/>
      <c r="E20" s="41"/>
      <c r="F20" s="41"/>
      <c r="G20" s="41"/>
      <c r="H20" s="41"/>
      <c r="I20" s="41"/>
      <c r="J20" s="41"/>
      <c r="K20" s="41"/>
      <c r="L20" s="41"/>
    </row>
    <row r="21" spans="1:12" ht="15.75" x14ac:dyDescent="0.2">
      <c r="A21" s="41"/>
      <c r="B21" s="42"/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1:12" ht="15.75" x14ac:dyDescent="0.2">
      <c r="A22" s="41"/>
      <c r="B22" s="42"/>
      <c r="C22" s="41"/>
      <c r="D22" s="41"/>
      <c r="E22" s="41"/>
      <c r="F22" s="41"/>
      <c r="G22" s="41"/>
      <c r="H22" s="41"/>
      <c r="I22" s="41"/>
      <c r="J22" s="41"/>
      <c r="K22" s="41"/>
      <c r="L22" s="41"/>
    </row>
    <row r="23" spans="1:12" ht="15.75" x14ac:dyDescent="0.2">
      <c r="A23" s="41"/>
      <c r="B23" s="42"/>
      <c r="C23" s="41"/>
      <c r="D23" s="41"/>
      <c r="E23" s="41"/>
      <c r="F23" s="41"/>
      <c r="G23" s="41"/>
      <c r="H23" s="41"/>
      <c r="I23" s="41"/>
      <c r="J23" s="41"/>
      <c r="K23" s="41"/>
      <c r="L23" s="41"/>
    </row>
    <row r="24" spans="1:12" ht="15.75" x14ac:dyDescent="0.2">
      <c r="A24" s="41"/>
      <c r="B24" s="42"/>
      <c r="C24" s="41"/>
      <c r="D24" s="41"/>
      <c r="E24" s="41"/>
      <c r="F24" s="41"/>
      <c r="G24" s="41"/>
      <c r="H24" s="41"/>
      <c r="I24" s="41"/>
      <c r="J24" s="41"/>
      <c r="K24" s="41"/>
      <c r="L24" s="41"/>
    </row>
    <row r="25" spans="1:12" ht="15.75" x14ac:dyDescent="0.2">
      <c r="A25" s="41"/>
      <c r="B25" s="42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12" ht="15.75" x14ac:dyDescent="0.2">
      <c r="A26" s="41"/>
      <c r="B26" s="42"/>
      <c r="C26" s="41"/>
      <c r="D26" s="41"/>
      <c r="E26" s="41"/>
      <c r="F26" s="41"/>
      <c r="G26" s="41"/>
      <c r="H26" s="41"/>
      <c r="I26" s="41"/>
      <c r="J26" s="41"/>
      <c r="K26" s="41"/>
      <c r="L26" s="41"/>
    </row>
    <row r="27" spans="1:12" ht="15.75" x14ac:dyDescent="0.2">
      <c r="A27" s="41"/>
      <c r="B27" s="42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8" spans="1:12" ht="15.75" x14ac:dyDescent="0.2">
      <c r="A28" s="41"/>
      <c r="B28" s="42"/>
      <c r="C28" s="41"/>
      <c r="D28" s="41"/>
      <c r="E28" s="41"/>
      <c r="F28" s="41"/>
      <c r="G28" s="41"/>
      <c r="H28" s="41"/>
      <c r="I28" s="41"/>
      <c r="J28" s="41"/>
      <c r="K28" s="41"/>
      <c r="L28" s="41"/>
    </row>
    <row r="29" spans="1:12" ht="15.75" x14ac:dyDescent="0.2">
      <c r="A29" s="41"/>
      <c r="B29" s="42"/>
      <c r="C29" s="41"/>
      <c r="D29" s="41"/>
      <c r="E29" s="41"/>
      <c r="F29" s="41"/>
      <c r="G29" s="41"/>
      <c r="H29" s="41"/>
      <c r="I29" s="41"/>
      <c r="J29" s="41"/>
      <c r="K29" s="41"/>
      <c r="L29" s="41"/>
    </row>
    <row r="30" spans="1:12" ht="15.75" x14ac:dyDescent="0.2">
      <c r="A30" s="41"/>
      <c r="B30" s="42"/>
      <c r="C30" s="41"/>
      <c r="D30" s="41"/>
      <c r="E30" s="41"/>
      <c r="F30" s="41"/>
      <c r="G30" s="41"/>
      <c r="H30" s="41"/>
      <c r="I30" s="41"/>
      <c r="J30" s="41"/>
      <c r="K30" s="41"/>
      <c r="L30" s="41"/>
    </row>
    <row r="31" spans="1:12" ht="15.75" x14ac:dyDescent="0.2">
      <c r="A31" s="41"/>
      <c r="B31" s="42"/>
      <c r="C31" s="41"/>
      <c r="D31" s="41"/>
      <c r="E31" s="41"/>
      <c r="F31" s="41"/>
      <c r="G31" s="41"/>
      <c r="H31" s="41"/>
      <c r="I31" s="41"/>
      <c r="J31" s="41"/>
      <c r="K31" s="41"/>
      <c r="L31" s="41"/>
    </row>
    <row r="32" spans="1:12" ht="15.75" x14ac:dyDescent="0.2">
      <c r="A32" s="188"/>
      <c r="B32" s="42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pans="1:12" ht="15.75" x14ac:dyDescent="0.2">
      <c r="A33" s="188"/>
      <c r="B33" s="42"/>
      <c r="C33" s="41"/>
      <c r="D33" s="41"/>
      <c r="E33" s="41"/>
      <c r="F33" s="41"/>
      <c r="G33" s="41"/>
      <c r="H33" s="41"/>
      <c r="I33" s="41"/>
      <c r="J33" s="41"/>
      <c r="K33" s="41"/>
      <c r="L33" s="41"/>
    </row>
    <row r="34" spans="1:12" ht="15.75" x14ac:dyDescent="0.2">
      <c r="A34" s="188"/>
      <c r="B34" s="42"/>
      <c r="C34" s="41"/>
      <c r="D34" s="41"/>
      <c r="E34" s="41"/>
      <c r="F34" s="41"/>
      <c r="G34" s="41"/>
      <c r="H34" s="41"/>
      <c r="I34" s="41"/>
      <c r="J34" s="41"/>
      <c r="K34" s="41"/>
      <c r="L34" s="41"/>
    </row>
    <row r="35" spans="1:12" ht="15.75" x14ac:dyDescent="0.2">
      <c r="A35" s="188"/>
      <c r="B35" s="42"/>
      <c r="C35" s="41"/>
      <c r="D35" s="41"/>
      <c r="E35" s="41"/>
      <c r="F35" s="41"/>
      <c r="G35" s="41"/>
      <c r="H35" s="41"/>
      <c r="I35" s="41"/>
      <c r="J35" s="41"/>
      <c r="K35" s="41"/>
      <c r="L35" s="41"/>
    </row>
    <row r="36" spans="1:12" ht="15.75" x14ac:dyDescent="0.2">
      <c r="A36" s="188"/>
      <c r="B36" s="42"/>
      <c r="C36" s="41"/>
      <c r="D36" s="41"/>
      <c r="E36" s="41"/>
      <c r="F36" s="41"/>
      <c r="G36" s="41"/>
      <c r="H36" s="41"/>
      <c r="I36" s="41"/>
      <c r="J36" s="41"/>
      <c r="K36" s="41"/>
      <c r="L36" s="41"/>
    </row>
    <row r="37" spans="1:12" ht="15.75" x14ac:dyDescent="0.2">
      <c r="A37" s="41"/>
      <c r="B37" s="42"/>
      <c r="C37" s="41"/>
      <c r="D37" s="41"/>
      <c r="E37" s="41"/>
      <c r="F37" s="41"/>
      <c r="G37" s="41"/>
      <c r="H37" s="41"/>
      <c r="I37" s="41"/>
      <c r="J37" s="41"/>
      <c r="K37" s="41"/>
      <c r="L37" s="41"/>
    </row>
    <row r="38" spans="1:12" ht="15.75" x14ac:dyDescent="0.2">
      <c r="A38" s="41"/>
      <c r="B38" s="42"/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spans="1:12" ht="15.75" x14ac:dyDescent="0.2">
      <c r="A39" s="41"/>
      <c r="B39" s="42"/>
      <c r="C39" s="41"/>
      <c r="D39" s="41"/>
      <c r="E39" s="41"/>
      <c r="F39" s="41"/>
      <c r="G39" s="41"/>
      <c r="H39" s="41"/>
      <c r="I39" s="41"/>
      <c r="J39" s="41"/>
      <c r="K39" s="41"/>
      <c r="L39" s="41"/>
    </row>
    <row r="40" spans="1:12" ht="15.75" x14ac:dyDescent="0.2">
      <c r="A40" s="41"/>
      <c r="B40" s="42"/>
      <c r="C40" s="41"/>
      <c r="D40" s="41"/>
      <c r="E40" s="41"/>
      <c r="F40" s="41"/>
      <c r="G40" s="41"/>
      <c r="H40" s="41"/>
      <c r="I40" s="41"/>
      <c r="J40" s="41"/>
      <c r="K40" s="41"/>
      <c r="L40" s="41"/>
    </row>
    <row r="41" spans="1:12" ht="15.75" x14ac:dyDescent="0.2">
      <c r="A41" s="41"/>
      <c r="B41" s="42"/>
      <c r="C41" s="41"/>
      <c r="D41" s="41"/>
      <c r="E41" s="41"/>
      <c r="F41" s="41"/>
      <c r="G41" s="41"/>
      <c r="H41" s="41"/>
      <c r="I41" s="41"/>
      <c r="J41" s="41"/>
      <c r="K41" s="41"/>
      <c r="L41" s="41"/>
    </row>
    <row r="42" spans="1:12" ht="15.75" x14ac:dyDescent="0.2">
      <c r="A42" s="41"/>
      <c r="B42" s="42"/>
      <c r="C42" s="41"/>
      <c r="D42" s="41"/>
      <c r="E42" s="41"/>
      <c r="F42" s="41"/>
      <c r="G42" s="41"/>
      <c r="H42" s="41"/>
      <c r="I42" s="41"/>
      <c r="J42" s="41"/>
      <c r="K42" s="41"/>
      <c r="L42" s="41"/>
    </row>
    <row r="43" spans="1:12" ht="15.75" x14ac:dyDescent="0.2">
      <c r="A43" s="41"/>
      <c r="B43" s="42"/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4" spans="1:12" ht="15.75" x14ac:dyDescent="0.2">
      <c r="A44" s="41"/>
      <c r="B44" s="42"/>
      <c r="C44" s="41"/>
      <c r="D44" s="41"/>
      <c r="E44" s="41"/>
      <c r="F44" s="41"/>
      <c r="G44" s="41"/>
      <c r="H44" s="41"/>
      <c r="I44" s="41"/>
      <c r="J44" s="41"/>
      <c r="K44" s="41"/>
      <c r="L44" s="41"/>
    </row>
    <row r="45" spans="1:12" ht="15.75" x14ac:dyDescent="0.2">
      <c r="A45" s="41"/>
      <c r="B45" s="42"/>
      <c r="C45" s="41"/>
      <c r="D45" s="41"/>
      <c r="E45" s="41"/>
      <c r="F45" s="41"/>
      <c r="G45" s="41"/>
      <c r="H45" s="41"/>
      <c r="I45" s="41"/>
      <c r="J45" s="41"/>
      <c r="K45" s="41"/>
      <c r="L45" s="41"/>
    </row>
    <row r="46" spans="1:12" ht="15.75" x14ac:dyDescent="0.2">
      <c r="A46" s="41"/>
      <c r="B46" s="42"/>
      <c r="C46" s="41"/>
      <c r="D46" s="41"/>
      <c r="E46" s="41"/>
      <c r="F46" s="41"/>
      <c r="G46" s="41"/>
      <c r="H46" s="41"/>
      <c r="I46" s="41"/>
      <c r="J46" s="41"/>
      <c r="K46" s="41"/>
      <c r="L46" s="41"/>
    </row>
    <row r="47" spans="1:12" ht="15.75" x14ac:dyDescent="0.2">
      <c r="A47" s="41"/>
      <c r="B47" s="42"/>
      <c r="C47" s="41"/>
      <c r="D47" s="41"/>
      <c r="E47" s="41"/>
      <c r="F47" s="41"/>
      <c r="G47" s="41"/>
      <c r="H47" s="41"/>
      <c r="I47" s="41"/>
      <c r="J47" s="41"/>
      <c r="K47" s="41"/>
      <c r="L47" s="41"/>
    </row>
    <row r="48" spans="1:12" ht="15.75" x14ac:dyDescent="0.2">
      <c r="A48" s="41"/>
      <c r="B48" s="42"/>
      <c r="C48" s="41"/>
      <c r="D48" s="41"/>
      <c r="E48" s="41"/>
      <c r="F48" s="41"/>
      <c r="G48" s="41"/>
      <c r="H48" s="41"/>
      <c r="I48" s="41"/>
      <c r="J48" s="41"/>
      <c r="K48" s="41"/>
      <c r="L48" s="41"/>
    </row>
    <row r="49" spans="1:12" ht="15.75" x14ac:dyDescent="0.2">
      <c r="A49" s="41"/>
      <c r="B49" s="42"/>
      <c r="C49" s="41"/>
      <c r="D49" s="41"/>
      <c r="E49" s="41"/>
      <c r="F49" s="41"/>
      <c r="G49" s="41"/>
      <c r="H49" s="41"/>
      <c r="I49" s="41"/>
      <c r="J49" s="41"/>
      <c r="K49" s="41"/>
      <c r="L49" s="41"/>
    </row>
    <row r="50" spans="1:12" ht="15.75" x14ac:dyDescent="0.2">
      <c r="A50" s="41"/>
      <c r="B50" s="42"/>
      <c r="C50" s="41"/>
      <c r="D50" s="41"/>
      <c r="E50" s="41"/>
      <c r="F50" s="41"/>
      <c r="G50" s="41"/>
      <c r="H50" s="41"/>
      <c r="I50" s="41"/>
      <c r="J50" s="41"/>
      <c r="K50" s="41"/>
      <c r="L50" s="41"/>
    </row>
    <row r="51" spans="1:12" ht="15.75" x14ac:dyDescent="0.2">
      <c r="A51" s="41"/>
      <c r="B51" s="42"/>
      <c r="C51" s="41"/>
      <c r="D51" s="41"/>
      <c r="E51" s="41"/>
      <c r="F51" s="41"/>
      <c r="G51" s="41"/>
      <c r="H51" s="41"/>
      <c r="I51" s="41"/>
      <c r="J51" s="41"/>
      <c r="K51" s="41"/>
      <c r="L51" s="41"/>
    </row>
    <row r="52" spans="1:12" ht="15.75" x14ac:dyDescent="0.2">
      <c r="A52" s="41"/>
      <c r="B52" s="42"/>
      <c r="C52" s="41"/>
      <c r="D52" s="41"/>
      <c r="E52" s="41"/>
      <c r="F52" s="41"/>
      <c r="G52" s="41"/>
      <c r="H52" s="41"/>
      <c r="I52" s="41"/>
      <c r="J52" s="41"/>
      <c r="K52" s="41"/>
      <c r="L52" s="41"/>
    </row>
    <row r="53" spans="1:12" ht="15.75" x14ac:dyDescent="0.2">
      <c r="A53" s="41"/>
      <c r="B53" s="42"/>
      <c r="C53" s="41"/>
      <c r="D53" s="41"/>
      <c r="E53" s="41"/>
      <c r="F53" s="41"/>
      <c r="G53" s="41"/>
      <c r="H53" s="41"/>
      <c r="I53" s="41"/>
      <c r="J53" s="41"/>
      <c r="K53" s="41"/>
      <c r="L53" s="41"/>
    </row>
    <row r="54" spans="1:12" ht="15.75" x14ac:dyDescent="0.2">
      <c r="A54" s="41"/>
      <c r="B54" s="42"/>
      <c r="C54" s="41"/>
      <c r="D54" s="41"/>
      <c r="E54" s="41"/>
      <c r="F54" s="41"/>
      <c r="G54" s="41"/>
      <c r="H54" s="41"/>
      <c r="I54" s="41"/>
      <c r="J54" s="41"/>
      <c r="K54" s="41"/>
      <c r="L54" s="41"/>
    </row>
    <row r="55" spans="1:12" ht="15.75" x14ac:dyDescent="0.2">
      <c r="A55" s="41"/>
      <c r="B55" s="42"/>
      <c r="C55" s="41"/>
      <c r="D55" s="41"/>
      <c r="E55" s="41"/>
      <c r="F55" s="41"/>
      <c r="G55" s="41"/>
      <c r="H55" s="41"/>
      <c r="I55" s="41"/>
      <c r="J55" s="41"/>
      <c r="K55" s="41"/>
      <c r="L55" s="41"/>
    </row>
    <row r="56" spans="1:12" ht="15.75" x14ac:dyDescent="0.2">
      <c r="A56" s="41"/>
      <c r="B56" s="42"/>
      <c r="C56" s="41"/>
      <c r="D56" s="41"/>
      <c r="E56" s="41"/>
      <c r="F56" s="41"/>
      <c r="G56" s="41"/>
      <c r="H56" s="41"/>
      <c r="I56" s="41"/>
      <c r="J56" s="41"/>
      <c r="K56" s="41"/>
      <c r="L56" s="41"/>
    </row>
    <row r="57" spans="1:12" ht="15.75" x14ac:dyDescent="0.2">
      <c r="A57" s="41"/>
      <c r="B57" s="42"/>
      <c r="C57" s="41"/>
      <c r="D57" s="41"/>
      <c r="E57" s="41"/>
      <c r="F57" s="41"/>
      <c r="G57" s="41"/>
      <c r="H57" s="41"/>
      <c r="I57" s="41"/>
      <c r="J57" s="41"/>
      <c r="K57" s="41"/>
      <c r="L57" s="41"/>
    </row>
    <row r="58" spans="1:12" ht="15.75" x14ac:dyDescent="0.2">
      <c r="A58" s="41"/>
      <c r="B58" s="42"/>
      <c r="C58" s="41"/>
      <c r="D58" s="41"/>
      <c r="E58" s="41"/>
      <c r="F58" s="41"/>
      <c r="G58" s="41"/>
      <c r="H58" s="41"/>
      <c r="I58" s="41"/>
      <c r="J58" s="41"/>
      <c r="K58" s="41"/>
      <c r="L58" s="41"/>
    </row>
    <row r="59" spans="1:12" ht="15.75" x14ac:dyDescent="0.2">
      <c r="A59" s="41"/>
      <c r="B59" s="42"/>
      <c r="C59" s="41"/>
      <c r="D59" s="41"/>
      <c r="E59" s="41"/>
      <c r="F59" s="41"/>
      <c r="G59" s="41"/>
      <c r="H59" s="41"/>
      <c r="I59" s="41"/>
      <c r="J59" s="41"/>
      <c r="K59" s="41"/>
      <c r="L59" s="41"/>
    </row>
    <row r="60" spans="1:12" ht="15.75" x14ac:dyDescent="0.2">
      <c r="A60" s="41"/>
      <c r="B60" s="42"/>
      <c r="C60" s="41"/>
      <c r="D60" s="41"/>
      <c r="E60" s="41"/>
      <c r="F60" s="41"/>
      <c r="G60" s="41"/>
      <c r="H60" s="41"/>
      <c r="I60" s="41"/>
      <c r="J60" s="41"/>
      <c r="K60" s="41"/>
      <c r="L60" s="41"/>
    </row>
    <row r="61" spans="1:12" ht="15.75" x14ac:dyDescent="0.2">
      <c r="A61" s="41"/>
      <c r="B61" s="42"/>
      <c r="C61" s="41"/>
      <c r="D61" s="41"/>
      <c r="E61" s="41"/>
      <c r="F61" s="41"/>
      <c r="G61" s="41"/>
      <c r="H61" s="41"/>
      <c r="I61" s="41"/>
      <c r="J61" s="41"/>
      <c r="K61" s="41"/>
      <c r="L61" s="41"/>
    </row>
    <row r="62" spans="1:12" ht="15.75" x14ac:dyDescent="0.2">
      <c r="A62" s="41"/>
      <c r="B62" s="42"/>
      <c r="C62" s="41"/>
      <c r="D62" s="41"/>
      <c r="E62" s="41"/>
      <c r="F62" s="41"/>
      <c r="G62" s="41"/>
      <c r="H62" s="41"/>
      <c r="I62" s="41"/>
      <c r="J62" s="41"/>
      <c r="K62" s="41"/>
      <c r="L62" s="41"/>
    </row>
    <row r="63" spans="1:12" ht="15.75" x14ac:dyDescent="0.2">
      <c r="A63" s="41"/>
      <c r="B63" s="42"/>
      <c r="C63" s="41"/>
      <c r="D63" s="41"/>
      <c r="E63" s="41"/>
      <c r="F63" s="41"/>
      <c r="G63" s="41"/>
      <c r="H63" s="41"/>
      <c r="I63" s="41"/>
      <c r="J63" s="41"/>
      <c r="K63" s="41"/>
      <c r="L63" s="41"/>
    </row>
    <row r="64" spans="1:12" ht="15.75" x14ac:dyDescent="0.2">
      <c r="A64" s="41"/>
      <c r="B64" s="42"/>
      <c r="C64" s="41"/>
      <c r="D64" s="41"/>
      <c r="E64" s="41"/>
      <c r="F64" s="41"/>
      <c r="G64" s="41"/>
      <c r="H64" s="41"/>
      <c r="I64" s="41"/>
      <c r="J64" s="41"/>
      <c r="K64" s="41"/>
      <c r="L64" s="41"/>
    </row>
    <row r="65" spans="1:12" ht="15.75" x14ac:dyDescent="0.2">
      <c r="A65" s="41"/>
      <c r="B65" s="42"/>
      <c r="C65" s="41"/>
      <c r="D65" s="41"/>
      <c r="E65" s="41"/>
      <c r="F65" s="41"/>
      <c r="G65" s="41"/>
      <c r="H65" s="41"/>
      <c r="I65" s="41"/>
      <c r="J65" s="41"/>
      <c r="K65" s="41"/>
      <c r="L65" s="41"/>
    </row>
    <row r="66" spans="1:12" ht="15.75" x14ac:dyDescent="0.2">
      <c r="A66" s="41"/>
      <c r="B66" s="42"/>
      <c r="C66" s="41"/>
      <c r="D66" s="41"/>
      <c r="E66" s="41"/>
      <c r="F66" s="41"/>
      <c r="G66" s="41"/>
      <c r="H66" s="41"/>
      <c r="I66" s="41"/>
      <c r="J66" s="41"/>
      <c r="K66" s="41"/>
      <c r="L66" s="41"/>
    </row>
    <row r="67" spans="1:12" ht="15.75" x14ac:dyDescent="0.2">
      <c r="A67" s="41"/>
      <c r="B67" s="42"/>
      <c r="C67" s="41"/>
      <c r="D67" s="41"/>
      <c r="E67" s="41"/>
      <c r="F67" s="41"/>
      <c r="G67" s="41"/>
      <c r="H67" s="41"/>
      <c r="I67" s="41"/>
      <c r="J67" s="41"/>
      <c r="K67" s="41"/>
      <c r="L67" s="41"/>
    </row>
    <row r="68" spans="1:12" ht="15.75" x14ac:dyDescent="0.2">
      <c r="A68" s="41"/>
      <c r="B68" s="42"/>
      <c r="C68" s="41"/>
      <c r="D68" s="41"/>
      <c r="E68" s="41"/>
      <c r="F68" s="41"/>
      <c r="G68" s="41"/>
      <c r="H68" s="41"/>
      <c r="I68" s="41"/>
      <c r="J68" s="41"/>
      <c r="K68" s="41"/>
      <c r="L68" s="41"/>
    </row>
    <row r="69" spans="1:12" ht="15.75" x14ac:dyDescent="0.2">
      <c r="A69" s="41"/>
      <c r="B69" s="42"/>
      <c r="C69" s="41"/>
      <c r="D69" s="41"/>
      <c r="E69" s="41"/>
      <c r="F69" s="41"/>
      <c r="G69" s="41"/>
      <c r="H69" s="41"/>
      <c r="I69" s="41"/>
      <c r="J69" s="41"/>
      <c r="K69" s="41"/>
      <c r="L69" s="41"/>
    </row>
    <row r="70" spans="1:12" ht="15.75" x14ac:dyDescent="0.2">
      <c r="A70" s="41"/>
      <c r="B70" s="42"/>
      <c r="C70" s="41"/>
      <c r="D70" s="41"/>
      <c r="E70" s="41"/>
      <c r="F70" s="41"/>
      <c r="G70" s="41"/>
      <c r="H70" s="41"/>
      <c r="I70" s="41"/>
      <c r="J70" s="41"/>
      <c r="K70" s="41"/>
      <c r="L70" s="41"/>
    </row>
    <row r="71" spans="1:12" ht="15.75" x14ac:dyDescent="0.2">
      <c r="A71" s="41"/>
      <c r="B71" s="42"/>
      <c r="C71" s="41"/>
      <c r="D71" s="41"/>
      <c r="E71" s="41"/>
      <c r="F71" s="41"/>
      <c r="G71" s="41"/>
      <c r="H71" s="41"/>
      <c r="I71" s="41"/>
      <c r="J71" s="41"/>
      <c r="K71" s="41"/>
      <c r="L71" s="41"/>
    </row>
    <row r="72" spans="1:12" ht="15.75" x14ac:dyDescent="0.2">
      <c r="A72" s="41"/>
      <c r="B72" s="42"/>
      <c r="C72" s="41"/>
      <c r="D72" s="41"/>
      <c r="E72" s="41"/>
      <c r="F72" s="41"/>
      <c r="G72" s="41"/>
      <c r="H72" s="41"/>
      <c r="I72" s="41"/>
      <c r="J72" s="41"/>
      <c r="K72" s="41"/>
      <c r="L72" s="41"/>
    </row>
    <row r="73" spans="1:12" ht="15.75" x14ac:dyDescent="0.2">
      <c r="A73" s="41"/>
      <c r="B73" s="42"/>
      <c r="C73" s="41"/>
      <c r="D73" s="41"/>
      <c r="E73" s="41"/>
      <c r="F73" s="41"/>
      <c r="G73" s="41"/>
      <c r="H73" s="41"/>
      <c r="I73" s="41"/>
      <c r="J73" s="41"/>
      <c r="K73" s="41"/>
      <c r="L73" s="41"/>
    </row>
    <row r="74" spans="1:12" ht="15.75" x14ac:dyDescent="0.2">
      <c r="A74" s="41"/>
      <c r="B74" s="42"/>
      <c r="C74" s="41"/>
      <c r="D74" s="41"/>
      <c r="E74" s="41"/>
      <c r="F74" s="41"/>
      <c r="G74" s="41"/>
      <c r="H74" s="41"/>
      <c r="I74" s="41"/>
      <c r="J74" s="41"/>
      <c r="K74" s="41"/>
      <c r="L74" s="41"/>
    </row>
    <row r="75" spans="1:12" ht="15.75" x14ac:dyDescent="0.2">
      <c r="A75" s="41"/>
      <c r="B75" s="42"/>
      <c r="C75" s="41"/>
      <c r="D75" s="41"/>
      <c r="E75" s="41"/>
      <c r="F75" s="41"/>
      <c r="G75" s="41"/>
      <c r="H75" s="41"/>
      <c r="I75" s="41"/>
      <c r="J75" s="41"/>
      <c r="K75" s="41"/>
      <c r="L75" s="41"/>
    </row>
    <row r="76" spans="1:12" ht="15.75" x14ac:dyDescent="0.2">
      <c r="A76" s="41"/>
      <c r="B76" s="42"/>
      <c r="C76" s="41"/>
      <c r="D76" s="41"/>
      <c r="E76" s="41"/>
      <c r="F76" s="41"/>
      <c r="G76" s="41"/>
      <c r="H76" s="41"/>
      <c r="I76" s="41"/>
      <c r="J76" s="41"/>
      <c r="K76" s="41"/>
      <c r="L76" s="41"/>
    </row>
    <row r="77" spans="1:12" ht="15.75" x14ac:dyDescent="0.2">
      <c r="A77" s="41"/>
      <c r="B77" s="42"/>
      <c r="C77" s="41"/>
      <c r="D77" s="41"/>
      <c r="E77" s="41"/>
      <c r="F77" s="41"/>
      <c r="G77" s="41"/>
      <c r="H77" s="41"/>
      <c r="I77" s="41"/>
      <c r="J77" s="41"/>
      <c r="K77" s="41"/>
      <c r="L77" s="41"/>
    </row>
    <row r="78" spans="1:12" ht="15.75" x14ac:dyDescent="0.2">
      <c r="A78" s="41"/>
      <c r="B78" s="42"/>
      <c r="C78" s="41"/>
      <c r="D78" s="41"/>
      <c r="E78" s="41"/>
      <c r="F78" s="41"/>
      <c r="G78" s="41"/>
      <c r="H78" s="41"/>
      <c r="I78" s="41"/>
      <c r="J78" s="41"/>
      <c r="K78" s="41"/>
      <c r="L78" s="41"/>
    </row>
    <row r="79" spans="1:12" ht="15.75" x14ac:dyDescent="0.2">
      <c r="A79" s="41"/>
      <c r="B79" s="42"/>
      <c r="C79" s="41"/>
      <c r="D79" s="41"/>
      <c r="E79" s="41"/>
      <c r="F79" s="41"/>
      <c r="G79" s="41"/>
      <c r="H79" s="41"/>
      <c r="I79" s="41"/>
      <c r="J79" s="41"/>
      <c r="K79" s="41"/>
      <c r="L79" s="41"/>
    </row>
    <row r="80" spans="1:12" ht="15.75" x14ac:dyDescent="0.2">
      <c r="A80" s="41"/>
      <c r="B80" s="42"/>
      <c r="C80" s="41"/>
      <c r="D80" s="41"/>
      <c r="E80" s="41"/>
      <c r="F80" s="41"/>
      <c r="G80" s="41"/>
      <c r="H80" s="41"/>
      <c r="I80" s="41"/>
      <c r="J80" s="41"/>
      <c r="K80" s="41"/>
      <c r="L80" s="41"/>
    </row>
    <row r="81" spans="1:12" ht="15.75" x14ac:dyDescent="0.2">
      <c r="A81" s="41"/>
      <c r="B81" s="42"/>
      <c r="C81" s="41"/>
      <c r="D81" s="41"/>
      <c r="E81" s="41"/>
      <c r="F81" s="41"/>
      <c r="G81" s="41"/>
      <c r="H81" s="41"/>
      <c r="I81" s="41"/>
      <c r="J81" s="41"/>
      <c r="K81" s="41"/>
      <c r="L81" s="41"/>
    </row>
    <row r="82" spans="1:12" ht="15.75" x14ac:dyDescent="0.2">
      <c r="A82" s="41"/>
      <c r="B82" s="42"/>
      <c r="C82" s="41"/>
      <c r="D82" s="41"/>
      <c r="E82" s="41"/>
      <c r="F82" s="41"/>
      <c r="G82" s="41"/>
      <c r="H82" s="41"/>
      <c r="I82" s="41"/>
      <c r="J82" s="41"/>
      <c r="K82" s="41"/>
      <c r="L82" s="41"/>
    </row>
    <row r="83" spans="1:12" ht="15.75" x14ac:dyDescent="0.2">
      <c r="A83" s="41"/>
      <c r="B83" s="42"/>
      <c r="C83" s="41"/>
      <c r="D83" s="41"/>
      <c r="E83" s="41"/>
      <c r="F83" s="41"/>
      <c r="G83" s="41"/>
      <c r="H83" s="41"/>
      <c r="I83" s="41"/>
      <c r="J83" s="41"/>
      <c r="K83" s="41"/>
      <c r="L83" s="41"/>
    </row>
    <row r="84" spans="1:12" ht="15.75" x14ac:dyDescent="0.2">
      <c r="A84" s="41"/>
      <c r="B84" s="42"/>
      <c r="C84" s="41"/>
      <c r="D84" s="41"/>
      <c r="E84" s="41"/>
      <c r="F84" s="41"/>
      <c r="G84" s="41"/>
      <c r="H84" s="41"/>
      <c r="I84" s="41"/>
      <c r="J84" s="41"/>
      <c r="K84" s="41"/>
      <c r="L84" s="41"/>
    </row>
    <row r="85" spans="1:12" ht="15.75" x14ac:dyDescent="0.2">
      <c r="A85" s="41"/>
      <c r="B85" s="42"/>
      <c r="C85" s="41"/>
      <c r="D85" s="41"/>
      <c r="E85" s="41"/>
      <c r="F85" s="41"/>
      <c r="G85" s="41"/>
      <c r="H85" s="41"/>
      <c r="I85" s="41"/>
      <c r="J85" s="41"/>
      <c r="K85" s="41"/>
      <c r="L85" s="41"/>
    </row>
    <row r="86" spans="1:12" ht="15.75" x14ac:dyDescent="0.25">
      <c r="A86" s="43"/>
      <c r="B86" s="42"/>
      <c r="C86" s="41"/>
      <c r="D86" s="41"/>
      <c r="E86" s="41"/>
      <c r="F86" s="41"/>
      <c r="G86" s="41"/>
      <c r="H86" s="41"/>
      <c r="I86" s="41"/>
      <c r="J86" s="41"/>
      <c r="K86" s="41"/>
      <c r="L86" s="41"/>
    </row>
    <row r="87" spans="1:12" ht="15.75" x14ac:dyDescent="0.25">
      <c r="A87" s="43"/>
      <c r="B87" s="42"/>
      <c r="C87" s="41"/>
      <c r="D87" s="41"/>
      <c r="E87" s="41"/>
      <c r="F87" s="41"/>
      <c r="G87" s="41"/>
      <c r="H87" s="41"/>
      <c r="I87" s="41"/>
      <c r="J87" s="41"/>
      <c r="K87" s="41"/>
      <c r="L87" s="41"/>
    </row>
    <row r="88" spans="1:12" ht="15.75" x14ac:dyDescent="0.25">
      <c r="A88" s="43"/>
      <c r="B88" s="42"/>
      <c r="C88" s="41"/>
      <c r="D88" s="41"/>
      <c r="E88" s="41"/>
      <c r="F88" s="41"/>
      <c r="G88" s="41"/>
      <c r="H88" s="41"/>
      <c r="I88" s="41"/>
      <c r="J88" s="41"/>
      <c r="K88" s="41"/>
      <c r="L88" s="41"/>
    </row>
    <row r="89" spans="1:12" ht="15.75" x14ac:dyDescent="0.25">
      <c r="A89" s="43"/>
      <c r="B89" s="42"/>
      <c r="C89" s="41"/>
      <c r="D89" s="41"/>
      <c r="E89" s="41"/>
      <c r="F89" s="41"/>
      <c r="G89" s="41"/>
      <c r="H89" s="41"/>
      <c r="I89" s="41"/>
      <c r="J89" s="41"/>
      <c r="K89" s="41"/>
      <c r="L89" s="41"/>
    </row>
    <row r="90" spans="1:12" ht="15.75" x14ac:dyDescent="0.25">
      <c r="A90" s="43"/>
      <c r="B90" s="42"/>
      <c r="C90" s="41"/>
      <c r="D90" s="41"/>
      <c r="E90" s="41"/>
      <c r="F90" s="41"/>
      <c r="G90" s="41"/>
      <c r="H90" s="41"/>
      <c r="I90" s="41"/>
      <c r="J90" s="41"/>
      <c r="K90" s="41"/>
      <c r="L90" s="41"/>
    </row>
    <row r="91" spans="1:12" ht="15.75" x14ac:dyDescent="0.25">
      <c r="A91" s="43"/>
      <c r="B91" s="42"/>
      <c r="C91" s="41"/>
      <c r="D91" s="41"/>
      <c r="E91" s="41"/>
      <c r="F91" s="41"/>
      <c r="G91" s="41"/>
      <c r="H91" s="41"/>
      <c r="I91" s="41"/>
      <c r="J91" s="41"/>
      <c r="K91" s="41"/>
      <c r="L91" s="41"/>
    </row>
    <row r="92" spans="1:12" ht="15.75" x14ac:dyDescent="0.25">
      <c r="A92" s="43"/>
      <c r="B92" s="42"/>
      <c r="C92" s="41"/>
      <c r="D92" s="41"/>
      <c r="E92" s="41"/>
      <c r="F92" s="41"/>
      <c r="G92" s="41"/>
      <c r="H92" s="41"/>
      <c r="I92" s="41"/>
      <c r="J92" s="41"/>
      <c r="K92" s="41"/>
      <c r="L92" s="41"/>
    </row>
    <row r="93" spans="1:12" ht="15.75" x14ac:dyDescent="0.25">
      <c r="A93" s="43"/>
      <c r="B93" s="42"/>
      <c r="C93" s="41"/>
      <c r="D93" s="41"/>
      <c r="E93" s="41"/>
      <c r="F93" s="41"/>
      <c r="G93" s="41"/>
      <c r="H93" s="41"/>
      <c r="I93" s="41"/>
      <c r="J93" s="41"/>
      <c r="K93" s="41"/>
      <c r="L93" s="41"/>
    </row>
    <row r="94" spans="1:12" ht="15.75" x14ac:dyDescent="0.25">
      <c r="A94" s="43"/>
      <c r="B94" s="42"/>
      <c r="C94" s="41"/>
      <c r="D94" s="41"/>
      <c r="E94" s="41"/>
      <c r="F94" s="41"/>
      <c r="G94" s="41"/>
      <c r="H94" s="41"/>
      <c r="I94" s="41"/>
      <c r="J94" s="41"/>
      <c r="K94" s="41"/>
      <c r="L94" s="41"/>
    </row>
    <row r="95" spans="1:12" ht="15.75" x14ac:dyDescent="0.25">
      <c r="A95" s="43"/>
      <c r="B95" s="42"/>
      <c r="C95" s="41"/>
      <c r="D95" s="41"/>
      <c r="E95" s="41"/>
      <c r="F95" s="41"/>
      <c r="G95" s="41"/>
      <c r="H95" s="41"/>
      <c r="I95" s="41"/>
      <c r="J95" s="41"/>
      <c r="K95" s="41"/>
      <c r="L95" s="41"/>
    </row>
    <row r="96" spans="1:12" ht="15.75" x14ac:dyDescent="0.25">
      <c r="A96" s="43"/>
      <c r="B96" s="42"/>
      <c r="C96" s="41"/>
      <c r="D96" s="41"/>
      <c r="E96" s="41"/>
      <c r="F96" s="41"/>
      <c r="G96" s="41"/>
      <c r="H96" s="41"/>
      <c r="I96" s="41"/>
      <c r="J96" s="41"/>
      <c r="K96" s="41"/>
      <c r="L96" s="41"/>
    </row>
    <row r="97" spans="1:12" ht="15.75" x14ac:dyDescent="0.25">
      <c r="A97" s="43"/>
      <c r="B97" s="42"/>
      <c r="C97" s="41"/>
      <c r="D97" s="41"/>
      <c r="E97" s="41"/>
      <c r="F97" s="41"/>
      <c r="G97" s="41"/>
      <c r="H97" s="41"/>
      <c r="I97" s="41"/>
      <c r="J97" s="41"/>
      <c r="K97" s="41"/>
      <c r="L97" s="41"/>
    </row>
    <row r="98" spans="1:12" ht="15.75" x14ac:dyDescent="0.25">
      <c r="A98" s="43"/>
      <c r="B98" s="42"/>
      <c r="C98" s="41"/>
      <c r="D98" s="41"/>
      <c r="E98" s="41"/>
      <c r="F98" s="41"/>
      <c r="G98" s="41"/>
      <c r="H98" s="41"/>
      <c r="I98" s="41"/>
      <c r="J98" s="41"/>
      <c r="K98" s="41"/>
      <c r="L98" s="41"/>
    </row>
    <row r="99" spans="1:12" ht="15.75" x14ac:dyDescent="0.25">
      <c r="A99" s="43"/>
      <c r="B99" s="42"/>
      <c r="C99" s="41"/>
      <c r="D99" s="41"/>
      <c r="E99" s="41"/>
      <c r="F99" s="41"/>
      <c r="G99" s="41"/>
      <c r="H99" s="41"/>
      <c r="I99" s="41"/>
      <c r="J99" s="41"/>
      <c r="K99" s="41"/>
      <c r="L99" s="41"/>
    </row>
    <row r="100" spans="1:12" ht="15.75" x14ac:dyDescent="0.25">
      <c r="A100" s="43"/>
      <c r="B100" s="42"/>
      <c r="C100" s="41"/>
      <c r="D100" s="41"/>
      <c r="E100" s="41"/>
      <c r="F100" s="41"/>
      <c r="G100" s="41"/>
      <c r="H100" s="41"/>
      <c r="I100" s="41"/>
      <c r="J100" s="41"/>
      <c r="K100" s="41"/>
      <c r="L100" s="41"/>
    </row>
    <row r="101" spans="1:12" ht="15.75" x14ac:dyDescent="0.25">
      <c r="A101" s="43"/>
      <c r="B101" s="42"/>
      <c r="C101" s="41"/>
      <c r="D101" s="41"/>
      <c r="E101" s="41"/>
      <c r="F101" s="41"/>
      <c r="G101" s="41"/>
      <c r="H101" s="41"/>
      <c r="I101" s="41"/>
      <c r="J101" s="41"/>
      <c r="K101" s="41"/>
      <c r="L101" s="41"/>
    </row>
    <row r="102" spans="1:12" ht="15.75" x14ac:dyDescent="0.25">
      <c r="A102" s="43"/>
      <c r="B102" s="42"/>
      <c r="C102" s="41"/>
      <c r="D102" s="41"/>
      <c r="E102" s="41"/>
      <c r="F102" s="41"/>
      <c r="G102" s="41"/>
      <c r="H102" s="41"/>
      <c r="I102" s="41"/>
      <c r="J102" s="41"/>
      <c r="K102" s="41"/>
      <c r="L102" s="41"/>
    </row>
    <row r="103" spans="1:12" ht="15.75" x14ac:dyDescent="0.25">
      <c r="A103" s="43"/>
      <c r="B103" s="42"/>
      <c r="C103" s="41"/>
      <c r="D103" s="41"/>
      <c r="E103" s="41"/>
      <c r="F103" s="41"/>
      <c r="G103" s="41"/>
      <c r="H103" s="41"/>
      <c r="I103" s="41"/>
      <c r="J103" s="41"/>
      <c r="K103" s="41"/>
      <c r="L103" s="41"/>
    </row>
    <row r="104" spans="1:12" ht="15.75" x14ac:dyDescent="0.25">
      <c r="A104" s="43"/>
      <c r="B104" s="42"/>
      <c r="C104" s="41"/>
      <c r="D104" s="41"/>
      <c r="E104" s="41"/>
      <c r="F104" s="41"/>
      <c r="G104" s="41"/>
      <c r="H104" s="41"/>
      <c r="I104" s="41"/>
      <c r="J104" s="41"/>
      <c r="K104" s="41"/>
      <c r="L104" s="41"/>
    </row>
    <row r="105" spans="1:12" ht="15.75" x14ac:dyDescent="0.25">
      <c r="A105" s="43"/>
      <c r="B105" s="42"/>
      <c r="C105" s="41"/>
      <c r="D105" s="41"/>
      <c r="E105" s="41"/>
      <c r="F105" s="41"/>
      <c r="G105" s="41"/>
      <c r="H105" s="41"/>
      <c r="I105" s="41"/>
      <c r="J105" s="41"/>
      <c r="K105" s="41"/>
      <c r="L105" s="41"/>
    </row>
    <row r="106" spans="1:12" ht="15.75" x14ac:dyDescent="0.25">
      <c r="A106" s="43"/>
      <c r="B106" s="42"/>
      <c r="C106" s="41"/>
      <c r="D106" s="41"/>
      <c r="E106" s="41"/>
      <c r="F106" s="41"/>
      <c r="G106" s="41"/>
      <c r="H106" s="41"/>
      <c r="I106" s="41"/>
      <c r="J106" s="41"/>
      <c r="K106" s="41"/>
      <c r="L106" s="41"/>
    </row>
    <row r="107" spans="1:12" ht="15.75" x14ac:dyDescent="0.25">
      <c r="A107" s="43"/>
      <c r="B107" s="42"/>
      <c r="C107" s="41"/>
      <c r="D107" s="41"/>
      <c r="E107" s="41"/>
      <c r="F107" s="41"/>
      <c r="G107" s="41"/>
      <c r="H107" s="41"/>
      <c r="I107" s="41"/>
      <c r="J107" s="41"/>
      <c r="K107" s="41"/>
      <c r="L107" s="41"/>
    </row>
    <row r="108" spans="1:12" ht="15.75" x14ac:dyDescent="0.25">
      <c r="A108" s="43"/>
      <c r="B108" s="42"/>
      <c r="C108" s="41"/>
      <c r="D108" s="41"/>
      <c r="E108" s="41"/>
      <c r="F108" s="41"/>
      <c r="G108" s="41"/>
      <c r="H108" s="41"/>
      <c r="I108" s="41"/>
      <c r="J108" s="41"/>
      <c r="K108" s="41"/>
      <c r="L108" s="41"/>
    </row>
    <row r="109" spans="1:12" ht="15.75" x14ac:dyDescent="0.25">
      <c r="A109" s="43"/>
      <c r="B109" s="42"/>
      <c r="C109" s="41"/>
      <c r="D109" s="41"/>
      <c r="E109" s="41"/>
      <c r="F109" s="41"/>
      <c r="G109" s="41"/>
      <c r="H109" s="41"/>
      <c r="I109" s="41"/>
      <c r="J109" s="41"/>
      <c r="K109" s="41"/>
      <c r="L109" s="41"/>
    </row>
    <row r="110" spans="1:12" ht="15.75" x14ac:dyDescent="0.25">
      <c r="A110" s="43"/>
      <c r="B110" s="42"/>
      <c r="C110" s="41"/>
      <c r="D110" s="41"/>
      <c r="E110" s="41"/>
      <c r="F110" s="41"/>
      <c r="G110" s="41"/>
      <c r="H110" s="41"/>
      <c r="I110" s="41"/>
      <c r="J110" s="41"/>
      <c r="K110" s="41"/>
      <c r="L110" s="41"/>
    </row>
    <row r="111" spans="1:12" ht="15.75" x14ac:dyDescent="0.25">
      <c r="A111" s="43"/>
      <c r="B111" s="42"/>
      <c r="C111" s="41"/>
      <c r="D111" s="41"/>
      <c r="E111" s="41"/>
      <c r="F111" s="41"/>
      <c r="G111" s="41"/>
      <c r="H111" s="41"/>
      <c r="I111" s="41"/>
      <c r="J111" s="41"/>
      <c r="K111" s="41"/>
      <c r="L111" s="41"/>
    </row>
    <row r="112" spans="1:12" ht="15.75" x14ac:dyDescent="0.25">
      <c r="A112" s="43"/>
      <c r="B112" s="42"/>
      <c r="C112" s="41"/>
      <c r="D112" s="41"/>
      <c r="E112" s="41"/>
      <c r="F112" s="41"/>
      <c r="G112" s="41"/>
      <c r="H112" s="41"/>
      <c r="I112" s="41"/>
      <c r="J112" s="41"/>
      <c r="K112" s="41"/>
      <c r="L112" s="41"/>
    </row>
    <row r="113" spans="1:12" ht="15.75" x14ac:dyDescent="0.25">
      <c r="A113" s="43"/>
      <c r="B113" s="42"/>
      <c r="C113" s="41"/>
      <c r="D113" s="41"/>
      <c r="E113" s="41"/>
      <c r="F113" s="41"/>
      <c r="G113" s="41"/>
      <c r="H113" s="41"/>
      <c r="I113" s="41"/>
      <c r="J113" s="41"/>
      <c r="K113" s="41"/>
      <c r="L113" s="41"/>
    </row>
    <row r="114" spans="1:12" ht="15.75" x14ac:dyDescent="0.25">
      <c r="A114" s="43"/>
      <c r="B114" s="42"/>
      <c r="C114" s="41"/>
      <c r="D114" s="41"/>
      <c r="E114" s="41"/>
      <c r="F114" s="41"/>
      <c r="G114" s="41"/>
      <c r="H114" s="41"/>
      <c r="I114" s="41"/>
      <c r="J114" s="41"/>
      <c r="K114" s="41"/>
      <c r="L114" s="41"/>
    </row>
    <row r="115" spans="1:12" ht="15.75" x14ac:dyDescent="0.25">
      <c r="A115" s="43"/>
      <c r="B115" s="42"/>
      <c r="C115" s="41"/>
      <c r="D115" s="41"/>
      <c r="E115" s="41"/>
      <c r="F115" s="41"/>
      <c r="G115" s="41"/>
      <c r="H115" s="41"/>
      <c r="I115" s="41"/>
      <c r="J115" s="41"/>
      <c r="K115" s="41"/>
      <c r="L115" s="41"/>
    </row>
    <row r="116" spans="1:12" ht="15.75" x14ac:dyDescent="0.25">
      <c r="A116" s="43"/>
      <c r="B116" s="42"/>
      <c r="C116" s="41"/>
      <c r="D116" s="41"/>
      <c r="E116" s="41"/>
      <c r="F116" s="41"/>
      <c r="G116" s="41"/>
      <c r="H116" s="41"/>
      <c r="I116" s="41"/>
      <c r="J116" s="41"/>
      <c r="K116" s="41"/>
      <c r="L116" s="41"/>
    </row>
    <row r="117" spans="1:12" ht="15.75" x14ac:dyDescent="0.25">
      <c r="A117" s="43"/>
      <c r="B117" s="42"/>
      <c r="C117" s="41"/>
      <c r="D117" s="41"/>
      <c r="E117" s="41"/>
      <c r="F117" s="41"/>
      <c r="G117" s="41"/>
      <c r="H117" s="41"/>
      <c r="I117" s="41"/>
      <c r="J117" s="41"/>
      <c r="K117" s="41"/>
      <c r="L117" s="41"/>
    </row>
    <row r="118" spans="1:12" ht="15.75" x14ac:dyDescent="0.25">
      <c r="A118" s="43"/>
      <c r="B118" s="42"/>
      <c r="C118" s="41"/>
      <c r="D118" s="41"/>
      <c r="E118" s="41"/>
      <c r="F118" s="41"/>
      <c r="G118" s="41"/>
      <c r="H118" s="41"/>
      <c r="I118" s="41"/>
      <c r="J118" s="41"/>
      <c r="K118" s="41"/>
      <c r="L118" s="41"/>
    </row>
    <row r="119" spans="1:12" ht="15.75" x14ac:dyDescent="0.25">
      <c r="A119" s="43"/>
      <c r="B119" s="42"/>
      <c r="C119" s="41"/>
      <c r="D119" s="41"/>
      <c r="E119" s="41"/>
      <c r="F119" s="41"/>
      <c r="G119" s="41"/>
      <c r="H119" s="41"/>
      <c r="I119" s="41"/>
      <c r="J119" s="41"/>
      <c r="K119" s="41"/>
      <c r="L119" s="41"/>
    </row>
    <row r="120" spans="1:12" ht="15.75" x14ac:dyDescent="0.25">
      <c r="A120" s="43"/>
      <c r="B120" s="42"/>
      <c r="C120" s="41"/>
      <c r="D120" s="41"/>
      <c r="E120" s="41"/>
      <c r="F120" s="41"/>
      <c r="G120" s="41"/>
      <c r="H120" s="41"/>
      <c r="I120" s="41"/>
      <c r="J120" s="41"/>
      <c r="K120" s="41"/>
      <c r="L120" s="41"/>
    </row>
    <row r="121" spans="1:12" ht="15.75" x14ac:dyDescent="0.25">
      <c r="A121" s="43"/>
      <c r="B121" s="42"/>
      <c r="C121" s="41"/>
      <c r="D121" s="41"/>
      <c r="E121" s="41"/>
      <c r="F121" s="41"/>
      <c r="G121" s="41"/>
      <c r="H121" s="41"/>
      <c r="I121" s="41"/>
      <c r="J121" s="41"/>
      <c r="K121" s="41"/>
      <c r="L121" s="41"/>
    </row>
    <row r="122" spans="1:12" ht="15.75" x14ac:dyDescent="0.25">
      <c r="A122" s="43"/>
      <c r="B122" s="42"/>
      <c r="C122" s="41"/>
      <c r="D122" s="41"/>
      <c r="E122" s="41"/>
      <c r="F122" s="41"/>
      <c r="G122" s="41"/>
      <c r="H122" s="41"/>
      <c r="I122" s="41"/>
      <c r="J122" s="41"/>
      <c r="K122" s="41"/>
      <c r="L122" s="41"/>
    </row>
    <row r="123" spans="1:12" ht="15.75" x14ac:dyDescent="0.25">
      <c r="A123" s="43"/>
      <c r="B123" s="42"/>
      <c r="C123" s="41"/>
      <c r="D123" s="41"/>
      <c r="E123" s="41"/>
      <c r="F123" s="41"/>
      <c r="G123" s="41"/>
      <c r="H123" s="41"/>
      <c r="I123" s="41"/>
      <c r="J123" s="41"/>
      <c r="K123" s="41"/>
      <c r="L123" s="41"/>
    </row>
    <row r="124" spans="1:12" ht="15.75" x14ac:dyDescent="0.25">
      <c r="A124" s="43"/>
      <c r="B124" s="42"/>
      <c r="C124" s="41"/>
      <c r="D124" s="41"/>
      <c r="E124" s="41"/>
      <c r="F124" s="41"/>
      <c r="G124" s="41"/>
      <c r="H124" s="41"/>
      <c r="I124" s="41"/>
      <c r="J124" s="41"/>
      <c r="K124" s="41"/>
      <c r="L124" s="41"/>
    </row>
    <row r="125" spans="1:12" ht="15.75" x14ac:dyDescent="0.25">
      <c r="A125" s="43"/>
      <c r="B125" s="42"/>
      <c r="C125" s="41"/>
      <c r="D125" s="41"/>
      <c r="E125" s="41"/>
      <c r="F125" s="41"/>
      <c r="G125" s="41"/>
      <c r="H125" s="41"/>
      <c r="I125" s="41"/>
      <c r="J125" s="41"/>
      <c r="K125" s="41"/>
      <c r="L125" s="41"/>
    </row>
    <row r="126" spans="1:12" ht="15.75" x14ac:dyDescent="0.25">
      <c r="A126" s="43"/>
      <c r="B126" s="42"/>
      <c r="C126" s="41"/>
      <c r="D126" s="41"/>
      <c r="E126" s="41"/>
      <c r="F126" s="41"/>
      <c r="G126" s="41"/>
      <c r="H126" s="41"/>
      <c r="I126" s="41"/>
      <c r="J126" s="41"/>
      <c r="K126" s="41"/>
      <c r="L126" s="41"/>
    </row>
    <row r="127" spans="1:12" ht="15.75" x14ac:dyDescent="0.25">
      <c r="A127" s="43"/>
      <c r="B127" s="42"/>
      <c r="C127" s="41"/>
      <c r="D127" s="41"/>
      <c r="E127" s="41"/>
      <c r="F127" s="41"/>
      <c r="G127" s="41"/>
      <c r="H127" s="41"/>
      <c r="I127" s="41"/>
      <c r="J127" s="41"/>
      <c r="K127" s="41"/>
      <c r="L127" s="41"/>
    </row>
    <row r="128" spans="1:12" ht="15.75" x14ac:dyDescent="0.25">
      <c r="A128" s="43"/>
      <c r="B128" s="42"/>
      <c r="C128" s="41"/>
      <c r="D128" s="41"/>
      <c r="E128" s="41"/>
      <c r="F128" s="41"/>
      <c r="G128" s="41"/>
      <c r="H128" s="41"/>
      <c r="I128" s="41"/>
      <c r="J128" s="41"/>
      <c r="K128" s="41"/>
      <c r="L128" s="41"/>
    </row>
    <row r="129" spans="1:12" ht="15.75" x14ac:dyDescent="0.25">
      <c r="A129" s="43"/>
      <c r="B129" s="42"/>
      <c r="C129" s="41"/>
      <c r="D129" s="41"/>
      <c r="E129" s="41"/>
      <c r="F129" s="41"/>
      <c r="G129" s="41"/>
      <c r="H129" s="41"/>
      <c r="I129" s="41"/>
      <c r="J129" s="41"/>
      <c r="K129" s="41"/>
      <c r="L129" s="41"/>
    </row>
    <row r="130" spans="1:12" ht="15.75" x14ac:dyDescent="0.25">
      <c r="A130" s="43"/>
      <c r="B130" s="42"/>
      <c r="C130" s="41"/>
      <c r="D130" s="41"/>
      <c r="E130" s="41"/>
      <c r="F130" s="41"/>
      <c r="G130" s="41"/>
      <c r="H130" s="41"/>
      <c r="I130" s="41"/>
      <c r="J130" s="41"/>
      <c r="K130" s="41"/>
      <c r="L130" s="41"/>
    </row>
    <row r="131" spans="1:12" ht="15.75" x14ac:dyDescent="0.25">
      <c r="A131" s="43"/>
      <c r="B131" s="42"/>
      <c r="C131" s="41"/>
      <c r="D131" s="41"/>
      <c r="E131" s="41"/>
      <c r="F131" s="41"/>
      <c r="G131" s="41"/>
      <c r="H131" s="41"/>
      <c r="I131" s="41"/>
      <c r="J131" s="41"/>
      <c r="K131" s="41"/>
      <c r="L131" s="41"/>
    </row>
    <row r="132" spans="1:12" ht="15.75" x14ac:dyDescent="0.25">
      <c r="A132" s="43"/>
      <c r="B132" s="42"/>
      <c r="C132" s="41"/>
      <c r="D132" s="41"/>
      <c r="E132" s="41"/>
      <c r="F132" s="41"/>
      <c r="G132" s="41"/>
      <c r="H132" s="41"/>
      <c r="I132" s="41"/>
      <c r="J132" s="41"/>
      <c r="K132" s="41"/>
      <c r="L132" s="41"/>
    </row>
    <row r="133" spans="1:12" ht="15.75" x14ac:dyDescent="0.25">
      <c r="A133" s="43"/>
      <c r="B133" s="42"/>
      <c r="C133" s="41"/>
      <c r="D133" s="41"/>
      <c r="E133" s="41"/>
      <c r="F133" s="41"/>
      <c r="G133" s="41"/>
      <c r="H133" s="41"/>
      <c r="I133" s="41"/>
      <c r="J133" s="41"/>
      <c r="K133" s="41"/>
      <c r="L133" s="41"/>
    </row>
    <row r="134" spans="1:12" ht="15.75" x14ac:dyDescent="0.25">
      <c r="A134" s="43"/>
      <c r="B134" s="42"/>
      <c r="C134" s="41"/>
      <c r="D134" s="41"/>
      <c r="E134" s="41"/>
      <c r="F134" s="41"/>
      <c r="G134" s="41"/>
      <c r="H134" s="41"/>
      <c r="I134" s="41"/>
      <c r="J134" s="41"/>
      <c r="K134" s="41"/>
      <c r="L134" s="41"/>
    </row>
    <row r="135" spans="1:12" ht="15.75" x14ac:dyDescent="0.25">
      <c r="A135" s="43"/>
      <c r="B135" s="42"/>
      <c r="C135" s="41"/>
      <c r="D135" s="41"/>
      <c r="E135" s="41"/>
      <c r="F135" s="41"/>
      <c r="G135" s="41"/>
      <c r="H135" s="41"/>
      <c r="I135" s="41"/>
      <c r="J135" s="41"/>
      <c r="K135" s="41"/>
      <c r="L135" s="41"/>
    </row>
    <row r="136" spans="1:12" ht="15.75" x14ac:dyDescent="0.25">
      <c r="A136" s="43"/>
      <c r="B136" s="42"/>
      <c r="C136" s="41"/>
      <c r="D136" s="41"/>
      <c r="E136" s="41"/>
      <c r="F136" s="41"/>
      <c r="G136" s="41"/>
      <c r="H136" s="41"/>
      <c r="I136" s="41"/>
      <c r="J136" s="41"/>
      <c r="K136" s="41"/>
      <c r="L136" s="41"/>
    </row>
    <row r="137" spans="1:12" ht="15.75" x14ac:dyDescent="0.25">
      <c r="A137" s="43"/>
      <c r="B137" s="42"/>
      <c r="C137" s="41"/>
      <c r="D137" s="41"/>
      <c r="E137" s="41"/>
      <c r="F137" s="41"/>
      <c r="G137" s="41"/>
      <c r="H137" s="41"/>
      <c r="I137" s="41"/>
      <c r="J137" s="41"/>
      <c r="K137" s="41"/>
      <c r="L137" s="41"/>
    </row>
    <row r="138" spans="1:12" ht="15.75" x14ac:dyDescent="0.25">
      <c r="A138" s="43"/>
      <c r="B138" s="42"/>
      <c r="C138" s="41"/>
      <c r="D138" s="41"/>
      <c r="E138" s="41"/>
      <c r="F138" s="41"/>
      <c r="G138" s="41"/>
      <c r="H138" s="41"/>
      <c r="I138" s="41"/>
      <c r="J138" s="41"/>
      <c r="K138" s="41"/>
      <c r="L138" s="41"/>
    </row>
    <row r="139" spans="1:12" ht="15.75" x14ac:dyDescent="0.25">
      <c r="A139" s="43"/>
      <c r="B139" s="42"/>
      <c r="C139" s="41"/>
      <c r="D139" s="41"/>
      <c r="E139" s="41"/>
      <c r="F139" s="41"/>
      <c r="G139" s="41"/>
      <c r="H139" s="41"/>
      <c r="I139" s="41"/>
      <c r="J139" s="41"/>
      <c r="K139" s="41"/>
      <c r="L139" s="41"/>
    </row>
    <row r="140" spans="1:12" ht="15.75" x14ac:dyDescent="0.25">
      <c r="A140" s="43"/>
      <c r="B140" s="42"/>
      <c r="C140" s="41"/>
      <c r="D140" s="41"/>
      <c r="E140" s="41"/>
      <c r="F140" s="41"/>
      <c r="G140" s="41"/>
      <c r="H140" s="41"/>
      <c r="I140" s="41"/>
      <c r="J140" s="41"/>
      <c r="K140" s="41"/>
      <c r="L140" s="41"/>
    </row>
    <row r="141" spans="1:12" ht="15.75" x14ac:dyDescent="0.25">
      <c r="A141" s="43"/>
      <c r="B141" s="42"/>
      <c r="C141" s="41"/>
      <c r="D141" s="41"/>
      <c r="E141" s="41"/>
      <c r="F141" s="41"/>
      <c r="G141" s="41"/>
      <c r="H141" s="41"/>
      <c r="I141" s="41"/>
      <c r="J141" s="41"/>
      <c r="K141" s="41"/>
      <c r="L141" s="41"/>
    </row>
    <row r="142" spans="1:12" ht="15.75" x14ac:dyDescent="0.25">
      <c r="A142" s="43"/>
      <c r="B142" s="42"/>
      <c r="C142" s="41"/>
      <c r="D142" s="41"/>
      <c r="E142" s="41"/>
      <c r="F142" s="41"/>
      <c r="G142" s="41"/>
      <c r="H142" s="41"/>
      <c r="I142" s="41"/>
      <c r="J142" s="41"/>
      <c r="K142" s="41"/>
      <c r="L142" s="41"/>
    </row>
    <row r="143" spans="1:12" ht="15.75" x14ac:dyDescent="0.25">
      <c r="A143" s="43"/>
      <c r="B143" s="42"/>
      <c r="C143" s="41"/>
      <c r="D143" s="41"/>
      <c r="E143" s="41"/>
      <c r="F143" s="41"/>
      <c r="G143" s="41"/>
      <c r="H143" s="41"/>
      <c r="I143" s="41"/>
      <c r="J143" s="41"/>
      <c r="K143" s="41"/>
      <c r="L143" s="41"/>
    </row>
    <row r="144" spans="1:12" ht="15.75" x14ac:dyDescent="0.25">
      <c r="A144" s="43"/>
      <c r="B144" s="42"/>
      <c r="C144" s="41"/>
      <c r="D144" s="41"/>
      <c r="E144" s="41"/>
      <c r="F144" s="41"/>
      <c r="G144" s="41"/>
      <c r="H144" s="41"/>
      <c r="I144" s="41"/>
      <c r="J144" s="41"/>
      <c r="K144" s="41"/>
      <c r="L144" s="41"/>
    </row>
    <row r="145" spans="1:12" ht="15.75" x14ac:dyDescent="0.25">
      <c r="A145" s="43"/>
      <c r="B145" s="42"/>
      <c r="C145" s="41"/>
      <c r="D145" s="41"/>
      <c r="E145" s="41"/>
      <c r="F145" s="41"/>
      <c r="G145" s="41"/>
      <c r="H145" s="41"/>
      <c r="I145" s="41"/>
      <c r="J145" s="41"/>
      <c r="K145" s="41"/>
      <c r="L145" s="41"/>
    </row>
    <row r="146" spans="1:12" ht="15.75" x14ac:dyDescent="0.25">
      <c r="A146" s="43"/>
      <c r="B146" s="42"/>
      <c r="C146" s="41"/>
      <c r="D146" s="41"/>
      <c r="E146" s="41"/>
      <c r="F146" s="41"/>
      <c r="G146" s="41"/>
      <c r="H146" s="41"/>
      <c r="I146" s="41"/>
      <c r="J146" s="41"/>
      <c r="K146" s="41"/>
      <c r="L146" s="41"/>
    </row>
    <row r="147" spans="1:12" ht="15.75" x14ac:dyDescent="0.25">
      <c r="A147" s="43"/>
      <c r="B147" s="42"/>
      <c r="C147" s="41"/>
      <c r="D147" s="41"/>
      <c r="E147" s="41"/>
      <c r="F147" s="41"/>
      <c r="G147" s="41"/>
      <c r="H147" s="41"/>
      <c r="I147" s="41"/>
      <c r="J147" s="41"/>
      <c r="K147" s="41"/>
      <c r="L147" s="41"/>
    </row>
    <row r="148" spans="1:12" ht="15.75" x14ac:dyDescent="0.25">
      <c r="A148" s="43"/>
      <c r="B148" s="42"/>
      <c r="C148" s="41"/>
      <c r="D148" s="41"/>
      <c r="E148" s="41"/>
      <c r="F148" s="41"/>
      <c r="G148" s="41"/>
      <c r="H148" s="41"/>
      <c r="I148" s="41"/>
      <c r="J148" s="41"/>
      <c r="K148" s="41"/>
      <c r="L148" s="41"/>
    </row>
    <row r="149" spans="1:12" ht="15.75" x14ac:dyDescent="0.25">
      <c r="A149" s="43"/>
      <c r="B149" s="42"/>
      <c r="C149" s="41"/>
      <c r="D149" s="41"/>
      <c r="E149" s="41"/>
      <c r="F149" s="41"/>
      <c r="G149" s="41"/>
      <c r="H149" s="41"/>
      <c r="I149" s="41"/>
      <c r="J149" s="41"/>
      <c r="K149" s="41"/>
      <c r="L149" s="41"/>
    </row>
    <row r="150" spans="1:12" ht="15.75" x14ac:dyDescent="0.25">
      <c r="A150" s="43"/>
      <c r="B150" s="42"/>
      <c r="C150" s="41"/>
      <c r="D150" s="41"/>
      <c r="E150" s="41"/>
      <c r="F150" s="41"/>
      <c r="G150" s="41"/>
      <c r="H150" s="41"/>
      <c r="I150" s="41"/>
      <c r="J150" s="41"/>
      <c r="K150" s="41"/>
      <c r="L150" s="41"/>
    </row>
    <row r="151" spans="1:12" ht="15.75" x14ac:dyDescent="0.25">
      <c r="A151" s="43"/>
      <c r="B151" s="42"/>
      <c r="C151" s="41"/>
      <c r="D151" s="41"/>
      <c r="E151" s="41"/>
      <c r="F151" s="41"/>
      <c r="G151" s="41"/>
      <c r="H151" s="41"/>
      <c r="I151" s="41"/>
      <c r="J151" s="41"/>
      <c r="K151" s="41"/>
      <c r="L151" s="41"/>
    </row>
    <row r="152" spans="1:12" ht="15.75" x14ac:dyDescent="0.25">
      <c r="A152" s="43"/>
      <c r="B152" s="42"/>
      <c r="C152" s="41"/>
      <c r="D152" s="41"/>
      <c r="E152" s="41"/>
      <c r="F152" s="41"/>
      <c r="G152" s="41"/>
      <c r="H152" s="41"/>
      <c r="I152" s="41"/>
      <c r="J152" s="41"/>
      <c r="K152" s="41"/>
      <c r="L152" s="41"/>
    </row>
    <row r="153" spans="1:12" ht="15.75" x14ac:dyDescent="0.25">
      <c r="A153" s="43"/>
      <c r="B153" s="42"/>
      <c r="C153" s="41"/>
      <c r="D153" s="41"/>
      <c r="E153" s="41"/>
      <c r="F153" s="41"/>
      <c r="G153" s="41"/>
      <c r="H153" s="41"/>
      <c r="I153" s="41"/>
      <c r="J153" s="41"/>
      <c r="K153" s="41"/>
      <c r="L153" s="41"/>
    </row>
    <row r="154" spans="1:12" ht="15.75" x14ac:dyDescent="0.25">
      <c r="A154" s="43"/>
      <c r="B154" s="42"/>
      <c r="C154" s="41"/>
      <c r="D154" s="41"/>
      <c r="E154" s="41"/>
      <c r="F154" s="41"/>
      <c r="G154" s="41"/>
      <c r="H154" s="41"/>
      <c r="I154" s="41"/>
      <c r="J154" s="41"/>
      <c r="K154" s="41"/>
      <c r="L154" s="41"/>
    </row>
    <row r="155" spans="1:12" ht="15.75" x14ac:dyDescent="0.25">
      <c r="A155" s="43"/>
      <c r="B155" s="42"/>
      <c r="C155" s="41"/>
      <c r="D155" s="41"/>
      <c r="E155" s="41"/>
      <c r="F155" s="41"/>
      <c r="G155" s="41"/>
      <c r="H155" s="41"/>
      <c r="I155" s="41"/>
      <c r="J155" s="41"/>
      <c r="K155" s="41"/>
      <c r="L155" s="41"/>
    </row>
    <row r="156" spans="1:12" ht="15.75" x14ac:dyDescent="0.25">
      <c r="A156" s="43"/>
      <c r="B156" s="42"/>
      <c r="C156" s="41"/>
      <c r="D156" s="41"/>
      <c r="E156" s="41"/>
      <c r="F156" s="41"/>
      <c r="G156" s="41"/>
      <c r="H156" s="41"/>
      <c r="I156" s="41"/>
      <c r="J156" s="41"/>
      <c r="K156" s="41"/>
      <c r="L156" s="41"/>
    </row>
    <row r="157" spans="1:12" ht="15.75" x14ac:dyDescent="0.25">
      <c r="A157" s="43"/>
      <c r="B157" s="42"/>
      <c r="C157" s="41"/>
      <c r="D157" s="41"/>
      <c r="E157" s="41"/>
      <c r="F157" s="41"/>
      <c r="G157" s="41"/>
      <c r="H157" s="41"/>
      <c r="I157" s="41"/>
      <c r="J157" s="41"/>
      <c r="K157" s="41"/>
      <c r="L157" s="41"/>
    </row>
    <row r="158" spans="1:12" ht="15.75" x14ac:dyDescent="0.25">
      <c r="A158" s="43"/>
      <c r="B158" s="42"/>
      <c r="C158" s="41"/>
      <c r="D158" s="41"/>
      <c r="E158" s="41"/>
      <c r="F158" s="41"/>
      <c r="G158" s="41"/>
      <c r="H158" s="41"/>
      <c r="I158" s="41"/>
      <c r="J158" s="41"/>
      <c r="K158" s="41"/>
      <c r="L158" s="41"/>
    </row>
    <row r="159" spans="1:12" ht="15.75" x14ac:dyDescent="0.25">
      <c r="A159" s="43"/>
      <c r="B159" s="42"/>
      <c r="C159" s="41"/>
      <c r="D159" s="41"/>
      <c r="E159" s="41"/>
      <c r="F159" s="41"/>
      <c r="G159" s="41"/>
      <c r="H159" s="41"/>
      <c r="I159" s="41"/>
      <c r="J159" s="41"/>
      <c r="K159" s="41"/>
      <c r="L159" s="41"/>
    </row>
    <row r="160" spans="1:12" ht="15.75" x14ac:dyDescent="0.25">
      <c r="A160" s="43"/>
      <c r="B160" s="42"/>
      <c r="C160" s="41"/>
      <c r="D160" s="41"/>
      <c r="E160" s="41"/>
      <c r="F160" s="41"/>
      <c r="G160" s="41"/>
      <c r="H160" s="41"/>
      <c r="I160" s="41"/>
      <c r="J160" s="41"/>
      <c r="K160" s="41"/>
      <c r="L160" s="41"/>
    </row>
    <row r="161" spans="1:12" ht="15.75" x14ac:dyDescent="0.25">
      <c r="A161" s="43"/>
      <c r="B161" s="42"/>
      <c r="C161" s="41"/>
      <c r="D161" s="41"/>
      <c r="E161" s="41"/>
      <c r="F161" s="41"/>
      <c r="G161" s="41"/>
      <c r="H161" s="41"/>
      <c r="I161" s="41"/>
      <c r="J161" s="41"/>
      <c r="K161" s="41"/>
      <c r="L161" s="41"/>
    </row>
    <row r="162" spans="1:12" ht="15.75" x14ac:dyDescent="0.25">
      <c r="A162" s="43"/>
      <c r="B162" s="42"/>
      <c r="C162" s="41"/>
      <c r="D162" s="41"/>
      <c r="E162" s="41"/>
      <c r="F162" s="41"/>
      <c r="G162" s="41"/>
      <c r="H162" s="41"/>
      <c r="I162" s="41"/>
      <c r="J162" s="41"/>
      <c r="K162" s="41"/>
      <c r="L162" s="41"/>
    </row>
    <row r="163" spans="1:12" ht="15.75" x14ac:dyDescent="0.25">
      <c r="A163" s="43"/>
      <c r="B163" s="42"/>
      <c r="C163" s="41"/>
      <c r="D163" s="41"/>
      <c r="E163" s="41"/>
      <c r="F163" s="41"/>
      <c r="G163" s="41"/>
      <c r="H163" s="41"/>
      <c r="I163" s="41"/>
      <c r="J163" s="41"/>
      <c r="K163" s="41"/>
      <c r="L163" s="41"/>
    </row>
    <row r="164" spans="1:12" ht="15.75" x14ac:dyDescent="0.25">
      <c r="A164" s="43"/>
      <c r="B164" s="42"/>
      <c r="C164" s="41"/>
      <c r="D164" s="41"/>
      <c r="E164" s="41"/>
      <c r="F164" s="41"/>
      <c r="G164" s="41"/>
      <c r="H164" s="41"/>
      <c r="I164" s="41"/>
      <c r="J164" s="41"/>
      <c r="K164" s="41"/>
      <c r="L164" s="41"/>
    </row>
    <row r="165" spans="1:12" ht="15.75" x14ac:dyDescent="0.25">
      <c r="A165" s="43"/>
      <c r="B165" s="42"/>
      <c r="C165" s="41"/>
      <c r="D165" s="41"/>
      <c r="E165" s="41"/>
      <c r="F165" s="41"/>
      <c r="G165" s="41"/>
      <c r="H165" s="41"/>
      <c r="I165" s="41"/>
      <c r="J165" s="41"/>
      <c r="K165" s="41"/>
      <c r="L165" s="41"/>
    </row>
    <row r="166" spans="1:12" ht="15.75" x14ac:dyDescent="0.25">
      <c r="A166" s="43"/>
      <c r="B166" s="42"/>
      <c r="C166" s="41"/>
      <c r="D166" s="41"/>
      <c r="E166" s="41"/>
      <c r="F166" s="41"/>
      <c r="G166" s="41"/>
      <c r="H166" s="41"/>
      <c r="I166" s="41"/>
      <c r="J166" s="41"/>
      <c r="K166" s="41"/>
      <c r="L166" s="41"/>
    </row>
    <row r="167" spans="1:12" ht="15.75" x14ac:dyDescent="0.25">
      <c r="A167" s="43"/>
      <c r="B167" s="42"/>
      <c r="C167" s="41"/>
      <c r="D167" s="41"/>
      <c r="E167" s="41"/>
      <c r="F167" s="41"/>
      <c r="G167" s="41"/>
      <c r="H167" s="41"/>
      <c r="I167" s="41"/>
      <c r="J167" s="41"/>
      <c r="K167" s="41"/>
      <c r="L167" s="41"/>
    </row>
    <row r="168" spans="1:12" ht="15.75" x14ac:dyDescent="0.25">
      <c r="A168" s="43"/>
      <c r="B168" s="42"/>
      <c r="C168" s="41"/>
      <c r="D168" s="41"/>
      <c r="E168" s="41"/>
      <c r="F168" s="41"/>
      <c r="G168" s="41"/>
      <c r="H168" s="41"/>
      <c r="I168" s="41"/>
      <c r="J168" s="41"/>
      <c r="K168" s="41"/>
      <c r="L168" s="41"/>
    </row>
    <row r="169" spans="1:12" ht="15.75" x14ac:dyDescent="0.25">
      <c r="A169" s="43"/>
      <c r="B169" s="42"/>
      <c r="C169" s="41"/>
      <c r="D169" s="41"/>
      <c r="E169" s="41"/>
      <c r="F169" s="41"/>
      <c r="G169" s="41"/>
      <c r="H169" s="41"/>
      <c r="I169" s="41"/>
      <c r="J169" s="41"/>
      <c r="K169" s="41"/>
      <c r="L169" s="41"/>
    </row>
    <row r="170" spans="1:12" ht="15.75" x14ac:dyDescent="0.25">
      <c r="A170" s="43"/>
      <c r="B170" s="42"/>
      <c r="C170" s="41"/>
      <c r="D170" s="41"/>
      <c r="E170" s="41"/>
      <c r="F170" s="41"/>
      <c r="G170" s="41"/>
      <c r="H170" s="41"/>
      <c r="I170" s="41"/>
      <c r="J170" s="41"/>
      <c r="K170" s="41"/>
      <c r="L170" s="41"/>
    </row>
    <row r="171" spans="1:12" ht="15.75" x14ac:dyDescent="0.25">
      <c r="A171" s="43"/>
      <c r="B171" s="42"/>
      <c r="C171" s="41"/>
      <c r="D171" s="41"/>
      <c r="E171" s="41"/>
      <c r="F171" s="41"/>
      <c r="G171" s="41"/>
      <c r="H171" s="41"/>
      <c r="I171" s="41"/>
      <c r="J171" s="41"/>
      <c r="K171" s="41"/>
      <c r="L171" s="41"/>
    </row>
    <row r="172" spans="1:12" ht="15.75" x14ac:dyDescent="0.25">
      <c r="A172" s="43"/>
      <c r="B172" s="42"/>
      <c r="C172" s="41"/>
      <c r="D172" s="41"/>
      <c r="E172" s="41"/>
      <c r="F172" s="41"/>
      <c r="G172" s="41"/>
      <c r="H172" s="41"/>
      <c r="I172" s="41"/>
      <c r="J172" s="41"/>
      <c r="K172" s="41"/>
      <c r="L172" s="41"/>
    </row>
    <row r="173" spans="1:12" ht="15.75" x14ac:dyDescent="0.25">
      <c r="A173" s="43"/>
      <c r="B173" s="42"/>
      <c r="C173" s="41"/>
      <c r="D173" s="41"/>
      <c r="E173" s="41"/>
      <c r="F173" s="41"/>
      <c r="G173" s="41"/>
      <c r="H173" s="41"/>
      <c r="I173" s="41"/>
      <c r="J173" s="41"/>
      <c r="K173" s="41"/>
      <c r="L173" s="41"/>
    </row>
    <row r="174" spans="1:12" ht="15.75" x14ac:dyDescent="0.25">
      <c r="A174" s="43"/>
      <c r="B174" s="42"/>
      <c r="C174" s="41"/>
      <c r="D174" s="41"/>
      <c r="E174" s="41"/>
      <c r="F174" s="41"/>
      <c r="G174" s="41"/>
      <c r="H174" s="41"/>
      <c r="I174" s="41"/>
      <c r="J174" s="41"/>
      <c r="K174" s="41"/>
      <c r="L174" s="41"/>
    </row>
    <row r="175" spans="1:12" ht="15.75" x14ac:dyDescent="0.25">
      <c r="A175" s="43"/>
      <c r="B175" s="42"/>
      <c r="C175" s="41"/>
      <c r="D175" s="41"/>
      <c r="E175" s="41"/>
      <c r="F175" s="41"/>
      <c r="G175" s="41"/>
      <c r="H175" s="41"/>
      <c r="I175" s="41"/>
      <c r="J175" s="41"/>
      <c r="K175" s="41"/>
      <c r="L175" s="41"/>
    </row>
    <row r="176" spans="1:12" ht="15.75" x14ac:dyDescent="0.25">
      <c r="A176" s="43"/>
      <c r="B176" s="42"/>
      <c r="C176" s="41"/>
      <c r="D176" s="41"/>
      <c r="E176" s="41"/>
      <c r="F176" s="41"/>
      <c r="G176" s="41"/>
      <c r="H176" s="41"/>
      <c r="I176" s="41"/>
      <c r="J176" s="41"/>
      <c r="K176" s="41"/>
      <c r="L176" s="41"/>
    </row>
    <row r="177" spans="1:12" ht="15.75" x14ac:dyDescent="0.25">
      <c r="A177" s="43"/>
      <c r="B177" s="42"/>
      <c r="C177" s="41"/>
      <c r="D177" s="41"/>
      <c r="E177" s="41"/>
      <c r="F177" s="41"/>
      <c r="G177" s="41"/>
      <c r="H177" s="41"/>
      <c r="I177" s="41"/>
      <c r="J177" s="41"/>
      <c r="K177" s="41"/>
      <c r="L177" s="41"/>
    </row>
    <row r="178" spans="1:12" ht="15.75" x14ac:dyDescent="0.25">
      <c r="A178" s="43"/>
      <c r="B178" s="42"/>
      <c r="C178" s="41"/>
      <c r="D178" s="41"/>
      <c r="E178" s="41"/>
      <c r="F178" s="41"/>
      <c r="G178" s="41"/>
      <c r="H178" s="41"/>
      <c r="I178" s="41"/>
      <c r="J178" s="41"/>
      <c r="K178" s="41"/>
      <c r="L178" s="41"/>
    </row>
    <row r="179" spans="1:12" ht="15.75" x14ac:dyDescent="0.25">
      <c r="A179" s="43"/>
      <c r="B179" s="42"/>
      <c r="C179" s="41"/>
      <c r="D179" s="41"/>
      <c r="E179" s="41"/>
      <c r="F179" s="41"/>
      <c r="G179" s="41"/>
      <c r="H179" s="41"/>
      <c r="I179" s="41"/>
      <c r="J179" s="41"/>
      <c r="K179" s="41"/>
      <c r="L179" s="41"/>
    </row>
    <row r="180" spans="1:12" ht="15.75" x14ac:dyDescent="0.25">
      <c r="A180" s="43"/>
      <c r="B180" s="42"/>
      <c r="C180" s="41"/>
      <c r="D180" s="41"/>
      <c r="E180" s="41"/>
      <c r="F180" s="41"/>
      <c r="G180" s="41"/>
      <c r="H180" s="41"/>
      <c r="I180" s="41"/>
      <c r="J180" s="41"/>
      <c r="K180" s="41"/>
      <c r="L180" s="41"/>
    </row>
    <row r="181" spans="1:12" ht="15.75" x14ac:dyDescent="0.25">
      <c r="A181" s="43"/>
      <c r="B181" s="42"/>
      <c r="C181" s="41"/>
      <c r="D181" s="41"/>
      <c r="E181" s="41"/>
      <c r="F181" s="41"/>
      <c r="G181" s="41"/>
      <c r="H181" s="41"/>
      <c r="I181" s="41"/>
      <c r="J181" s="41"/>
      <c r="K181" s="41"/>
      <c r="L181" s="41"/>
    </row>
    <row r="182" spans="1:12" ht="15.75" x14ac:dyDescent="0.25">
      <c r="A182" s="43"/>
      <c r="B182" s="42"/>
      <c r="C182" s="41"/>
      <c r="D182" s="41"/>
      <c r="E182" s="41"/>
      <c r="F182" s="41"/>
      <c r="G182" s="41"/>
      <c r="H182" s="41"/>
      <c r="I182" s="41"/>
      <c r="J182" s="41"/>
      <c r="K182" s="41"/>
      <c r="L182" s="41"/>
    </row>
    <row r="183" spans="1:12" ht="15.75" x14ac:dyDescent="0.25">
      <c r="A183" s="43"/>
      <c r="B183" s="42"/>
      <c r="C183" s="41"/>
      <c r="D183" s="41"/>
      <c r="E183" s="41"/>
      <c r="F183" s="41"/>
      <c r="G183" s="41"/>
      <c r="H183" s="41"/>
      <c r="I183" s="41"/>
      <c r="J183" s="41"/>
      <c r="K183" s="41"/>
      <c r="L183" s="41"/>
    </row>
    <row r="184" spans="1:12" ht="15.75" x14ac:dyDescent="0.25">
      <c r="A184" s="43"/>
      <c r="B184" s="42"/>
      <c r="C184" s="41"/>
      <c r="D184" s="41"/>
      <c r="E184" s="41"/>
      <c r="F184" s="41"/>
      <c r="G184" s="41"/>
      <c r="H184" s="41"/>
      <c r="I184" s="41"/>
      <c r="J184" s="41"/>
      <c r="K184" s="41"/>
      <c r="L184" s="41"/>
    </row>
    <row r="185" spans="1:12" ht="15.75" x14ac:dyDescent="0.25">
      <c r="A185" s="43"/>
      <c r="B185" s="42"/>
      <c r="C185" s="41"/>
      <c r="D185" s="41"/>
      <c r="E185" s="41"/>
      <c r="F185" s="41"/>
      <c r="G185" s="41"/>
      <c r="H185" s="41"/>
      <c r="I185" s="41"/>
      <c r="J185" s="41"/>
      <c r="K185" s="41"/>
      <c r="L185" s="41"/>
    </row>
    <row r="186" spans="1:12" ht="15.75" x14ac:dyDescent="0.25">
      <c r="A186" s="43"/>
      <c r="B186" s="42"/>
      <c r="C186" s="41"/>
      <c r="D186" s="41"/>
      <c r="E186" s="41"/>
      <c r="F186" s="41"/>
      <c r="G186" s="41"/>
      <c r="H186" s="41"/>
      <c r="I186" s="41"/>
      <c r="J186" s="41"/>
      <c r="K186" s="41"/>
      <c r="L186" s="41"/>
    </row>
    <row r="187" spans="1:12" ht="15.75" x14ac:dyDescent="0.25">
      <c r="A187" s="43"/>
      <c r="B187" s="42"/>
      <c r="C187" s="41"/>
      <c r="D187" s="41"/>
      <c r="E187" s="41"/>
      <c r="F187" s="41"/>
      <c r="G187" s="41"/>
      <c r="H187" s="41"/>
      <c r="I187" s="41"/>
      <c r="J187" s="41"/>
      <c r="K187" s="41"/>
      <c r="L187" s="41"/>
    </row>
    <row r="188" spans="1:12" ht="15.75" x14ac:dyDescent="0.25">
      <c r="A188" s="43"/>
      <c r="B188" s="42"/>
      <c r="C188" s="41"/>
      <c r="D188" s="41"/>
      <c r="E188" s="41"/>
      <c r="F188" s="41"/>
      <c r="G188" s="41"/>
      <c r="H188" s="41"/>
      <c r="I188" s="41"/>
      <c r="J188" s="41"/>
      <c r="K188" s="41"/>
      <c r="L188" s="41"/>
    </row>
    <row r="189" spans="1:12" ht="15.75" x14ac:dyDescent="0.25">
      <c r="A189" s="43"/>
      <c r="B189" s="42"/>
      <c r="C189" s="41"/>
      <c r="D189" s="41"/>
      <c r="E189" s="41"/>
      <c r="F189" s="41"/>
      <c r="G189" s="41"/>
      <c r="H189" s="41"/>
      <c r="I189" s="41"/>
      <c r="J189" s="41"/>
      <c r="K189" s="41"/>
      <c r="L189" s="41"/>
    </row>
    <row r="190" spans="1:12" ht="15.75" x14ac:dyDescent="0.25">
      <c r="A190" s="43"/>
      <c r="B190" s="42"/>
      <c r="C190" s="41"/>
      <c r="D190" s="41"/>
      <c r="E190" s="41"/>
      <c r="F190" s="41"/>
      <c r="G190" s="41"/>
      <c r="H190" s="41"/>
      <c r="I190" s="41"/>
      <c r="J190" s="41"/>
      <c r="K190" s="41"/>
      <c r="L190" s="41"/>
    </row>
    <row r="191" spans="1:12" ht="15.75" x14ac:dyDescent="0.25">
      <c r="A191" s="43"/>
      <c r="B191" s="42"/>
      <c r="C191" s="41"/>
      <c r="D191" s="41"/>
      <c r="E191" s="41"/>
      <c r="F191" s="41"/>
      <c r="G191" s="41"/>
      <c r="H191" s="41"/>
      <c r="I191" s="41"/>
      <c r="J191" s="41"/>
      <c r="K191" s="41"/>
      <c r="L191" s="41"/>
    </row>
    <row r="192" spans="1:12" ht="15.75" x14ac:dyDescent="0.25">
      <c r="A192" s="43"/>
      <c r="B192" s="42"/>
      <c r="C192" s="41"/>
      <c r="D192" s="41"/>
      <c r="E192" s="41"/>
      <c r="F192" s="41"/>
      <c r="G192" s="41"/>
      <c r="H192" s="41"/>
      <c r="I192" s="41"/>
      <c r="J192" s="41"/>
      <c r="K192" s="41"/>
      <c r="L192" s="41"/>
    </row>
    <row r="193" spans="1:12" ht="15.75" x14ac:dyDescent="0.25">
      <c r="A193" s="43"/>
      <c r="B193" s="42"/>
      <c r="C193" s="41"/>
      <c r="D193" s="41"/>
      <c r="E193" s="41"/>
      <c r="F193" s="41"/>
      <c r="G193" s="41"/>
      <c r="H193" s="41"/>
      <c r="I193" s="41"/>
      <c r="J193" s="41"/>
      <c r="K193" s="41"/>
      <c r="L193" s="41"/>
    </row>
    <row r="194" spans="1:12" ht="15.75" x14ac:dyDescent="0.25">
      <c r="A194" s="43"/>
      <c r="B194" s="42"/>
      <c r="C194" s="41"/>
      <c r="D194" s="41"/>
      <c r="E194" s="41"/>
      <c r="F194" s="41"/>
      <c r="G194" s="41"/>
      <c r="H194" s="41"/>
      <c r="I194" s="41"/>
      <c r="J194" s="41"/>
      <c r="K194" s="41"/>
      <c r="L194" s="41"/>
    </row>
    <row r="195" spans="1:12" ht="15.75" x14ac:dyDescent="0.25">
      <c r="A195" s="43"/>
      <c r="B195" s="42"/>
      <c r="C195" s="41"/>
      <c r="D195" s="41"/>
      <c r="E195" s="41"/>
      <c r="F195" s="41"/>
      <c r="G195" s="41"/>
      <c r="H195" s="41"/>
      <c r="I195" s="41"/>
      <c r="J195" s="41"/>
      <c r="K195" s="41"/>
      <c r="L195" s="41"/>
    </row>
    <row r="196" spans="1:12" ht="15.75" x14ac:dyDescent="0.25">
      <c r="A196" s="43"/>
      <c r="B196" s="42"/>
      <c r="C196" s="41"/>
      <c r="D196" s="41"/>
      <c r="E196" s="41"/>
      <c r="F196" s="41"/>
      <c r="G196" s="41"/>
      <c r="H196" s="41"/>
      <c r="I196" s="41"/>
      <c r="J196" s="41"/>
      <c r="K196" s="41"/>
      <c r="L196" s="41"/>
    </row>
    <row r="197" spans="1:12" ht="15.75" x14ac:dyDescent="0.25">
      <c r="A197" s="43"/>
      <c r="B197" s="42"/>
      <c r="C197" s="41"/>
      <c r="D197" s="41"/>
      <c r="E197" s="41"/>
      <c r="F197" s="41"/>
      <c r="G197" s="41"/>
      <c r="H197" s="41"/>
      <c r="I197" s="41"/>
      <c r="J197" s="41"/>
      <c r="K197" s="41"/>
      <c r="L197" s="41"/>
    </row>
    <row r="198" spans="1:12" ht="15.75" x14ac:dyDescent="0.25">
      <c r="A198" s="43"/>
      <c r="B198" s="42"/>
      <c r="C198" s="41"/>
      <c r="D198" s="41"/>
      <c r="E198" s="41"/>
      <c r="F198" s="41"/>
      <c r="G198" s="41"/>
      <c r="H198" s="41"/>
      <c r="I198" s="41"/>
      <c r="J198" s="41"/>
      <c r="K198" s="41"/>
      <c r="L198" s="41"/>
    </row>
    <row r="199" spans="1:12" ht="15.75" x14ac:dyDescent="0.25">
      <c r="A199" s="43"/>
      <c r="B199" s="42"/>
      <c r="C199" s="41"/>
      <c r="D199" s="41"/>
      <c r="E199" s="41"/>
      <c r="F199" s="41"/>
      <c r="G199" s="41"/>
      <c r="H199" s="41"/>
      <c r="I199" s="41"/>
      <c r="J199" s="41"/>
      <c r="K199" s="41"/>
      <c r="L199" s="41"/>
    </row>
    <row r="200" spans="1:12" ht="15.75" x14ac:dyDescent="0.25">
      <c r="A200" s="43"/>
      <c r="B200" s="42"/>
      <c r="C200" s="41"/>
      <c r="D200" s="41"/>
      <c r="E200" s="41"/>
      <c r="F200" s="41"/>
      <c r="G200" s="41"/>
      <c r="H200" s="41"/>
      <c r="I200" s="41"/>
      <c r="J200" s="41"/>
      <c r="K200" s="41"/>
      <c r="L200" s="41"/>
    </row>
    <row r="201" spans="1:12" ht="15.75" x14ac:dyDescent="0.25">
      <c r="A201" s="43"/>
      <c r="B201" s="42"/>
      <c r="C201" s="41"/>
      <c r="D201" s="41"/>
      <c r="E201" s="41"/>
      <c r="F201" s="41"/>
      <c r="G201" s="41"/>
      <c r="H201" s="41"/>
      <c r="I201" s="41"/>
      <c r="J201" s="41"/>
      <c r="K201" s="41"/>
      <c r="L201" s="41"/>
    </row>
    <row r="202" spans="1:12" ht="15.75" x14ac:dyDescent="0.25">
      <c r="A202" s="43"/>
      <c r="B202" s="42"/>
      <c r="C202" s="41"/>
      <c r="D202" s="41"/>
      <c r="E202" s="41"/>
      <c r="F202" s="41"/>
      <c r="G202" s="41"/>
      <c r="H202" s="41"/>
      <c r="I202" s="41"/>
      <c r="J202" s="41"/>
      <c r="K202" s="41"/>
      <c r="L202" s="41"/>
    </row>
    <row r="203" spans="1:12" ht="15.75" x14ac:dyDescent="0.25">
      <c r="A203" s="43"/>
      <c r="B203" s="42"/>
      <c r="C203" s="41"/>
      <c r="D203" s="41"/>
      <c r="E203" s="41"/>
      <c r="F203" s="41"/>
      <c r="G203" s="41"/>
      <c r="H203" s="41"/>
      <c r="I203" s="41"/>
      <c r="J203" s="41"/>
      <c r="K203" s="41"/>
      <c r="L203" s="41"/>
    </row>
    <row r="204" spans="1:12" ht="15.75" x14ac:dyDescent="0.25">
      <c r="A204" s="43"/>
      <c r="B204" s="42"/>
      <c r="C204" s="41"/>
      <c r="D204" s="41"/>
      <c r="E204" s="41"/>
      <c r="F204" s="41"/>
      <c r="G204" s="41"/>
      <c r="H204" s="41"/>
      <c r="I204" s="41"/>
      <c r="J204" s="41"/>
      <c r="K204" s="41"/>
      <c r="L204" s="41"/>
    </row>
    <row r="205" spans="1:12" ht="15.75" x14ac:dyDescent="0.25">
      <c r="A205" s="43"/>
      <c r="B205" s="42"/>
      <c r="C205" s="41"/>
      <c r="D205" s="41"/>
      <c r="E205" s="41"/>
      <c r="F205" s="41"/>
      <c r="G205" s="41"/>
      <c r="H205" s="41"/>
      <c r="I205" s="41"/>
      <c r="J205" s="41"/>
      <c r="K205" s="41"/>
      <c r="L205" s="41"/>
    </row>
    <row r="206" spans="1:12" ht="15.75" x14ac:dyDescent="0.25">
      <c r="A206" s="43"/>
      <c r="B206" s="42"/>
      <c r="C206" s="41"/>
      <c r="D206" s="41"/>
      <c r="E206" s="41"/>
      <c r="F206" s="41"/>
      <c r="G206" s="41"/>
      <c r="H206" s="41"/>
      <c r="I206" s="41"/>
      <c r="J206" s="41"/>
      <c r="K206" s="41"/>
      <c r="L206" s="41"/>
    </row>
    <row r="207" spans="1:12" ht="15.75" x14ac:dyDescent="0.25">
      <c r="A207" s="43"/>
      <c r="B207" s="42"/>
      <c r="C207" s="41"/>
      <c r="D207" s="41"/>
      <c r="E207" s="41"/>
      <c r="F207" s="41"/>
      <c r="G207" s="41"/>
      <c r="H207" s="41"/>
      <c r="I207" s="41"/>
      <c r="J207" s="41"/>
      <c r="K207" s="41"/>
      <c r="L207" s="41"/>
    </row>
    <row r="208" spans="1:12" ht="15.75" x14ac:dyDescent="0.25">
      <c r="A208" s="43"/>
      <c r="B208" s="42"/>
      <c r="C208" s="41"/>
      <c r="D208" s="41"/>
      <c r="E208" s="41"/>
      <c r="F208" s="41"/>
      <c r="G208" s="41"/>
      <c r="H208" s="41"/>
      <c r="I208" s="41"/>
      <c r="J208" s="41"/>
      <c r="K208" s="41"/>
      <c r="L208" s="41"/>
    </row>
    <row r="209" spans="1:12" ht="15.75" x14ac:dyDescent="0.25">
      <c r="A209" s="43"/>
      <c r="B209" s="42"/>
      <c r="C209" s="41"/>
      <c r="D209" s="41"/>
      <c r="E209" s="41"/>
      <c r="F209" s="41"/>
      <c r="G209" s="41"/>
      <c r="H209" s="41"/>
      <c r="I209" s="41"/>
      <c r="J209" s="41"/>
      <c r="K209" s="41"/>
      <c r="L209" s="41"/>
    </row>
    <row r="210" spans="1:12" ht="15.75" x14ac:dyDescent="0.25">
      <c r="A210" s="43"/>
      <c r="B210" s="42"/>
      <c r="C210" s="41"/>
      <c r="D210" s="41"/>
      <c r="E210" s="41"/>
      <c r="F210" s="41"/>
      <c r="G210" s="41"/>
      <c r="H210" s="41"/>
      <c r="I210" s="41"/>
      <c r="J210" s="41"/>
      <c r="K210" s="41"/>
      <c r="L210" s="41"/>
    </row>
    <row r="211" spans="1:12" ht="15.75" x14ac:dyDescent="0.25">
      <c r="A211" s="43"/>
      <c r="B211" s="42"/>
      <c r="C211" s="41"/>
      <c r="D211" s="41"/>
      <c r="E211" s="41"/>
      <c r="F211" s="41"/>
      <c r="G211" s="41"/>
      <c r="H211" s="41"/>
      <c r="I211" s="41"/>
      <c r="J211" s="41"/>
      <c r="K211" s="41"/>
      <c r="L211" s="41"/>
    </row>
    <row r="212" spans="1:12" ht="15.75" x14ac:dyDescent="0.25">
      <c r="A212" s="43"/>
      <c r="B212" s="42"/>
      <c r="C212" s="41"/>
      <c r="D212" s="41"/>
      <c r="E212" s="41"/>
      <c r="F212" s="41"/>
      <c r="G212" s="41"/>
      <c r="H212" s="41"/>
      <c r="I212" s="41"/>
      <c r="J212" s="41"/>
      <c r="K212" s="41"/>
      <c r="L212" s="41"/>
    </row>
    <row r="213" spans="1:12" ht="15.75" x14ac:dyDescent="0.25">
      <c r="A213" s="43"/>
      <c r="B213" s="42"/>
      <c r="C213" s="41"/>
      <c r="D213" s="41"/>
      <c r="E213" s="41"/>
      <c r="F213" s="41"/>
      <c r="G213" s="41"/>
      <c r="H213" s="41"/>
      <c r="I213" s="41"/>
      <c r="J213" s="41"/>
      <c r="K213" s="41"/>
      <c r="L213" s="41"/>
    </row>
    <row r="214" spans="1:12" ht="15.75" x14ac:dyDescent="0.25">
      <c r="A214" s="43"/>
      <c r="B214" s="42"/>
      <c r="C214" s="41"/>
      <c r="D214" s="41"/>
      <c r="E214" s="41"/>
      <c r="F214" s="41"/>
      <c r="G214" s="41"/>
      <c r="H214" s="41"/>
      <c r="I214" s="41"/>
      <c r="J214" s="41"/>
      <c r="K214" s="41"/>
      <c r="L214" s="41"/>
    </row>
    <row r="215" spans="1:12" ht="15.75" x14ac:dyDescent="0.25">
      <c r="A215" s="43"/>
      <c r="B215" s="42"/>
      <c r="C215" s="41"/>
      <c r="D215" s="41"/>
      <c r="E215" s="41"/>
      <c r="F215" s="41"/>
      <c r="G215" s="41"/>
      <c r="H215" s="41"/>
      <c r="I215" s="41"/>
      <c r="J215" s="41"/>
      <c r="K215" s="41"/>
      <c r="L215" s="41"/>
    </row>
    <row r="216" spans="1:12" ht="15.75" x14ac:dyDescent="0.25">
      <c r="A216" s="43"/>
      <c r="B216" s="42"/>
      <c r="C216" s="41"/>
      <c r="D216" s="41"/>
      <c r="E216" s="41"/>
      <c r="F216" s="41"/>
      <c r="G216" s="41"/>
      <c r="H216" s="41"/>
      <c r="I216" s="41"/>
      <c r="J216" s="41"/>
      <c r="K216" s="41"/>
      <c r="L216" s="41"/>
    </row>
    <row r="217" spans="1:12" ht="15.75" x14ac:dyDescent="0.25">
      <c r="A217" s="43"/>
      <c r="B217" s="42"/>
      <c r="C217" s="41"/>
      <c r="D217" s="41"/>
      <c r="E217" s="41"/>
      <c r="F217" s="41"/>
      <c r="G217" s="41"/>
      <c r="H217" s="41"/>
      <c r="I217" s="41"/>
      <c r="J217" s="41"/>
      <c r="K217" s="41"/>
      <c r="L217" s="41"/>
    </row>
    <row r="218" spans="1:12" ht="15.75" x14ac:dyDescent="0.25">
      <c r="A218" s="43"/>
      <c r="B218" s="42"/>
      <c r="C218" s="41"/>
      <c r="D218" s="41"/>
      <c r="E218" s="41"/>
      <c r="F218" s="41"/>
      <c r="G218" s="41"/>
      <c r="H218" s="41"/>
      <c r="I218" s="41"/>
      <c r="J218" s="41"/>
      <c r="K218" s="41"/>
      <c r="L218" s="41"/>
    </row>
    <row r="219" spans="1:12" ht="15.75" x14ac:dyDescent="0.25">
      <c r="A219" s="43"/>
      <c r="B219" s="42"/>
      <c r="C219" s="41"/>
      <c r="D219" s="41"/>
      <c r="E219" s="41"/>
      <c r="F219" s="41"/>
      <c r="G219" s="41"/>
      <c r="H219" s="41"/>
      <c r="I219" s="41"/>
      <c r="J219" s="41"/>
      <c r="K219" s="41"/>
      <c r="L219" s="41"/>
    </row>
    <row r="220" spans="1:12" ht="15.75" x14ac:dyDescent="0.25">
      <c r="A220" s="43"/>
      <c r="B220" s="42"/>
      <c r="C220" s="41"/>
      <c r="D220" s="41"/>
      <c r="E220" s="41"/>
      <c r="F220" s="41"/>
      <c r="G220" s="41"/>
      <c r="H220" s="41"/>
      <c r="I220" s="41"/>
      <c r="J220" s="41"/>
      <c r="K220" s="41"/>
      <c r="L220" s="41"/>
    </row>
    <row r="221" spans="1:12" ht="15.75" x14ac:dyDescent="0.25">
      <c r="A221" s="43"/>
      <c r="B221" s="42"/>
      <c r="C221" s="41"/>
      <c r="D221" s="41"/>
      <c r="E221" s="41"/>
      <c r="F221" s="41"/>
      <c r="G221" s="41"/>
      <c r="H221" s="41"/>
      <c r="I221" s="41"/>
      <c r="J221" s="41"/>
      <c r="K221" s="41"/>
      <c r="L221" s="41"/>
    </row>
    <row r="222" spans="1:12" ht="15.75" x14ac:dyDescent="0.25">
      <c r="A222" s="43"/>
      <c r="B222" s="42"/>
      <c r="C222" s="41"/>
      <c r="D222" s="41"/>
      <c r="E222" s="41"/>
      <c r="F222" s="41"/>
      <c r="G222" s="41"/>
      <c r="H222" s="41"/>
      <c r="I222" s="41"/>
      <c r="J222" s="41"/>
      <c r="K222" s="41"/>
      <c r="L222" s="41"/>
    </row>
    <row r="223" spans="1:12" ht="15.75" x14ac:dyDescent="0.25">
      <c r="A223" s="43"/>
      <c r="B223" s="42"/>
      <c r="C223" s="41"/>
      <c r="D223" s="41"/>
      <c r="E223" s="41"/>
      <c r="F223" s="41"/>
      <c r="G223" s="41"/>
      <c r="H223" s="41"/>
      <c r="I223" s="41"/>
      <c r="J223" s="41"/>
      <c r="K223" s="41"/>
      <c r="L223" s="41"/>
    </row>
    <row r="224" spans="1:12" ht="15.75" x14ac:dyDescent="0.25">
      <c r="A224" s="43"/>
      <c r="B224" s="42"/>
      <c r="C224" s="41"/>
      <c r="D224" s="41"/>
      <c r="E224" s="41"/>
      <c r="F224" s="41"/>
      <c r="G224" s="41"/>
      <c r="H224" s="41"/>
      <c r="I224" s="41"/>
      <c r="J224" s="41"/>
      <c r="K224" s="41"/>
      <c r="L224" s="41"/>
    </row>
    <row r="225" spans="1:12" ht="15.75" x14ac:dyDescent="0.25">
      <c r="A225" s="43"/>
      <c r="B225" s="42"/>
      <c r="C225" s="41"/>
      <c r="D225" s="41"/>
      <c r="E225" s="41"/>
      <c r="F225" s="41"/>
      <c r="G225" s="41"/>
      <c r="H225" s="41"/>
      <c r="I225" s="41"/>
      <c r="J225" s="41"/>
      <c r="K225" s="41"/>
      <c r="L225" s="41"/>
    </row>
    <row r="226" spans="1:12" ht="15.75" x14ac:dyDescent="0.25">
      <c r="A226" s="43"/>
      <c r="B226" s="42"/>
      <c r="C226" s="41"/>
      <c r="D226" s="41"/>
      <c r="E226" s="41"/>
      <c r="F226" s="41"/>
      <c r="G226" s="41"/>
      <c r="H226" s="41"/>
      <c r="I226" s="41"/>
      <c r="J226" s="41"/>
      <c r="K226" s="41"/>
      <c r="L226" s="41"/>
    </row>
    <row r="227" spans="1:12" ht="15.75" x14ac:dyDescent="0.25">
      <c r="A227" s="43"/>
      <c r="B227" s="42"/>
      <c r="C227" s="41"/>
      <c r="D227" s="41"/>
      <c r="E227" s="41"/>
      <c r="F227" s="41"/>
      <c r="G227" s="41"/>
      <c r="H227" s="41"/>
      <c r="I227" s="41"/>
      <c r="J227" s="41"/>
      <c r="K227" s="41"/>
      <c r="L227" s="41"/>
    </row>
    <row r="228" spans="1:12" ht="15.75" x14ac:dyDescent="0.25">
      <c r="A228" s="43"/>
      <c r="B228" s="42"/>
      <c r="C228" s="41"/>
      <c r="D228" s="41"/>
      <c r="E228" s="41"/>
      <c r="F228" s="41"/>
      <c r="G228" s="41"/>
      <c r="H228" s="41"/>
      <c r="I228" s="41"/>
      <c r="J228" s="41"/>
      <c r="K228" s="41"/>
      <c r="L228" s="41"/>
    </row>
    <row r="229" spans="1:12" ht="15.75" x14ac:dyDescent="0.25">
      <c r="A229" s="43"/>
      <c r="B229" s="42"/>
      <c r="C229" s="41"/>
      <c r="D229" s="41"/>
      <c r="E229" s="41"/>
      <c r="F229" s="41"/>
      <c r="G229" s="41"/>
      <c r="H229" s="41"/>
      <c r="I229" s="41"/>
      <c r="J229" s="41"/>
      <c r="K229" s="41"/>
      <c r="L229" s="41"/>
    </row>
    <row r="230" spans="1:12" ht="15.75" x14ac:dyDescent="0.25">
      <c r="A230" s="43"/>
      <c r="B230" s="42"/>
      <c r="C230" s="41"/>
      <c r="D230" s="41"/>
      <c r="E230" s="41"/>
      <c r="F230" s="41"/>
      <c r="G230" s="41"/>
      <c r="H230" s="41"/>
      <c r="I230" s="41"/>
      <c r="J230" s="41"/>
      <c r="K230" s="41"/>
      <c r="L230" s="41"/>
    </row>
    <row r="231" spans="1:12" ht="15.75" x14ac:dyDescent="0.25">
      <c r="A231" s="43"/>
      <c r="B231" s="42"/>
      <c r="C231" s="41"/>
      <c r="D231" s="41"/>
      <c r="E231" s="41"/>
      <c r="F231" s="41"/>
      <c r="G231" s="41"/>
      <c r="H231" s="41"/>
      <c r="I231" s="41"/>
      <c r="J231" s="41"/>
      <c r="K231" s="41"/>
      <c r="L231" s="41"/>
    </row>
    <row r="232" spans="1:12" ht="15.75" x14ac:dyDescent="0.25">
      <c r="A232" s="43"/>
      <c r="B232" s="42"/>
      <c r="C232" s="41"/>
      <c r="D232" s="41"/>
      <c r="E232" s="41"/>
      <c r="F232" s="41"/>
      <c r="G232" s="41"/>
      <c r="H232" s="41"/>
      <c r="I232" s="41"/>
      <c r="J232" s="41"/>
      <c r="K232" s="41"/>
      <c r="L232" s="41"/>
    </row>
    <row r="233" spans="1:12" ht="15.75" x14ac:dyDescent="0.25">
      <c r="A233" s="43"/>
      <c r="B233" s="42"/>
      <c r="C233" s="41"/>
      <c r="D233" s="41"/>
      <c r="E233" s="41"/>
      <c r="F233" s="41"/>
      <c r="G233" s="41"/>
      <c r="H233" s="41"/>
      <c r="I233" s="41"/>
      <c r="J233" s="41"/>
      <c r="K233" s="41"/>
      <c r="L233" s="41"/>
    </row>
    <row r="234" spans="1:12" ht="15.75" x14ac:dyDescent="0.25">
      <c r="A234" s="43"/>
      <c r="B234" s="42"/>
      <c r="C234" s="41"/>
      <c r="D234" s="41"/>
      <c r="E234" s="41"/>
      <c r="F234" s="41"/>
      <c r="G234" s="41"/>
      <c r="H234" s="41"/>
      <c r="I234" s="41"/>
      <c r="J234" s="41"/>
      <c r="K234" s="41"/>
      <c r="L234" s="41"/>
    </row>
    <row r="235" spans="1:12" ht="15.75" x14ac:dyDescent="0.25">
      <c r="A235" s="43"/>
      <c r="B235" s="42"/>
      <c r="C235" s="41"/>
      <c r="D235" s="41"/>
      <c r="E235" s="41"/>
      <c r="F235" s="41"/>
      <c r="G235" s="41"/>
      <c r="H235" s="41"/>
      <c r="I235" s="41"/>
      <c r="J235" s="41"/>
      <c r="K235" s="41"/>
      <c r="L235" s="41"/>
    </row>
    <row r="236" spans="1:12" ht="15.75" x14ac:dyDescent="0.25">
      <c r="A236" s="43"/>
      <c r="B236" s="42"/>
      <c r="C236" s="41"/>
      <c r="D236" s="41"/>
      <c r="E236" s="41"/>
      <c r="F236" s="41"/>
      <c r="G236" s="41"/>
      <c r="H236" s="41"/>
      <c r="I236" s="41"/>
      <c r="J236" s="41"/>
      <c r="K236" s="41"/>
      <c r="L236" s="41"/>
    </row>
    <row r="237" spans="1:12" ht="15.75" x14ac:dyDescent="0.25">
      <c r="A237" s="43"/>
      <c r="B237" s="42"/>
      <c r="C237" s="41"/>
      <c r="D237" s="41"/>
      <c r="E237" s="41"/>
      <c r="F237" s="41"/>
      <c r="G237" s="41"/>
      <c r="H237" s="41"/>
      <c r="I237" s="41"/>
      <c r="J237" s="41"/>
      <c r="K237" s="41"/>
      <c r="L237" s="41"/>
    </row>
    <row r="238" spans="1:12" ht="15.75" x14ac:dyDescent="0.25">
      <c r="A238" s="43"/>
      <c r="B238" s="42"/>
      <c r="C238" s="41"/>
      <c r="D238" s="41"/>
      <c r="E238" s="41"/>
      <c r="F238" s="41"/>
      <c r="G238" s="41"/>
      <c r="H238" s="41"/>
      <c r="I238" s="41"/>
      <c r="J238" s="41"/>
      <c r="K238" s="41"/>
      <c r="L238" s="41"/>
    </row>
    <row r="239" spans="1:12" ht="15.75" x14ac:dyDescent="0.25">
      <c r="A239" s="43"/>
      <c r="B239" s="42"/>
      <c r="C239" s="41"/>
      <c r="D239" s="41"/>
      <c r="E239" s="41"/>
      <c r="F239" s="41"/>
      <c r="G239" s="41"/>
      <c r="H239" s="41"/>
      <c r="I239" s="41"/>
      <c r="J239" s="41"/>
      <c r="K239" s="41"/>
      <c r="L239" s="41"/>
    </row>
    <row r="240" spans="1:12" ht="15.75" x14ac:dyDescent="0.25">
      <c r="A240" s="43"/>
      <c r="B240" s="42"/>
      <c r="C240" s="41"/>
      <c r="D240" s="41"/>
      <c r="E240" s="41"/>
      <c r="F240" s="41"/>
      <c r="G240" s="41"/>
      <c r="H240" s="41"/>
      <c r="I240" s="41"/>
      <c r="J240" s="41"/>
      <c r="K240" s="41"/>
      <c r="L240" s="41"/>
    </row>
    <row r="241" spans="1:16" ht="15.75" x14ac:dyDescent="0.25">
      <c r="A241" s="43"/>
      <c r="B241" s="42"/>
      <c r="C241" s="41"/>
      <c r="D241" s="41"/>
      <c r="E241" s="41"/>
      <c r="F241" s="41"/>
      <c r="G241" s="41"/>
      <c r="H241" s="41"/>
      <c r="I241" s="41"/>
      <c r="J241" s="41"/>
      <c r="K241" s="41"/>
      <c r="L241" s="41"/>
    </row>
    <row r="242" spans="1:16" ht="15.75" x14ac:dyDescent="0.25">
      <c r="A242" s="43"/>
      <c r="B242" s="42"/>
      <c r="C242" s="41"/>
      <c r="D242" s="41"/>
      <c r="E242" s="41"/>
      <c r="F242" s="41"/>
      <c r="G242" s="41"/>
      <c r="H242" s="41"/>
      <c r="I242" s="41"/>
      <c r="J242" s="41"/>
      <c r="K242" s="41"/>
      <c r="L242" s="41"/>
    </row>
    <row r="243" spans="1:16" ht="15.75" x14ac:dyDescent="0.25">
      <c r="A243" s="43"/>
      <c r="B243" s="42"/>
      <c r="C243" s="41"/>
      <c r="D243" s="41"/>
      <c r="E243" s="41"/>
      <c r="F243" s="41"/>
      <c r="G243" s="41"/>
      <c r="H243" s="41"/>
      <c r="I243" s="41"/>
      <c r="J243" s="41"/>
      <c r="K243" s="41"/>
      <c r="L243" s="41"/>
    </row>
    <row r="244" spans="1:16" ht="15.75" x14ac:dyDescent="0.25">
      <c r="A244" s="43"/>
      <c r="B244" s="42"/>
      <c r="C244" s="41"/>
      <c r="D244" s="41"/>
      <c r="E244" s="41"/>
      <c r="F244" s="41"/>
      <c r="G244" s="41"/>
      <c r="H244" s="41"/>
      <c r="I244" s="41"/>
      <c r="J244" s="41"/>
      <c r="K244" s="41"/>
      <c r="L244" s="41"/>
    </row>
    <row r="245" spans="1:16" ht="15.75" x14ac:dyDescent="0.25">
      <c r="A245" s="43"/>
      <c r="B245" s="42"/>
      <c r="C245" s="41"/>
      <c r="D245" s="41"/>
      <c r="E245" s="41"/>
      <c r="F245" s="41"/>
      <c r="G245" s="41"/>
      <c r="H245" s="41"/>
      <c r="I245" s="41"/>
      <c r="J245" s="41"/>
      <c r="K245" s="41"/>
      <c r="L245" s="41"/>
    </row>
    <row r="246" spans="1:16" ht="15.75" x14ac:dyDescent="0.25">
      <c r="A246" s="43"/>
      <c r="B246" s="42"/>
      <c r="C246" s="41"/>
      <c r="D246" s="41"/>
      <c r="E246" s="41"/>
      <c r="F246" s="41"/>
      <c r="G246" s="41"/>
      <c r="H246" s="41"/>
      <c r="I246" s="41"/>
      <c r="J246" s="41"/>
      <c r="K246" s="41"/>
      <c r="L246" s="41"/>
    </row>
    <row r="247" spans="1:16" ht="15.75" x14ac:dyDescent="0.25">
      <c r="A247" s="43"/>
      <c r="B247" s="42"/>
      <c r="C247" s="41"/>
      <c r="D247" s="41"/>
      <c r="E247" s="41"/>
      <c r="F247" s="41"/>
      <c r="G247" s="41"/>
      <c r="H247" s="41"/>
      <c r="I247" s="41"/>
      <c r="J247" s="41"/>
      <c r="K247" s="41"/>
      <c r="L247" s="41"/>
    </row>
    <row r="248" spans="1:16" ht="15.75" x14ac:dyDescent="0.25">
      <c r="A248" s="43"/>
      <c r="B248" s="42"/>
      <c r="C248" s="41"/>
      <c r="D248" s="41"/>
      <c r="E248" s="41"/>
      <c r="F248" s="41"/>
      <c r="G248" s="41"/>
      <c r="H248" s="41"/>
      <c r="I248" s="41"/>
      <c r="J248" s="41"/>
      <c r="K248" s="41"/>
      <c r="L248" s="41"/>
    </row>
    <row r="249" spans="1:16" ht="15.75" x14ac:dyDescent="0.25">
      <c r="A249" s="43"/>
      <c r="B249" s="42"/>
      <c r="C249" s="41"/>
      <c r="D249" s="41"/>
      <c r="E249" s="41"/>
      <c r="F249" s="41"/>
      <c r="G249" s="41"/>
      <c r="H249" s="41"/>
      <c r="I249" s="41"/>
      <c r="J249" s="41"/>
      <c r="K249" s="41"/>
      <c r="L249" s="41"/>
    </row>
    <row r="250" spans="1:16" ht="15.75" x14ac:dyDescent="0.25">
      <c r="A250" s="43"/>
      <c r="B250" s="42"/>
      <c r="C250" s="41"/>
      <c r="D250" s="41"/>
      <c r="E250" s="41"/>
      <c r="F250" s="41"/>
      <c r="G250" s="41"/>
      <c r="H250" s="41"/>
      <c r="I250" s="41"/>
      <c r="J250" s="41"/>
      <c r="K250" s="41"/>
      <c r="L250" s="41"/>
    </row>
    <row r="251" spans="1:16" ht="15.75" x14ac:dyDescent="0.25">
      <c r="A251" s="43"/>
      <c r="B251" s="42"/>
      <c r="C251" s="41"/>
      <c r="D251" s="41"/>
      <c r="E251" s="41"/>
      <c r="F251" s="41"/>
      <c r="G251" s="41"/>
      <c r="H251" s="41"/>
      <c r="I251" s="41"/>
      <c r="J251" s="41"/>
      <c r="K251" s="41"/>
      <c r="L251" s="41"/>
    </row>
    <row r="252" spans="1:16" ht="15.75" x14ac:dyDescent="0.25">
      <c r="A252" s="43"/>
      <c r="B252" s="42"/>
      <c r="C252" s="41"/>
      <c r="D252" s="41"/>
      <c r="E252" s="41"/>
      <c r="F252" s="41"/>
      <c r="G252" s="41"/>
      <c r="H252" s="41"/>
      <c r="I252" s="41"/>
      <c r="J252" s="41"/>
      <c r="K252" s="41"/>
      <c r="L252" s="41"/>
    </row>
    <row r="253" spans="1:16" ht="15.75" x14ac:dyDescent="0.25">
      <c r="A253" s="43"/>
      <c r="B253" s="42"/>
      <c r="C253" s="41"/>
      <c r="D253" s="41"/>
      <c r="E253" s="41"/>
      <c r="F253" s="41"/>
      <c r="G253" s="41"/>
      <c r="H253" s="41"/>
      <c r="I253" s="41"/>
      <c r="J253" s="41"/>
      <c r="K253" s="41"/>
      <c r="L253" s="41"/>
    </row>
    <row r="254" spans="1:16" ht="15.75" x14ac:dyDescent="0.25">
      <c r="A254" s="43"/>
      <c r="B254" s="189"/>
      <c r="C254" s="189"/>
      <c r="D254" s="189"/>
      <c r="E254" s="189"/>
      <c r="F254" s="189"/>
      <c r="G254" s="189"/>
      <c r="H254" s="189"/>
      <c r="I254" s="189"/>
      <c r="J254" s="189"/>
      <c r="K254" s="189"/>
      <c r="L254" s="43"/>
      <c r="M254" s="189"/>
      <c r="N254" s="189"/>
      <c r="O254" s="189"/>
      <c r="P254" s="189"/>
    </row>
    <row r="255" spans="1:16" ht="15.75" x14ac:dyDescent="0.25">
      <c r="A255" s="43"/>
      <c r="B255" s="189"/>
      <c r="C255" s="189"/>
      <c r="D255" s="189"/>
      <c r="E255" s="189"/>
      <c r="F255" s="189"/>
      <c r="G255" s="189"/>
      <c r="H255" s="189"/>
      <c r="I255" s="189"/>
      <c r="J255" s="189"/>
      <c r="K255" s="189"/>
      <c r="L255" s="43"/>
      <c r="M255" s="189"/>
      <c r="N255" s="189"/>
      <c r="O255" s="189"/>
      <c r="P255" s="189"/>
    </row>
    <row r="256" spans="1:16" ht="15.75" x14ac:dyDescent="0.25">
      <c r="A256" s="43"/>
      <c r="B256" s="189"/>
      <c r="C256" s="189"/>
      <c r="D256" s="189"/>
      <c r="E256" s="189"/>
      <c r="F256" s="189"/>
      <c r="G256" s="189"/>
      <c r="H256" s="189"/>
      <c r="I256" s="189"/>
      <c r="J256" s="189"/>
      <c r="K256" s="189"/>
      <c r="L256" s="43"/>
      <c r="M256" s="189"/>
      <c r="N256" s="189"/>
      <c r="O256" s="189"/>
      <c r="P256" s="189"/>
    </row>
    <row r="257" spans="1:16" ht="15.75" x14ac:dyDescent="0.25">
      <c r="A257" s="43"/>
      <c r="B257" s="189"/>
      <c r="C257" s="189"/>
      <c r="D257" s="189"/>
      <c r="E257" s="189"/>
      <c r="F257" s="189"/>
      <c r="G257" s="189"/>
      <c r="H257" s="189"/>
      <c r="I257" s="189"/>
      <c r="J257" s="189"/>
      <c r="K257" s="189"/>
      <c r="L257" s="43"/>
      <c r="M257" s="189"/>
      <c r="N257" s="189"/>
      <c r="O257" s="189"/>
      <c r="P257" s="189"/>
    </row>
    <row r="258" spans="1:16" ht="15.75" x14ac:dyDescent="0.25">
      <c r="A258" s="43"/>
      <c r="B258" s="189"/>
      <c r="C258" s="189"/>
      <c r="D258" s="189"/>
      <c r="E258" s="189"/>
      <c r="F258" s="189"/>
      <c r="G258" s="189"/>
      <c r="H258" s="189"/>
      <c r="I258" s="189"/>
      <c r="J258" s="189"/>
      <c r="K258" s="189"/>
      <c r="L258" s="43"/>
      <c r="M258" s="189"/>
      <c r="N258" s="189"/>
      <c r="O258" s="189"/>
      <c r="P258" s="189"/>
    </row>
    <row r="259" spans="1:16" ht="15.75" x14ac:dyDescent="0.25">
      <c r="A259" s="43"/>
      <c r="B259" s="189"/>
      <c r="C259" s="189"/>
      <c r="D259" s="189"/>
      <c r="E259" s="189"/>
      <c r="F259" s="189"/>
      <c r="G259" s="189"/>
      <c r="H259" s="189"/>
      <c r="I259" s="189"/>
      <c r="J259" s="189"/>
      <c r="K259" s="189"/>
      <c r="L259" s="43"/>
      <c r="M259" s="189"/>
      <c r="N259" s="189"/>
      <c r="O259" s="189"/>
      <c r="P259" s="189"/>
    </row>
    <row r="260" spans="1:16" ht="15.75" x14ac:dyDescent="0.25">
      <c r="A260" s="43"/>
      <c r="B260" s="189"/>
      <c r="C260" s="189"/>
      <c r="D260" s="189"/>
      <c r="E260" s="189"/>
      <c r="F260" s="189"/>
      <c r="G260" s="189"/>
      <c r="H260" s="189"/>
      <c r="I260" s="189"/>
      <c r="J260" s="189"/>
      <c r="K260" s="189"/>
      <c r="L260" s="43"/>
      <c r="M260" s="189"/>
      <c r="N260" s="189"/>
      <c r="O260" s="189"/>
      <c r="P260" s="189"/>
    </row>
    <row r="261" spans="1:16" ht="15.75" x14ac:dyDescent="0.25">
      <c r="A261" s="43"/>
      <c r="B261" s="189"/>
      <c r="C261" s="189"/>
      <c r="D261" s="189"/>
      <c r="E261" s="189"/>
      <c r="F261" s="189"/>
      <c r="G261" s="189"/>
      <c r="H261" s="189"/>
      <c r="I261" s="189"/>
      <c r="J261" s="189"/>
      <c r="K261" s="189"/>
      <c r="L261" s="43"/>
      <c r="M261" s="189"/>
      <c r="N261" s="189"/>
      <c r="O261" s="189"/>
      <c r="P261" s="189"/>
    </row>
    <row r="262" spans="1:16" ht="15.75" x14ac:dyDescent="0.25">
      <c r="A262" s="43"/>
      <c r="B262" s="189"/>
      <c r="C262" s="189"/>
      <c r="D262" s="189"/>
      <c r="E262" s="189"/>
      <c r="F262" s="189"/>
      <c r="G262" s="189"/>
      <c r="H262" s="189"/>
      <c r="I262" s="189"/>
      <c r="J262" s="189"/>
      <c r="K262" s="189"/>
      <c r="L262" s="43"/>
      <c r="M262" s="189"/>
      <c r="N262" s="189"/>
      <c r="O262" s="189"/>
      <c r="P262" s="189"/>
    </row>
    <row r="263" spans="1:16" ht="15.75" x14ac:dyDescent="0.25">
      <c r="A263" s="43"/>
      <c r="B263" s="189"/>
      <c r="C263" s="189"/>
      <c r="D263" s="189"/>
      <c r="E263" s="189"/>
      <c r="F263" s="189"/>
      <c r="G263" s="189"/>
      <c r="H263" s="189"/>
      <c r="I263" s="189"/>
      <c r="J263" s="189"/>
      <c r="K263" s="189"/>
      <c r="L263" s="43"/>
      <c r="M263" s="189"/>
      <c r="N263" s="189"/>
      <c r="O263" s="189"/>
      <c r="P263" s="189"/>
    </row>
    <row r="264" spans="1:16" ht="15.75" x14ac:dyDescent="0.25">
      <c r="A264" s="43"/>
      <c r="B264" s="189"/>
      <c r="C264" s="189"/>
      <c r="D264" s="189"/>
      <c r="E264" s="189"/>
      <c r="F264" s="189"/>
      <c r="G264" s="189"/>
      <c r="H264" s="189"/>
      <c r="I264" s="189"/>
      <c r="J264" s="189"/>
      <c r="K264" s="189"/>
      <c r="L264" s="43"/>
      <c r="M264" s="189"/>
      <c r="N264" s="189"/>
      <c r="O264" s="189"/>
      <c r="P264" s="189"/>
    </row>
    <row r="265" spans="1:16" ht="15.75" x14ac:dyDescent="0.25">
      <c r="A265" s="43"/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43"/>
      <c r="M265" s="189"/>
      <c r="N265" s="189"/>
      <c r="O265" s="189"/>
      <c r="P265" s="189"/>
    </row>
    <row r="266" spans="1:16" ht="15.75" x14ac:dyDescent="0.25">
      <c r="A266" s="43"/>
      <c r="B266" s="189"/>
      <c r="C266" s="189"/>
      <c r="D266" s="189"/>
      <c r="E266" s="189"/>
      <c r="F266" s="189"/>
      <c r="G266" s="189"/>
      <c r="H266" s="189"/>
      <c r="I266" s="189"/>
      <c r="J266" s="189"/>
      <c r="K266" s="189"/>
      <c r="L266" s="43"/>
      <c r="M266" s="189"/>
      <c r="N266" s="189"/>
      <c r="O266" s="189"/>
      <c r="P266" s="189"/>
    </row>
    <row r="267" spans="1:16" ht="15.75" x14ac:dyDescent="0.25">
      <c r="A267" s="43"/>
      <c r="B267" s="189"/>
      <c r="C267" s="189"/>
      <c r="D267" s="189"/>
      <c r="E267" s="189"/>
      <c r="F267" s="189"/>
      <c r="G267" s="189"/>
      <c r="H267" s="189"/>
      <c r="I267" s="189"/>
      <c r="J267" s="189"/>
      <c r="K267" s="189"/>
      <c r="L267" s="43"/>
      <c r="M267" s="189"/>
      <c r="N267" s="189"/>
      <c r="O267" s="189"/>
      <c r="P267" s="189"/>
    </row>
    <row r="268" spans="1:16" ht="15.75" x14ac:dyDescent="0.25">
      <c r="A268" s="43"/>
      <c r="B268" s="189"/>
      <c r="C268" s="189"/>
      <c r="D268" s="189"/>
      <c r="E268" s="189"/>
      <c r="F268" s="189"/>
      <c r="G268" s="189"/>
      <c r="H268" s="189"/>
      <c r="I268" s="189"/>
      <c r="J268" s="189"/>
      <c r="K268" s="189"/>
      <c r="L268" s="43"/>
      <c r="M268" s="189"/>
      <c r="N268" s="189"/>
      <c r="O268" s="189"/>
      <c r="P268" s="189"/>
    </row>
    <row r="269" spans="1:16" ht="15.75" x14ac:dyDescent="0.25">
      <c r="A269" s="43"/>
      <c r="B269" s="189"/>
      <c r="C269" s="189"/>
      <c r="D269" s="189"/>
      <c r="E269" s="189"/>
      <c r="F269" s="189"/>
      <c r="G269" s="189"/>
      <c r="H269" s="189"/>
      <c r="I269" s="189"/>
      <c r="J269" s="189"/>
      <c r="K269" s="189"/>
      <c r="L269" s="43"/>
      <c r="M269" s="189"/>
      <c r="N269" s="189"/>
      <c r="O269" s="189"/>
      <c r="P269" s="189"/>
    </row>
    <row r="270" spans="1:16" ht="15.75" x14ac:dyDescent="0.25">
      <c r="A270" s="43"/>
      <c r="B270" s="189"/>
      <c r="C270" s="189"/>
      <c r="D270" s="189"/>
      <c r="E270" s="189"/>
      <c r="F270" s="189"/>
      <c r="G270" s="189"/>
      <c r="H270" s="189"/>
      <c r="I270" s="189"/>
      <c r="J270" s="189"/>
      <c r="K270" s="189"/>
      <c r="L270" s="43"/>
      <c r="M270" s="189"/>
      <c r="N270" s="189"/>
      <c r="O270" s="189"/>
      <c r="P270" s="189"/>
    </row>
    <row r="271" spans="1:16" ht="15.75" x14ac:dyDescent="0.25">
      <c r="A271" s="43"/>
      <c r="B271" s="189"/>
      <c r="C271" s="189"/>
      <c r="D271" s="189"/>
      <c r="E271" s="189"/>
      <c r="F271" s="189"/>
      <c r="G271" s="189"/>
      <c r="H271" s="189"/>
      <c r="I271" s="189"/>
      <c r="J271" s="189"/>
      <c r="K271" s="189"/>
      <c r="L271" s="43"/>
      <c r="M271" s="189"/>
      <c r="N271" s="189"/>
      <c r="O271" s="189"/>
      <c r="P271" s="189"/>
    </row>
    <row r="272" spans="1:16" ht="15.75" x14ac:dyDescent="0.25">
      <c r="A272" s="43"/>
      <c r="B272" s="189"/>
      <c r="C272" s="189"/>
      <c r="D272" s="189"/>
      <c r="E272" s="189"/>
      <c r="F272" s="189"/>
      <c r="G272" s="189"/>
      <c r="H272" s="189"/>
      <c r="I272" s="189"/>
      <c r="J272" s="189"/>
      <c r="K272" s="189"/>
      <c r="L272" s="43"/>
      <c r="M272" s="189"/>
      <c r="N272" s="189"/>
      <c r="O272" s="189"/>
      <c r="P272" s="189"/>
    </row>
    <row r="273" spans="1:16" ht="15.75" x14ac:dyDescent="0.25">
      <c r="A273" s="43"/>
      <c r="B273" s="189"/>
      <c r="C273" s="189"/>
      <c r="D273" s="189"/>
      <c r="E273" s="189"/>
      <c r="F273" s="189"/>
      <c r="G273" s="189"/>
      <c r="H273" s="189"/>
      <c r="I273" s="189"/>
      <c r="J273" s="189"/>
      <c r="K273" s="189"/>
      <c r="L273" s="43"/>
      <c r="M273" s="189"/>
      <c r="N273" s="189"/>
      <c r="O273" s="189"/>
      <c r="P273" s="189"/>
    </row>
    <row r="274" spans="1:16" ht="15.75" x14ac:dyDescent="0.25">
      <c r="A274" s="43"/>
      <c r="B274" s="189"/>
      <c r="C274" s="189"/>
      <c r="D274" s="189"/>
      <c r="E274" s="189"/>
      <c r="F274" s="189"/>
      <c r="G274" s="189"/>
      <c r="H274" s="189"/>
      <c r="I274" s="189"/>
      <c r="J274" s="189"/>
      <c r="K274" s="189"/>
      <c r="L274" s="43"/>
      <c r="M274" s="189"/>
      <c r="N274" s="189"/>
      <c r="O274" s="189"/>
      <c r="P274" s="189"/>
    </row>
    <row r="275" spans="1:16" ht="15.75" x14ac:dyDescent="0.25">
      <c r="A275" s="43"/>
      <c r="B275" s="189"/>
      <c r="C275" s="189"/>
      <c r="D275" s="189"/>
      <c r="E275" s="189"/>
      <c r="F275" s="189"/>
      <c r="G275" s="189"/>
      <c r="H275" s="189"/>
      <c r="I275" s="189"/>
      <c r="J275" s="189"/>
      <c r="K275" s="189"/>
      <c r="L275" s="43"/>
      <c r="M275" s="189"/>
      <c r="N275" s="189"/>
      <c r="O275" s="189"/>
      <c r="P275" s="189"/>
    </row>
    <row r="276" spans="1:16" ht="15.75" x14ac:dyDescent="0.25">
      <c r="A276" s="43"/>
      <c r="B276" s="189"/>
      <c r="C276" s="189"/>
      <c r="D276" s="189"/>
      <c r="E276" s="189"/>
      <c r="F276" s="189"/>
      <c r="G276" s="189"/>
      <c r="H276" s="189"/>
      <c r="I276" s="189"/>
      <c r="J276" s="189"/>
      <c r="K276" s="189"/>
      <c r="L276" s="43"/>
      <c r="M276" s="189"/>
      <c r="N276" s="189"/>
      <c r="O276" s="189"/>
      <c r="P276" s="189"/>
    </row>
    <row r="277" spans="1:16" ht="15.75" x14ac:dyDescent="0.25">
      <c r="A277" s="43"/>
      <c r="B277" s="189"/>
      <c r="C277" s="189"/>
      <c r="D277" s="189"/>
      <c r="E277" s="189"/>
      <c r="F277" s="189"/>
      <c r="G277" s="189"/>
      <c r="H277" s="189"/>
      <c r="I277" s="189"/>
      <c r="J277" s="189"/>
      <c r="K277" s="189"/>
      <c r="L277" s="43"/>
      <c r="M277" s="189"/>
      <c r="N277" s="189"/>
      <c r="O277" s="189"/>
      <c r="P277" s="189"/>
    </row>
    <row r="278" spans="1:16" ht="15.75" x14ac:dyDescent="0.25">
      <c r="A278" s="43"/>
      <c r="B278" s="189"/>
      <c r="C278" s="189"/>
      <c r="D278" s="189"/>
      <c r="E278" s="189"/>
      <c r="F278" s="189"/>
      <c r="G278" s="189"/>
      <c r="H278" s="189"/>
      <c r="I278" s="189"/>
      <c r="J278" s="189"/>
      <c r="K278" s="189"/>
      <c r="L278" s="43"/>
      <c r="M278" s="189"/>
      <c r="N278" s="189"/>
      <c r="O278" s="189"/>
      <c r="P278" s="189"/>
    </row>
    <row r="279" spans="1:16" ht="15.75" x14ac:dyDescent="0.25">
      <c r="A279" s="43"/>
      <c r="B279" s="189"/>
      <c r="C279" s="189"/>
      <c r="D279" s="189"/>
      <c r="E279" s="189"/>
      <c r="F279" s="189"/>
      <c r="G279" s="189"/>
      <c r="H279" s="189"/>
      <c r="I279" s="189"/>
      <c r="J279" s="189"/>
      <c r="K279" s="189"/>
      <c r="L279" s="43"/>
      <c r="M279" s="189"/>
      <c r="N279" s="189"/>
      <c r="O279" s="189"/>
      <c r="P279" s="189"/>
    </row>
    <row r="280" spans="1:16" ht="15.75" x14ac:dyDescent="0.25">
      <c r="A280" s="43"/>
      <c r="B280" s="189"/>
      <c r="C280" s="189"/>
      <c r="D280" s="189"/>
      <c r="E280" s="189"/>
      <c r="F280" s="189"/>
      <c r="G280" s="189"/>
      <c r="H280" s="189"/>
      <c r="I280" s="189"/>
      <c r="J280" s="189"/>
      <c r="K280" s="189"/>
      <c r="L280" s="43"/>
      <c r="M280" s="189"/>
      <c r="N280" s="189"/>
      <c r="O280" s="189"/>
      <c r="P280" s="189"/>
    </row>
    <row r="281" spans="1:16" ht="15.75" x14ac:dyDescent="0.25">
      <c r="A281" s="43"/>
      <c r="B281" s="189"/>
      <c r="C281" s="189"/>
      <c r="D281" s="189"/>
      <c r="E281" s="189"/>
      <c r="F281" s="189"/>
      <c r="G281" s="189"/>
      <c r="H281" s="189"/>
      <c r="I281" s="189"/>
      <c r="J281" s="189"/>
      <c r="K281" s="189"/>
      <c r="L281" s="43"/>
      <c r="M281" s="189"/>
      <c r="N281" s="189"/>
      <c r="O281" s="189"/>
      <c r="P281" s="189"/>
    </row>
    <row r="282" spans="1:16" ht="15.75" x14ac:dyDescent="0.25">
      <c r="A282" s="43"/>
      <c r="B282" s="189"/>
      <c r="C282" s="189"/>
      <c r="D282" s="189"/>
      <c r="E282" s="189"/>
      <c r="F282" s="189"/>
      <c r="G282" s="189"/>
      <c r="H282" s="189"/>
      <c r="I282" s="189"/>
      <c r="J282" s="189"/>
      <c r="K282" s="189"/>
      <c r="L282" s="43"/>
      <c r="M282" s="189"/>
      <c r="N282" s="189"/>
      <c r="O282" s="189"/>
      <c r="P282" s="189"/>
    </row>
    <row r="283" spans="1:16" ht="15.75" x14ac:dyDescent="0.25">
      <c r="A283" s="43"/>
      <c r="B283" s="189"/>
      <c r="C283" s="189"/>
      <c r="D283" s="189"/>
      <c r="E283" s="189"/>
      <c r="F283" s="189"/>
      <c r="G283" s="189"/>
      <c r="H283" s="189"/>
      <c r="I283" s="189"/>
      <c r="J283" s="189"/>
      <c r="K283" s="189"/>
      <c r="L283" s="43"/>
      <c r="M283" s="189"/>
      <c r="N283" s="189"/>
      <c r="O283" s="189"/>
      <c r="P283" s="189"/>
    </row>
    <row r="284" spans="1:16" ht="15.75" x14ac:dyDescent="0.25">
      <c r="A284" s="43"/>
      <c r="B284" s="189"/>
      <c r="C284" s="189"/>
      <c r="D284" s="189"/>
      <c r="E284" s="189"/>
      <c r="F284" s="189"/>
      <c r="G284" s="189"/>
      <c r="H284" s="189"/>
      <c r="I284" s="189"/>
      <c r="J284" s="189"/>
      <c r="K284" s="189"/>
      <c r="L284" s="43"/>
      <c r="M284" s="189"/>
      <c r="N284" s="189"/>
      <c r="O284" s="189"/>
      <c r="P284" s="189"/>
    </row>
    <row r="285" spans="1:16" ht="15.75" x14ac:dyDescent="0.25">
      <c r="A285" s="43"/>
      <c r="B285" s="189"/>
      <c r="C285" s="189"/>
      <c r="D285" s="189"/>
      <c r="E285" s="189"/>
      <c r="F285" s="189"/>
      <c r="G285" s="189"/>
      <c r="H285" s="189"/>
      <c r="I285" s="189"/>
      <c r="J285" s="189"/>
      <c r="K285" s="189"/>
      <c r="L285" s="43"/>
      <c r="M285" s="189"/>
      <c r="N285" s="189"/>
      <c r="O285" s="189"/>
      <c r="P285" s="189"/>
    </row>
    <row r="286" spans="1:16" ht="15.75" x14ac:dyDescent="0.25">
      <c r="A286" s="43"/>
      <c r="B286" s="189"/>
      <c r="C286" s="189"/>
      <c r="D286" s="189"/>
      <c r="E286" s="189"/>
      <c r="F286" s="189"/>
      <c r="G286" s="189"/>
      <c r="H286" s="189"/>
      <c r="I286" s="189"/>
      <c r="J286" s="189"/>
      <c r="K286" s="189"/>
      <c r="L286" s="43"/>
      <c r="M286" s="189"/>
      <c r="N286" s="189"/>
      <c r="O286" s="189"/>
      <c r="P286" s="189"/>
    </row>
    <row r="287" spans="1:16" ht="15.75" x14ac:dyDescent="0.25">
      <c r="A287" s="43"/>
      <c r="B287" s="189"/>
      <c r="C287" s="189"/>
      <c r="D287" s="189"/>
      <c r="E287" s="189"/>
      <c r="F287" s="189"/>
      <c r="G287" s="189"/>
      <c r="H287" s="189"/>
      <c r="I287" s="189"/>
      <c r="J287" s="189"/>
      <c r="K287" s="189"/>
      <c r="L287" s="43"/>
      <c r="M287" s="189"/>
      <c r="N287" s="189"/>
      <c r="O287" s="189"/>
      <c r="P287" s="189"/>
    </row>
    <row r="288" spans="1:16" ht="15.75" x14ac:dyDescent="0.25">
      <c r="A288" s="43"/>
      <c r="B288" s="189"/>
      <c r="C288" s="189"/>
      <c r="D288" s="189"/>
      <c r="E288" s="189"/>
      <c r="F288" s="189"/>
      <c r="G288" s="189"/>
      <c r="H288" s="189"/>
      <c r="I288" s="189"/>
      <c r="J288" s="189"/>
      <c r="K288" s="189"/>
      <c r="L288" s="43"/>
      <c r="M288" s="189"/>
      <c r="N288" s="189"/>
      <c r="O288" s="189"/>
      <c r="P288" s="189"/>
    </row>
    <row r="289" spans="1:16" ht="15.75" x14ac:dyDescent="0.25">
      <c r="A289" s="43"/>
      <c r="B289" s="189"/>
      <c r="C289" s="189"/>
      <c r="D289" s="189"/>
      <c r="E289" s="189"/>
      <c r="F289" s="189"/>
      <c r="G289" s="189"/>
      <c r="H289" s="189"/>
      <c r="I289" s="189"/>
      <c r="J289" s="189"/>
      <c r="K289" s="189"/>
      <c r="L289" s="43"/>
      <c r="M289" s="189"/>
      <c r="N289" s="189"/>
      <c r="O289" s="189"/>
      <c r="P289" s="189"/>
    </row>
    <row r="290" spans="1:16" ht="15.75" x14ac:dyDescent="0.25">
      <c r="A290" s="43"/>
      <c r="B290" s="189"/>
      <c r="C290" s="189"/>
      <c r="D290" s="189"/>
      <c r="E290" s="189"/>
      <c r="F290" s="189"/>
      <c r="G290" s="189"/>
      <c r="H290" s="189"/>
      <c r="I290" s="189"/>
      <c r="J290" s="189"/>
      <c r="K290" s="189"/>
      <c r="L290" s="43"/>
      <c r="M290" s="189"/>
      <c r="N290" s="189"/>
      <c r="O290" s="189"/>
      <c r="P290" s="189"/>
    </row>
    <row r="291" spans="1:16" ht="15.75" x14ac:dyDescent="0.25">
      <c r="A291" s="43"/>
      <c r="B291" s="189"/>
      <c r="C291" s="189"/>
      <c r="D291" s="189"/>
      <c r="E291" s="189"/>
      <c r="F291" s="189"/>
      <c r="G291" s="189"/>
      <c r="H291" s="189"/>
      <c r="I291" s="189"/>
      <c r="J291" s="189"/>
      <c r="K291" s="189"/>
      <c r="L291" s="43"/>
      <c r="M291" s="189"/>
      <c r="N291" s="189"/>
      <c r="O291" s="189"/>
      <c r="P291" s="189"/>
    </row>
    <row r="292" spans="1:16" ht="15.75" x14ac:dyDescent="0.25">
      <c r="A292" s="43"/>
      <c r="B292" s="189"/>
      <c r="C292" s="189"/>
      <c r="D292" s="189"/>
      <c r="E292" s="189"/>
      <c r="F292" s="189"/>
      <c r="G292" s="189"/>
      <c r="H292" s="189"/>
      <c r="I292" s="189"/>
      <c r="J292" s="189"/>
      <c r="K292" s="189"/>
      <c r="L292" s="43"/>
      <c r="M292" s="189"/>
      <c r="N292" s="189"/>
      <c r="O292" s="189"/>
      <c r="P292" s="189"/>
    </row>
    <row r="293" spans="1:16" ht="15.75" x14ac:dyDescent="0.25">
      <c r="A293" s="43"/>
      <c r="B293" s="189"/>
      <c r="C293" s="189"/>
      <c r="D293" s="189"/>
      <c r="E293" s="189"/>
      <c r="F293" s="189"/>
      <c r="G293" s="189"/>
      <c r="H293" s="189"/>
      <c r="I293" s="189"/>
      <c r="J293" s="189"/>
      <c r="K293" s="189"/>
      <c r="L293" s="43"/>
      <c r="M293" s="189"/>
      <c r="N293" s="189"/>
      <c r="O293" s="189"/>
      <c r="P293" s="189"/>
    </row>
    <row r="294" spans="1:16" ht="15.75" x14ac:dyDescent="0.25">
      <c r="A294" s="43"/>
      <c r="B294" s="189"/>
      <c r="C294" s="189"/>
      <c r="D294" s="189"/>
      <c r="E294" s="189"/>
      <c r="F294" s="189"/>
      <c r="G294" s="189"/>
      <c r="H294" s="189"/>
      <c r="I294" s="189"/>
      <c r="J294" s="189"/>
      <c r="K294" s="189"/>
      <c r="L294" s="43"/>
      <c r="M294" s="189"/>
      <c r="N294" s="189"/>
      <c r="O294" s="189"/>
      <c r="P294" s="189"/>
    </row>
    <row r="295" spans="1:16" ht="15.75" x14ac:dyDescent="0.25">
      <c r="A295" s="43"/>
      <c r="B295" s="189"/>
      <c r="C295" s="189"/>
      <c r="D295" s="189"/>
      <c r="E295" s="189"/>
      <c r="F295" s="189"/>
      <c r="G295" s="189"/>
      <c r="H295" s="189"/>
      <c r="I295" s="189"/>
      <c r="J295" s="189"/>
      <c r="K295" s="189"/>
      <c r="L295" s="43"/>
      <c r="M295" s="189"/>
      <c r="N295" s="189"/>
      <c r="O295" s="189"/>
      <c r="P295" s="189"/>
    </row>
    <row r="296" spans="1:16" ht="15.75" x14ac:dyDescent="0.25">
      <c r="A296" s="43"/>
      <c r="B296" s="189"/>
      <c r="C296" s="189"/>
      <c r="D296" s="189"/>
      <c r="E296" s="189"/>
      <c r="F296" s="189"/>
      <c r="G296" s="189"/>
      <c r="H296" s="189"/>
      <c r="I296" s="189"/>
      <c r="J296" s="189"/>
      <c r="K296" s="189"/>
      <c r="L296" s="43"/>
      <c r="M296" s="189"/>
      <c r="N296" s="189"/>
      <c r="O296" s="189"/>
      <c r="P296" s="189"/>
    </row>
    <row r="297" spans="1:16" ht="15.75" x14ac:dyDescent="0.25">
      <c r="A297" s="43"/>
      <c r="B297" s="189"/>
      <c r="C297" s="189"/>
      <c r="D297" s="189"/>
      <c r="E297" s="189"/>
      <c r="F297" s="189"/>
      <c r="G297" s="189"/>
      <c r="H297" s="189"/>
      <c r="I297" s="189"/>
      <c r="J297" s="189"/>
      <c r="K297" s="189"/>
      <c r="L297" s="43"/>
      <c r="M297" s="189"/>
      <c r="N297" s="189"/>
      <c r="O297" s="189"/>
      <c r="P297" s="189"/>
    </row>
    <row r="298" spans="1:16" ht="15.75" x14ac:dyDescent="0.25">
      <c r="A298" s="43"/>
      <c r="B298" s="189"/>
      <c r="C298" s="189"/>
      <c r="D298" s="189"/>
      <c r="E298" s="189"/>
      <c r="F298" s="189"/>
      <c r="G298" s="189"/>
      <c r="H298" s="189"/>
      <c r="I298" s="189"/>
      <c r="J298" s="189"/>
      <c r="K298" s="189"/>
      <c r="L298" s="43"/>
      <c r="M298" s="189"/>
      <c r="N298" s="189"/>
      <c r="O298" s="189"/>
      <c r="P298" s="189"/>
    </row>
    <row r="299" spans="1:16" ht="15.75" x14ac:dyDescent="0.25">
      <c r="A299" s="43"/>
      <c r="B299" s="189"/>
      <c r="C299" s="189"/>
      <c r="D299" s="189"/>
      <c r="E299" s="189"/>
      <c r="F299" s="189"/>
      <c r="G299" s="189"/>
      <c r="H299" s="189"/>
      <c r="I299" s="189"/>
      <c r="J299" s="189"/>
      <c r="K299" s="189"/>
      <c r="L299" s="43"/>
      <c r="M299" s="189"/>
      <c r="N299" s="189"/>
      <c r="O299" s="189"/>
      <c r="P299" s="189"/>
    </row>
    <row r="300" spans="1:16" ht="15.75" x14ac:dyDescent="0.25">
      <c r="A300" s="43"/>
      <c r="B300" s="189"/>
      <c r="C300" s="189"/>
      <c r="D300" s="189"/>
      <c r="E300" s="189"/>
      <c r="F300" s="189"/>
      <c r="G300" s="189"/>
      <c r="H300" s="189"/>
      <c r="I300" s="189"/>
      <c r="J300" s="189"/>
      <c r="K300" s="189"/>
      <c r="L300" s="43"/>
      <c r="M300" s="189"/>
      <c r="N300" s="189"/>
      <c r="O300" s="189"/>
      <c r="P300" s="189"/>
    </row>
    <row r="301" spans="1:16" ht="15.75" x14ac:dyDescent="0.25">
      <c r="A301" s="43"/>
      <c r="B301" s="189"/>
      <c r="C301" s="189"/>
      <c r="D301" s="189"/>
      <c r="E301" s="189"/>
      <c r="F301" s="189"/>
      <c r="G301" s="189"/>
      <c r="H301" s="189"/>
      <c r="I301" s="189"/>
      <c r="J301" s="189"/>
      <c r="K301" s="189"/>
      <c r="L301" s="43"/>
      <c r="M301" s="189"/>
      <c r="N301" s="189"/>
      <c r="O301" s="189"/>
      <c r="P301" s="189"/>
    </row>
    <row r="302" spans="1:16" ht="15.75" x14ac:dyDescent="0.25">
      <c r="A302" s="43"/>
      <c r="B302" s="189"/>
      <c r="C302" s="189"/>
      <c r="D302" s="189"/>
      <c r="E302" s="189"/>
      <c r="F302" s="189"/>
      <c r="G302" s="189"/>
      <c r="H302" s="189"/>
      <c r="I302" s="189"/>
      <c r="J302" s="189"/>
      <c r="K302" s="189"/>
      <c r="L302" s="43"/>
      <c r="M302" s="189"/>
      <c r="N302" s="189"/>
      <c r="O302" s="189"/>
      <c r="P302" s="189"/>
    </row>
    <row r="303" spans="1:16" ht="15.75" x14ac:dyDescent="0.25">
      <c r="A303" s="43"/>
      <c r="B303" s="189"/>
      <c r="C303" s="189"/>
      <c r="D303" s="189"/>
      <c r="E303" s="189"/>
      <c r="F303" s="189"/>
      <c r="G303" s="189"/>
      <c r="H303" s="189"/>
      <c r="I303" s="189"/>
      <c r="J303" s="189"/>
      <c r="K303" s="189"/>
      <c r="L303" s="43"/>
      <c r="M303" s="189"/>
      <c r="N303" s="189"/>
      <c r="O303" s="189"/>
      <c r="P303" s="189"/>
    </row>
    <row r="304" spans="1:16" ht="15.75" x14ac:dyDescent="0.25">
      <c r="A304" s="43"/>
      <c r="B304" s="189"/>
      <c r="C304" s="189"/>
      <c r="D304" s="189"/>
      <c r="E304" s="189"/>
      <c r="F304" s="189"/>
      <c r="G304" s="189"/>
      <c r="H304" s="189"/>
      <c r="I304" s="189"/>
      <c r="J304" s="189"/>
      <c r="K304" s="189"/>
      <c r="L304" s="43"/>
      <c r="M304" s="189"/>
      <c r="N304" s="189"/>
      <c r="O304" s="189"/>
      <c r="P304" s="189"/>
    </row>
    <row r="305" spans="1:16" ht="15.75" x14ac:dyDescent="0.25">
      <c r="A305" s="43"/>
      <c r="B305" s="189"/>
      <c r="C305" s="189"/>
      <c r="D305" s="189"/>
      <c r="E305" s="189"/>
      <c r="F305" s="189"/>
      <c r="G305" s="189"/>
      <c r="H305" s="189"/>
      <c r="I305" s="189"/>
      <c r="J305" s="189"/>
      <c r="K305" s="189"/>
      <c r="L305" s="43"/>
      <c r="M305" s="189"/>
      <c r="N305" s="189"/>
      <c r="O305" s="189"/>
      <c r="P305" s="189"/>
    </row>
    <row r="306" spans="1:16" ht="15.75" x14ac:dyDescent="0.25">
      <c r="A306" s="43"/>
      <c r="B306" s="189"/>
      <c r="C306" s="189"/>
      <c r="D306" s="189"/>
      <c r="E306" s="189"/>
      <c r="F306" s="189"/>
      <c r="G306" s="189"/>
      <c r="H306" s="189"/>
      <c r="I306" s="189"/>
      <c r="J306" s="189"/>
      <c r="K306" s="189"/>
      <c r="L306" s="43"/>
      <c r="M306" s="189"/>
      <c r="N306" s="189"/>
      <c r="O306" s="189"/>
      <c r="P306" s="189"/>
    </row>
    <row r="307" spans="1:16" ht="15.75" x14ac:dyDescent="0.25">
      <c r="A307" s="43"/>
      <c r="B307" s="189"/>
      <c r="C307" s="189"/>
      <c r="D307" s="189"/>
      <c r="E307" s="189"/>
      <c r="F307" s="189"/>
      <c r="G307" s="189"/>
      <c r="H307" s="189"/>
      <c r="I307" s="189"/>
      <c r="J307" s="189"/>
      <c r="K307" s="189"/>
      <c r="L307" s="43"/>
      <c r="M307" s="189"/>
      <c r="N307" s="189"/>
      <c r="O307" s="189"/>
      <c r="P307" s="189"/>
    </row>
    <row r="308" spans="1:16" ht="15.75" x14ac:dyDescent="0.25">
      <c r="A308" s="43"/>
      <c r="B308" s="189"/>
      <c r="C308" s="189"/>
      <c r="D308" s="189"/>
      <c r="E308" s="189"/>
      <c r="F308" s="189"/>
      <c r="G308" s="189"/>
      <c r="H308" s="189"/>
      <c r="I308" s="189"/>
      <c r="J308" s="189"/>
      <c r="K308" s="189"/>
      <c r="L308" s="43"/>
      <c r="M308" s="189"/>
      <c r="N308" s="189"/>
      <c r="O308" s="189"/>
      <c r="P308" s="189"/>
    </row>
    <row r="309" spans="1:16" ht="15.75" x14ac:dyDescent="0.25">
      <c r="A309" s="43"/>
      <c r="B309" s="189"/>
      <c r="C309" s="189"/>
      <c r="D309" s="189"/>
      <c r="E309" s="189"/>
      <c r="F309" s="189"/>
      <c r="G309" s="189"/>
      <c r="H309" s="189"/>
      <c r="I309" s="189"/>
      <c r="J309" s="189"/>
      <c r="K309" s="189"/>
      <c r="L309" s="43"/>
      <c r="M309" s="189"/>
      <c r="N309" s="189"/>
      <c r="O309" s="189"/>
      <c r="P309" s="189"/>
    </row>
    <row r="310" spans="1:16" ht="15.75" x14ac:dyDescent="0.25">
      <c r="A310" s="43"/>
      <c r="B310" s="189"/>
      <c r="C310" s="189"/>
      <c r="D310" s="189"/>
      <c r="E310" s="189"/>
      <c r="F310" s="189"/>
      <c r="G310" s="189"/>
      <c r="H310" s="189"/>
      <c r="I310" s="189"/>
      <c r="J310" s="189"/>
      <c r="K310" s="189"/>
      <c r="L310" s="43"/>
      <c r="M310" s="189"/>
      <c r="N310" s="189"/>
      <c r="O310" s="189"/>
      <c r="P310" s="189"/>
    </row>
    <row r="311" spans="1:16" ht="15.75" x14ac:dyDescent="0.25">
      <c r="A311" s="43"/>
      <c r="B311" s="189"/>
      <c r="C311" s="189"/>
      <c r="D311" s="189"/>
      <c r="E311" s="189"/>
      <c r="F311" s="189"/>
      <c r="G311" s="189"/>
      <c r="H311" s="189"/>
      <c r="I311" s="189"/>
      <c r="J311" s="189"/>
      <c r="K311" s="189"/>
      <c r="L311" s="43"/>
      <c r="M311" s="189"/>
      <c r="N311" s="189"/>
      <c r="O311" s="189"/>
      <c r="P311" s="189"/>
    </row>
    <row r="312" spans="1:16" ht="15.75" x14ac:dyDescent="0.25">
      <c r="A312" s="43"/>
      <c r="B312" s="189"/>
      <c r="C312" s="189"/>
      <c r="D312" s="189"/>
      <c r="E312" s="189"/>
      <c r="F312" s="189"/>
      <c r="G312" s="189"/>
      <c r="H312" s="189"/>
      <c r="I312" s="189"/>
      <c r="J312" s="189"/>
      <c r="K312" s="189"/>
      <c r="L312" s="43"/>
      <c r="M312" s="189"/>
      <c r="N312" s="189"/>
      <c r="O312" s="189"/>
      <c r="P312" s="189"/>
    </row>
    <row r="313" spans="1:16" ht="15.75" x14ac:dyDescent="0.25">
      <c r="A313" s="43"/>
      <c r="B313" s="189"/>
      <c r="C313" s="189"/>
      <c r="D313" s="189"/>
      <c r="E313" s="189"/>
      <c r="F313" s="189"/>
      <c r="G313" s="189"/>
      <c r="H313" s="189"/>
      <c r="I313" s="189"/>
      <c r="J313" s="189"/>
      <c r="K313" s="189"/>
      <c r="L313" s="43"/>
      <c r="M313" s="189"/>
      <c r="N313" s="189"/>
      <c r="O313" s="189"/>
      <c r="P313" s="189"/>
    </row>
    <row r="314" spans="1:16" ht="15.75" x14ac:dyDescent="0.25">
      <c r="A314" s="43"/>
      <c r="B314" s="189"/>
      <c r="C314" s="189"/>
      <c r="D314" s="189"/>
      <c r="E314" s="189"/>
      <c r="F314" s="189"/>
      <c r="G314" s="189"/>
      <c r="H314" s="189"/>
      <c r="I314" s="189"/>
      <c r="J314" s="189"/>
      <c r="K314" s="189"/>
      <c r="L314" s="43"/>
      <c r="M314" s="189"/>
      <c r="N314" s="189"/>
      <c r="O314" s="189"/>
      <c r="P314" s="189"/>
    </row>
    <row r="315" spans="1:16" ht="15.75" x14ac:dyDescent="0.25">
      <c r="A315" s="43"/>
      <c r="B315" s="189"/>
      <c r="C315" s="189"/>
      <c r="D315" s="189"/>
      <c r="E315" s="189"/>
      <c r="F315" s="189"/>
      <c r="G315" s="189"/>
      <c r="H315" s="189"/>
      <c r="I315" s="189"/>
      <c r="J315" s="189"/>
      <c r="K315" s="189"/>
      <c r="L315" s="43"/>
      <c r="M315" s="189"/>
      <c r="N315" s="189"/>
      <c r="O315" s="189"/>
      <c r="P315" s="189"/>
    </row>
    <row r="316" spans="1:16" ht="15.75" x14ac:dyDescent="0.25">
      <c r="A316" s="43"/>
      <c r="B316" s="189"/>
      <c r="C316" s="189"/>
      <c r="D316" s="189"/>
      <c r="E316" s="189"/>
      <c r="F316" s="189"/>
      <c r="G316" s="189"/>
      <c r="H316" s="189"/>
      <c r="I316" s="189"/>
      <c r="J316" s="189"/>
      <c r="K316" s="189"/>
      <c r="L316" s="43"/>
      <c r="M316" s="189"/>
      <c r="N316" s="189"/>
      <c r="O316" s="189"/>
      <c r="P316" s="189"/>
    </row>
    <row r="317" spans="1:16" ht="15.75" x14ac:dyDescent="0.25">
      <c r="A317" s="43"/>
      <c r="B317" s="189"/>
      <c r="C317" s="189"/>
      <c r="D317" s="189"/>
      <c r="E317" s="189"/>
      <c r="F317" s="189"/>
      <c r="G317" s="189"/>
      <c r="H317" s="189"/>
      <c r="I317" s="189"/>
      <c r="J317" s="189"/>
      <c r="K317" s="189"/>
      <c r="L317" s="43"/>
      <c r="M317" s="189"/>
      <c r="N317" s="189"/>
      <c r="O317" s="189"/>
      <c r="P317" s="189"/>
    </row>
    <row r="318" spans="1:16" ht="15.75" x14ac:dyDescent="0.25">
      <c r="A318" s="43"/>
      <c r="B318" s="189"/>
      <c r="C318" s="189"/>
      <c r="D318" s="189"/>
      <c r="E318" s="189"/>
      <c r="F318" s="189"/>
      <c r="G318" s="189"/>
      <c r="H318" s="189"/>
      <c r="I318" s="189"/>
      <c r="J318" s="189"/>
      <c r="K318" s="189"/>
      <c r="L318" s="43"/>
      <c r="M318" s="189"/>
      <c r="N318" s="189"/>
      <c r="O318" s="189"/>
      <c r="P318" s="189"/>
    </row>
    <row r="319" spans="1:16" ht="15.75" x14ac:dyDescent="0.25">
      <c r="A319" s="43"/>
      <c r="B319" s="189"/>
      <c r="C319" s="189"/>
      <c r="D319" s="189"/>
      <c r="E319" s="189"/>
      <c r="F319" s="189"/>
      <c r="G319" s="189"/>
      <c r="H319" s="189"/>
      <c r="I319" s="189"/>
      <c r="J319" s="189"/>
      <c r="K319" s="189"/>
      <c r="L319" s="43"/>
      <c r="M319" s="189"/>
      <c r="N319" s="189"/>
      <c r="O319" s="189"/>
      <c r="P319" s="189"/>
    </row>
    <row r="320" spans="1:16" ht="15.75" x14ac:dyDescent="0.25">
      <c r="A320" s="43"/>
      <c r="B320" s="189"/>
      <c r="C320" s="189"/>
      <c r="D320" s="189"/>
      <c r="E320" s="189"/>
      <c r="F320" s="189"/>
      <c r="G320" s="189"/>
      <c r="H320" s="189"/>
      <c r="I320" s="189"/>
      <c r="J320" s="189"/>
      <c r="K320" s="189"/>
      <c r="L320" s="43"/>
      <c r="M320" s="189"/>
      <c r="N320" s="189"/>
      <c r="O320" s="189"/>
      <c r="P320" s="189"/>
    </row>
    <row r="321" spans="1:16" ht="15.75" x14ac:dyDescent="0.25">
      <c r="A321" s="43"/>
      <c r="B321" s="189"/>
      <c r="C321" s="189"/>
      <c r="D321" s="189"/>
      <c r="E321" s="189"/>
      <c r="F321" s="189"/>
      <c r="G321" s="189"/>
      <c r="H321" s="189"/>
      <c r="I321" s="189"/>
      <c r="J321" s="189"/>
      <c r="K321" s="189"/>
      <c r="L321" s="43"/>
      <c r="M321" s="189"/>
      <c r="N321" s="189"/>
      <c r="O321" s="189"/>
      <c r="P321" s="189"/>
    </row>
    <row r="322" spans="1:16" ht="15.75" x14ac:dyDescent="0.25">
      <c r="A322" s="43"/>
      <c r="B322" s="189"/>
      <c r="C322" s="189"/>
      <c r="D322" s="189"/>
      <c r="E322" s="189"/>
      <c r="F322" s="189"/>
      <c r="G322" s="189"/>
      <c r="H322" s="189"/>
      <c r="I322" s="189"/>
      <c r="J322" s="189"/>
      <c r="K322" s="189"/>
      <c r="L322" s="43"/>
      <c r="M322" s="189"/>
      <c r="N322" s="189"/>
      <c r="O322" s="189"/>
      <c r="P322" s="189"/>
    </row>
    <row r="323" spans="1:16" ht="15.75" x14ac:dyDescent="0.25">
      <c r="A323" s="43"/>
      <c r="B323" s="189"/>
      <c r="C323" s="189"/>
      <c r="D323" s="189"/>
      <c r="E323" s="189"/>
      <c r="F323" s="189"/>
      <c r="G323" s="189"/>
      <c r="H323" s="189"/>
      <c r="I323" s="189"/>
      <c r="J323" s="189"/>
      <c r="K323" s="189"/>
      <c r="L323" s="43"/>
      <c r="M323" s="189"/>
      <c r="N323" s="189"/>
      <c r="O323" s="189"/>
      <c r="P323" s="189"/>
    </row>
    <row r="324" spans="1:16" ht="15.75" x14ac:dyDescent="0.25">
      <c r="A324" s="43"/>
      <c r="B324" s="189"/>
      <c r="C324" s="189"/>
      <c r="D324" s="189"/>
      <c r="E324" s="189"/>
      <c r="F324" s="189"/>
      <c r="G324" s="189"/>
      <c r="H324" s="189"/>
      <c r="I324" s="189"/>
      <c r="J324" s="189"/>
      <c r="K324" s="189"/>
      <c r="L324" s="43"/>
      <c r="M324" s="189"/>
      <c r="N324" s="189"/>
      <c r="O324" s="189"/>
      <c r="P324" s="189"/>
    </row>
    <row r="325" spans="1:16" ht="15.75" x14ac:dyDescent="0.25">
      <c r="A325" s="43"/>
      <c r="B325" s="189"/>
      <c r="C325" s="189"/>
      <c r="D325" s="189"/>
      <c r="E325" s="189"/>
      <c r="F325" s="189"/>
      <c r="G325" s="189"/>
      <c r="H325" s="189"/>
      <c r="I325" s="189"/>
      <c r="J325" s="189"/>
      <c r="K325" s="189"/>
      <c r="L325" s="43"/>
      <c r="M325" s="189"/>
      <c r="N325" s="189"/>
      <c r="O325" s="189"/>
      <c r="P325" s="189"/>
    </row>
    <row r="326" spans="1:16" ht="15.75" x14ac:dyDescent="0.25">
      <c r="A326" s="43"/>
      <c r="B326" s="189"/>
      <c r="C326" s="189"/>
      <c r="D326" s="189"/>
      <c r="E326" s="189"/>
      <c r="F326" s="189"/>
      <c r="G326" s="189"/>
      <c r="H326" s="189"/>
      <c r="I326" s="189"/>
      <c r="J326" s="189"/>
      <c r="K326" s="189"/>
      <c r="L326" s="43"/>
      <c r="M326" s="189"/>
      <c r="N326" s="189"/>
      <c r="O326" s="189"/>
      <c r="P326" s="189"/>
    </row>
    <row r="327" spans="1:16" ht="15.75" x14ac:dyDescent="0.25">
      <c r="A327" s="43"/>
      <c r="B327" s="189"/>
      <c r="C327" s="189"/>
      <c r="D327" s="189"/>
      <c r="E327" s="189"/>
      <c r="F327" s="189"/>
      <c r="G327" s="189"/>
      <c r="H327" s="189"/>
      <c r="I327" s="189"/>
      <c r="J327" s="189"/>
      <c r="K327" s="189"/>
      <c r="L327" s="43"/>
      <c r="M327" s="189"/>
      <c r="N327" s="189"/>
      <c r="O327" s="189"/>
      <c r="P327" s="189"/>
    </row>
    <row r="328" spans="1:16" ht="15.75" x14ac:dyDescent="0.25">
      <c r="A328" s="43"/>
      <c r="B328" s="189"/>
      <c r="C328" s="189"/>
      <c r="D328" s="189"/>
      <c r="E328" s="189"/>
      <c r="F328" s="189"/>
      <c r="G328" s="189"/>
      <c r="H328" s="189"/>
      <c r="I328" s="189"/>
      <c r="J328" s="189"/>
      <c r="K328" s="189"/>
      <c r="L328" s="43"/>
      <c r="M328" s="189"/>
      <c r="N328" s="189"/>
      <c r="O328" s="189"/>
      <c r="P328" s="189"/>
    </row>
    <row r="329" spans="1:16" ht="15.75" x14ac:dyDescent="0.25">
      <c r="A329" s="43"/>
      <c r="B329" s="189"/>
      <c r="C329" s="189"/>
      <c r="D329" s="189"/>
      <c r="E329" s="189"/>
      <c r="F329" s="189"/>
      <c r="G329" s="189"/>
      <c r="H329" s="189"/>
      <c r="I329" s="189"/>
      <c r="J329" s="189"/>
      <c r="K329" s="189"/>
      <c r="L329" s="43"/>
      <c r="M329" s="189"/>
      <c r="N329" s="189"/>
      <c r="O329" s="189"/>
      <c r="P329" s="189"/>
    </row>
    <row r="330" spans="1:16" ht="15.75" x14ac:dyDescent="0.25">
      <c r="A330" s="43"/>
      <c r="B330" s="189"/>
      <c r="C330" s="189"/>
      <c r="D330" s="189"/>
      <c r="E330" s="189"/>
      <c r="F330" s="189"/>
      <c r="G330" s="189"/>
      <c r="H330" s="189"/>
      <c r="I330" s="189"/>
      <c r="J330" s="189"/>
      <c r="K330" s="189"/>
      <c r="L330" s="43"/>
      <c r="M330" s="189"/>
      <c r="N330" s="189"/>
      <c r="O330" s="189"/>
      <c r="P330" s="189"/>
    </row>
    <row r="331" spans="1:16" ht="15.75" x14ac:dyDescent="0.25">
      <c r="A331" s="43"/>
      <c r="B331" s="189"/>
      <c r="C331" s="189"/>
      <c r="D331" s="189"/>
      <c r="E331" s="189"/>
      <c r="F331" s="189"/>
      <c r="G331" s="189"/>
      <c r="H331" s="189"/>
      <c r="I331" s="189"/>
      <c r="J331" s="189"/>
      <c r="K331" s="189"/>
      <c r="L331" s="43"/>
      <c r="M331" s="189"/>
      <c r="N331" s="189"/>
      <c r="O331" s="189"/>
      <c r="P331" s="189"/>
    </row>
    <row r="332" spans="1:16" ht="15.75" x14ac:dyDescent="0.25">
      <c r="A332" s="43"/>
      <c r="B332" s="189"/>
      <c r="C332" s="189"/>
      <c r="D332" s="189"/>
      <c r="E332" s="189"/>
      <c r="F332" s="189"/>
      <c r="G332" s="189"/>
      <c r="H332" s="189"/>
      <c r="I332" s="189"/>
      <c r="J332" s="189"/>
      <c r="K332" s="189"/>
      <c r="L332" s="43"/>
      <c r="M332" s="189"/>
      <c r="N332" s="189"/>
      <c r="O332" s="189"/>
      <c r="P332" s="189"/>
    </row>
    <row r="333" spans="1:16" ht="15.75" x14ac:dyDescent="0.25">
      <c r="A333" s="43"/>
      <c r="B333" s="189"/>
      <c r="C333" s="189"/>
      <c r="D333" s="189"/>
      <c r="E333" s="189"/>
      <c r="F333" s="189"/>
      <c r="G333" s="189"/>
      <c r="H333" s="189"/>
      <c r="I333" s="189"/>
      <c r="J333" s="189"/>
      <c r="K333" s="189"/>
      <c r="L333" s="43"/>
      <c r="M333" s="189"/>
      <c r="N333" s="189"/>
      <c r="O333" s="189"/>
      <c r="P333" s="189"/>
    </row>
    <row r="334" spans="1:16" ht="15.75" x14ac:dyDescent="0.25">
      <c r="A334" s="43"/>
      <c r="B334" s="189"/>
      <c r="C334" s="189"/>
      <c r="D334" s="189"/>
      <c r="E334" s="189"/>
      <c r="F334" s="189"/>
      <c r="G334" s="189"/>
      <c r="H334" s="189"/>
      <c r="I334" s="189"/>
      <c r="J334" s="189"/>
      <c r="K334" s="189"/>
      <c r="L334" s="43"/>
      <c r="M334" s="189"/>
      <c r="N334" s="189"/>
      <c r="O334" s="189"/>
      <c r="P334" s="189"/>
    </row>
    <row r="335" spans="1:16" ht="15.75" x14ac:dyDescent="0.25">
      <c r="A335" s="43"/>
      <c r="B335" s="189"/>
      <c r="C335" s="189"/>
      <c r="D335" s="189"/>
      <c r="E335" s="189"/>
      <c r="F335" s="189"/>
      <c r="G335" s="189"/>
      <c r="H335" s="189"/>
      <c r="I335" s="189"/>
      <c r="J335" s="189"/>
      <c r="K335" s="189"/>
      <c r="L335" s="43"/>
      <c r="M335" s="189"/>
      <c r="N335" s="189"/>
      <c r="O335" s="189"/>
      <c r="P335" s="189"/>
    </row>
    <row r="336" spans="1:16" ht="15.75" x14ac:dyDescent="0.25">
      <c r="A336" s="43"/>
      <c r="B336" s="189"/>
      <c r="C336" s="189"/>
      <c r="D336" s="189"/>
      <c r="E336" s="189"/>
      <c r="F336" s="189"/>
      <c r="G336" s="189"/>
      <c r="H336" s="189"/>
      <c r="I336" s="189"/>
      <c r="J336" s="189"/>
      <c r="K336" s="189"/>
      <c r="L336" s="43"/>
      <c r="M336" s="189"/>
      <c r="N336" s="189"/>
      <c r="O336" s="189"/>
      <c r="P336" s="189"/>
    </row>
    <row r="337" spans="1:16" ht="15.75" x14ac:dyDescent="0.25">
      <c r="A337" s="43"/>
      <c r="B337" s="189"/>
      <c r="C337" s="189"/>
      <c r="D337" s="189"/>
      <c r="E337" s="189"/>
      <c r="F337" s="189"/>
      <c r="G337" s="189"/>
      <c r="H337" s="189"/>
      <c r="I337" s="189"/>
      <c r="J337" s="189"/>
      <c r="K337" s="189"/>
      <c r="L337" s="43"/>
      <c r="M337" s="189"/>
      <c r="N337" s="189"/>
      <c r="O337" s="189"/>
      <c r="P337" s="189"/>
    </row>
    <row r="338" spans="1:16" ht="15.75" x14ac:dyDescent="0.25">
      <c r="A338" s="43"/>
      <c r="B338" s="189"/>
      <c r="C338" s="189"/>
      <c r="D338" s="189"/>
      <c r="E338" s="189"/>
      <c r="F338" s="189"/>
      <c r="G338" s="189"/>
      <c r="H338" s="189"/>
      <c r="I338" s="189"/>
      <c r="J338" s="189"/>
      <c r="K338" s="189"/>
      <c r="L338" s="43"/>
      <c r="M338" s="189"/>
      <c r="N338" s="189"/>
      <c r="O338" s="189"/>
      <c r="P338" s="189"/>
    </row>
    <row r="339" spans="1:16" ht="15.75" x14ac:dyDescent="0.25">
      <c r="A339" s="43"/>
      <c r="B339" s="189"/>
      <c r="C339" s="189"/>
      <c r="D339" s="189"/>
      <c r="E339" s="189"/>
      <c r="F339" s="189"/>
      <c r="G339" s="189"/>
      <c r="H339" s="189"/>
      <c r="I339" s="189"/>
      <c r="J339" s="189"/>
      <c r="K339" s="189"/>
      <c r="L339" s="43"/>
      <c r="M339" s="189"/>
      <c r="N339" s="189"/>
      <c r="O339" s="189"/>
      <c r="P339" s="189"/>
    </row>
    <row r="340" spans="1:16" ht="15.75" x14ac:dyDescent="0.25">
      <c r="A340" s="43"/>
      <c r="B340" s="189"/>
      <c r="C340" s="189"/>
      <c r="D340" s="189"/>
      <c r="E340" s="189"/>
      <c r="F340" s="189"/>
      <c r="G340" s="189"/>
      <c r="H340" s="189"/>
      <c r="I340" s="189"/>
      <c r="J340" s="189"/>
      <c r="K340" s="189"/>
      <c r="L340" s="43"/>
      <c r="M340" s="189"/>
      <c r="N340" s="189"/>
      <c r="O340" s="189"/>
      <c r="P340" s="189"/>
    </row>
    <row r="341" spans="1:16" ht="15.75" x14ac:dyDescent="0.25">
      <c r="A341" s="43"/>
      <c r="B341" s="189"/>
      <c r="C341" s="189"/>
      <c r="D341" s="189"/>
      <c r="E341" s="189"/>
      <c r="F341" s="189"/>
      <c r="G341" s="189"/>
      <c r="H341" s="189"/>
      <c r="I341" s="189"/>
      <c r="J341" s="189"/>
      <c r="K341" s="189"/>
      <c r="L341" s="43"/>
      <c r="M341" s="189"/>
      <c r="N341" s="189"/>
      <c r="O341" s="189"/>
      <c r="P341" s="189"/>
    </row>
    <row r="342" spans="1:16" ht="15.75" x14ac:dyDescent="0.25">
      <c r="A342" s="43"/>
      <c r="B342" s="189"/>
      <c r="C342" s="189"/>
      <c r="D342" s="189"/>
      <c r="E342" s="189"/>
      <c r="F342" s="189"/>
      <c r="G342" s="189"/>
      <c r="H342" s="189"/>
      <c r="I342" s="189"/>
      <c r="J342" s="189"/>
      <c r="K342" s="189"/>
      <c r="L342" s="43"/>
      <c r="M342" s="189"/>
      <c r="N342" s="189"/>
      <c r="O342" s="189"/>
      <c r="P342" s="189"/>
    </row>
    <row r="343" spans="1:16" ht="15.75" x14ac:dyDescent="0.25">
      <c r="A343" s="43"/>
      <c r="B343" s="189"/>
      <c r="C343" s="189"/>
      <c r="D343" s="189"/>
      <c r="E343" s="189"/>
      <c r="F343" s="189"/>
      <c r="G343" s="189"/>
      <c r="H343" s="189"/>
      <c r="I343" s="189"/>
      <c r="J343" s="189"/>
      <c r="K343" s="189"/>
      <c r="L343" s="43"/>
      <c r="M343" s="189"/>
      <c r="N343" s="189"/>
      <c r="O343" s="189"/>
      <c r="P343" s="189"/>
    </row>
    <row r="344" spans="1:16" ht="15.75" x14ac:dyDescent="0.25">
      <c r="A344" s="43"/>
      <c r="B344" s="189"/>
      <c r="C344" s="189"/>
      <c r="D344" s="189"/>
      <c r="E344" s="189"/>
      <c r="F344" s="189"/>
      <c r="G344" s="189"/>
      <c r="H344" s="189"/>
      <c r="I344" s="189"/>
      <c r="J344" s="189"/>
      <c r="K344" s="189"/>
      <c r="L344" s="43"/>
      <c r="M344" s="189"/>
      <c r="N344" s="189"/>
      <c r="O344" s="189"/>
      <c r="P344" s="189"/>
    </row>
    <row r="345" spans="1:16" ht="15.75" x14ac:dyDescent="0.25">
      <c r="A345" s="43"/>
      <c r="B345" s="189"/>
      <c r="C345" s="189"/>
      <c r="D345" s="189"/>
      <c r="E345" s="189"/>
      <c r="F345" s="189"/>
      <c r="G345" s="189"/>
      <c r="H345" s="189"/>
      <c r="I345" s="189"/>
      <c r="J345" s="189"/>
      <c r="K345" s="189"/>
      <c r="L345" s="43"/>
      <c r="M345" s="189"/>
      <c r="N345" s="189"/>
      <c r="O345" s="189"/>
      <c r="P345" s="189"/>
    </row>
    <row r="346" spans="1:16" ht="15.75" x14ac:dyDescent="0.25">
      <c r="A346" s="43"/>
      <c r="B346" s="189"/>
      <c r="C346" s="189"/>
      <c r="D346" s="189"/>
      <c r="E346" s="189"/>
      <c r="F346" s="189"/>
      <c r="G346" s="189"/>
      <c r="H346" s="189"/>
      <c r="I346" s="189"/>
      <c r="J346" s="189"/>
      <c r="K346" s="189"/>
      <c r="L346" s="43"/>
      <c r="M346" s="189"/>
      <c r="N346" s="189"/>
      <c r="O346" s="189"/>
      <c r="P346" s="189"/>
    </row>
    <row r="347" spans="1:16" ht="15.75" x14ac:dyDescent="0.25">
      <c r="A347" s="43"/>
      <c r="B347" s="189"/>
      <c r="C347" s="189"/>
      <c r="D347" s="189"/>
      <c r="E347" s="189"/>
      <c r="F347" s="189"/>
      <c r="G347" s="189"/>
      <c r="H347" s="189"/>
      <c r="I347" s="189"/>
      <c r="J347" s="189"/>
      <c r="K347" s="189"/>
      <c r="L347" s="43"/>
      <c r="M347" s="189"/>
      <c r="N347" s="189"/>
      <c r="O347" s="189"/>
      <c r="P347" s="189"/>
    </row>
    <row r="348" spans="1:16" ht="15.75" x14ac:dyDescent="0.25">
      <c r="A348" s="43"/>
      <c r="B348" s="189"/>
      <c r="C348" s="189"/>
      <c r="D348" s="189"/>
      <c r="E348" s="189"/>
      <c r="F348" s="189"/>
      <c r="G348" s="189"/>
      <c r="H348" s="189"/>
      <c r="I348" s="189"/>
      <c r="J348" s="189"/>
      <c r="K348" s="189"/>
      <c r="L348" s="43"/>
      <c r="M348" s="189"/>
      <c r="N348" s="189"/>
      <c r="O348" s="189"/>
      <c r="P348" s="189"/>
    </row>
    <row r="349" spans="1:16" ht="15.75" x14ac:dyDescent="0.25">
      <c r="A349" s="43"/>
      <c r="B349" s="189"/>
      <c r="C349" s="189"/>
      <c r="D349" s="189"/>
      <c r="E349" s="189"/>
      <c r="F349" s="189"/>
      <c r="G349" s="189"/>
      <c r="H349" s="189"/>
      <c r="I349" s="189"/>
      <c r="J349" s="189"/>
      <c r="K349" s="189"/>
      <c r="L349" s="43"/>
      <c r="M349" s="189"/>
      <c r="N349" s="189"/>
      <c r="O349" s="189"/>
      <c r="P349" s="189"/>
    </row>
    <row r="350" spans="1:16" ht="15.75" x14ac:dyDescent="0.25">
      <c r="A350" s="43"/>
      <c r="B350" s="189"/>
      <c r="C350" s="189"/>
      <c r="D350" s="189"/>
      <c r="E350" s="189"/>
      <c r="F350" s="189"/>
      <c r="G350" s="189"/>
      <c r="H350" s="189"/>
      <c r="I350" s="189"/>
      <c r="J350" s="189"/>
      <c r="K350" s="189"/>
      <c r="L350" s="43"/>
      <c r="M350" s="189"/>
      <c r="N350" s="189"/>
      <c r="O350" s="189"/>
      <c r="P350" s="189"/>
    </row>
    <row r="351" spans="1:16" ht="15.75" x14ac:dyDescent="0.25">
      <c r="A351" s="43"/>
      <c r="B351" s="189"/>
      <c r="C351" s="189"/>
      <c r="D351" s="189"/>
      <c r="E351" s="189"/>
      <c r="F351" s="189"/>
      <c r="G351" s="189"/>
      <c r="H351" s="189"/>
      <c r="I351" s="189"/>
      <c r="J351" s="189"/>
      <c r="K351" s="189"/>
      <c r="L351" s="43"/>
      <c r="M351" s="189"/>
      <c r="N351" s="189"/>
      <c r="O351" s="189"/>
      <c r="P351" s="189"/>
    </row>
    <row r="352" spans="1:16" ht="15.75" x14ac:dyDescent="0.25">
      <c r="A352" s="43"/>
      <c r="B352" s="189"/>
      <c r="C352" s="189"/>
      <c r="D352" s="189"/>
      <c r="E352" s="189"/>
      <c r="F352" s="189"/>
      <c r="G352" s="189"/>
      <c r="H352" s="189"/>
      <c r="I352" s="189"/>
      <c r="J352" s="189"/>
      <c r="K352" s="189"/>
      <c r="L352" s="43"/>
      <c r="M352" s="189"/>
      <c r="N352" s="189"/>
      <c r="O352" s="189"/>
      <c r="P352" s="189"/>
    </row>
    <row r="353" spans="1:16" ht="15.75" x14ac:dyDescent="0.25">
      <c r="A353" s="43"/>
      <c r="B353" s="189"/>
      <c r="C353" s="189"/>
      <c r="D353" s="189"/>
      <c r="E353" s="189"/>
      <c r="F353" s="189"/>
      <c r="G353" s="189"/>
      <c r="H353" s="189"/>
      <c r="I353" s="189"/>
      <c r="J353" s="189"/>
      <c r="K353" s="189"/>
      <c r="L353" s="43"/>
      <c r="M353" s="189"/>
      <c r="N353" s="189"/>
      <c r="O353" s="189"/>
      <c r="P353" s="189"/>
    </row>
    <row r="354" spans="1:16" ht="15.75" x14ac:dyDescent="0.25">
      <c r="A354" s="43"/>
      <c r="B354" s="189"/>
      <c r="C354" s="189"/>
      <c r="D354" s="189"/>
      <c r="E354" s="189"/>
      <c r="F354" s="189"/>
      <c r="G354" s="189"/>
      <c r="H354" s="189"/>
      <c r="I354" s="189"/>
      <c r="J354" s="189"/>
      <c r="K354" s="189"/>
      <c r="L354" s="43"/>
      <c r="M354" s="189"/>
      <c r="N354" s="189"/>
      <c r="O354" s="189"/>
      <c r="P354" s="189"/>
    </row>
    <row r="355" spans="1:16" ht="15.75" x14ac:dyDescent="0.25">
      <c r="A355" s="43"/>
      <c r="B355" s="189"/>
      <c r="C355" s="189"/>
      <c r="D355" s="189"/>
      <c r="E355" s="189"/>
      <c r="F355" s="189"/>
      <c r="G355" s="189"/>
      <c r="H355" s="189"/>
      <c r="I355" s="189"/>
      <c r="J355" s="189"/>
      <c r="K355" s="189"/>
      <c r="L355" s="43"/>
      <c r="M355" s="189"/>
      <c r="N355" s="189"/>
      <c r="O355" s="189"/>
      <c r="P355" s="189"/>
    </row>
    <row r="356" spans="1:16" ht="15.75" x14ac:dyDescent="0.25">
      <c r="A356" s="43"/>
      <c r="B356" s="189"/>
      <c r="C356" s="189"/>
      <c r="D356" s="189"/>
      <c r="E356" s="189"/>
      <c r="F356" s="189"/>
      <c r="G356" s="189"/>
      <c r="H356" s="189"/>
      <c r="I356" s="189"/>
      <c r="J356" s="189"/>
      <c r="K356" s="189"/>
      <c r="L356" s="43"/>
      <c r="M356" s="189"/>
      <c r="N356" s="189"/>
      <c r="O356" s="189"/>
      <c r="P356" s="189"/>
    </row>
    <row r="357" spans="1:16" ht="15.75" x14ac:dyDescent="0.25">
      <c r="A357" s="43"/>
      <c r="B357" s="189"/>
      <c r="C357" s="189"/>
      <c r="D357" s="189"/>
      <c r="E357" s="189"/>
      <c r="F357" s="189"/>
      <c r="G357" s="189"/>
      <c r="H357" s="189"/>
      <c r="I357" s="189"/>
      <c r="J357" s="189"/>
      <c r="K357" s="189"/>
      <c r="L357" s="43"/>
      <c r="M357" s="189"/>
      <c r="N357" s="189"/>
      <c r="O357" s="189"/>
      <c r="P357" s="189"/>
    </row>
    <row r="358" spans="1:16" ht="15.75" x14ac:dyDescent="0.25">
      <c r="A358" s="43"/>
      <c r="B358" s="189"/>
      <c r="C358" s="189"/>
      <c r="D358" s="189"/>
      <c r="E358" s="189"/>
      <c r="F358" s="189"/>
      <c r="G358" s="189"/>
      <c r="H358" s="189"/>
      <c r="I358" s="189"/>
      <c r="J358" s="189"/>
      <c r="K358" s="189"/>
      <c r="L358" s="43"/>
      <c r="M358" s="189"/>
      <c r="N358" s="189"/>
      <c r="O358" s="189"/>
      <c r="P358" s="189"/>
    </row>
    <row r="359" spans="1:16" ht="15.75" x14ac:dyDescent="0.25">
      <c r="A359" s="43"/>
      <c r="B359" s="189"/>
      <c r="C359" s="189"/>
      <c r="D359" s="189"/>
      <c r="E359" s="189"/>
      <c r="F359" s="189"/>
      <c r="G359" s="189"/>
      <c r="H359" s="189"/>
      <c r="I359" s="189"/>
      <c r="J359" s="189"/>
      <c r="K359" s="189"/>
      <c r="L359" s="43"/>
      <c r="M359" s="189"/>
      <c r="N359" s="189"/>
      <c r="O359" s="189"/>
      <c r="P359" s="189"/>
    </row>
    <row r="360" spans="1:16" ht="15.75" x14ac:dyDescent="0.25">
      <c r="A360" s="43"/>
      <c r="B360" s="189"/>
      <c r="C360" s="189"/>
      <c r="D360" s="189"/>
      <c r="E360" s="189"/>
      <c r="F360" s="189"/>
      <c r="G360" s="189"/>
      <c r="H360" s="189"/>
      <c r="I360" s="189"/>
      <c r="J360" s="189"/>
      <c r="K360" s="189"/>
      <c r="L360" s="43"/>
      <c r="M360" s="189"/>
      <c r="N360" s="189"/>
      <c r="O360" s="189"/>
      <c r="P360" s="189"/>
    </row>
    <row r="361" spans="1:16" ht="15.75" x14ac:dyDescent="0.25">
      <c r="A361" s="43"/>
      <c r="B361" s="189"/>
      <c r="C361" s="189"/>
      <c r="D361" s="189"/>
      <c r="E361" s="189"/>
      <c r="F361" s="189"/>
      <c r="G361" s="189"/>
      <c r="H361" s="189"/>
      <c r="I361" s="189"/>
      <c r="J361" s="189"/>
      <c r="K361" s="189"/>
      <c r="L361" s="43"/>
      <c r="M361" s="189"/>
      <c r="N361" s="189"/>
      <c r="O361" s="189"/>
      <c r="P361" s="189"/>
    </row>
    <row r="362" spans="1:16" ht="15.75" x14ac:dyDescent="0.25">
      <c r="A362" s="43"/>
      <c r="B362" s="189"/>
      <c r="C362" s="189"/>
      <c r="D362" s="189"/>
      <c r="E362" s="189"/>
      <c r="F362" s="189"/>
      <c r="G362" s="189"/>
      <c r="H362" s="189"/>
      <c r="I362" s="189"/>
      <c r="J362" s="189"/>
      <c r="K362" s="189"/>
      <c r="L362" s="43"/>
      <c r="M362" s="189"/>
      <c r="N362" s="189"/>
      <c r="O362" s="189"/>
      <c r="P362" s="189"/>
    </row>
    <row r="363" spans="1:16" ht="15.75" x14ac:dyDescent="0.25">
      <c r="A363" s="43"/>
      <c r="B363" s="189"/>
      <c r="C363" s="189"/>
      <c r="D363" s="189"/>
      <c r="E363" s="189"/>
      <c r="F363" s="189"/>
      <c r="G363" s="189"/>
      <c r="H363" s="189"/>
      <c r="I363" s="189"/>
      <c r="J363" s="189"/>
      <c r="K363" s="189"/>
      <c r="L363" s="43"/>
      <c r="M363" s="189"/>
      <c r="N363" s="189"/>
      <c r="O363" s="189"/>
      <c r="P363" s="189"/>
    </row>
    <row r="364" spans="1:16" ht="15.75" x14ac:dyDescent="0.25">
      <c r="A364" s="43"/>
      <c r="B364" s="189"/>
      <c r="C364" s="189"/>
      <c r="D364" s="189"/>
      <c r="E364" s="189"/>
      <c r="F364" s="189"/>
      <c r="G364" s="189"/>
      <c r="H364" s="189"/>
      <c r="I364" s="189"/>
      <c r="J364" s="189"/>
      <c r="K364" s="189"/>
      <c r="L364" s="43"/>
      <c r="M364" s="189"/>
      <c r="N364" s="189"/>
      <c r="O364" s="189"/>
      <c r="P364" s="189"/>
    </row>
    <row r="365" spans="1:16" ht="15.75" x14ac:dyDescent="0.25">
      <c r="A365" s="43"/>
      <c r="B365" s="189"/>
      <c r="C365" s="189"/>
      <c r="D365" s="189"/>
      <c r="E365" s="189"/>
      <c r="F365" s="189"/>
      <c r="G365" s="189"/>
      <c r="H365" s="189"/>
      <c r="I365" s="189"/>
      <c r="J365" s="189"/>
      <c r="K365" s="189"/>
      <c r="L365" s="43"/>
      <c r="M365" s="189"/>
      <c r="N365" s="189"/>
      <c r="O365" s="189"/>
      <c r="P365" s="189"/>
    </row>
    <row r="366" spans="1:16" ht="15.75" x14ac:dyDescent="0.25">
      <c r="A366" s="43"/>
      <c r="B366" s="189"/>
      <c r="C366" s="189"/>
      <c r="D366" s="189"/>
      <c r="E366" s="189"/>
      <c r="F366" s="189"/>
      <c r="G366" s="189"/>
      <c r="H366" s="189"/>
      <c r="I366" s="189"/>
      <c r="J366" s="189"/>
      <c r="K366" s="189"/>
      <c r="L366" s="43"/>
      <c r="M366" s="189"/>
      <c r="N366" s="189"/>
      <c r="O366" s="189"/>
      <c r="P366" s="189"/>
    </row>
    <row r="367" spans="1:16" ht="15.75" x14ac:dyDescent="0.25">
      <c r="A367" s="43"/>
      <c r="B367" s="189"/>
      <c r="C367" s="189"/>
      <c r="D367" s="189"/>
      <c r="E367" s="189"/>
      <c r="F367" s="189"/>
      <c r="G367" s="189"/>
      <c r="H367" s="189"/>
      <c r="I367" s="189"/>
      <c r="J367" s="189"/>
      <c r="K367" s="189"/>
      <c r="L367" s="43"/>
      <c r="M367" s="189"/>
      <c r="N367" s="189"/>
      <c r="O367" s="189"/>
      <c r="P367" s="189"/>
    </row>
    <row r="368" spans="1:16" ht="15.75" x14ac:dyDescent="0.25">
      <c r="A368" s="43"/>
      <c r="B368" s="189"/>
      <c r="C368" s="189"/>
      <c r="D368" s="189"/>
      <c r="E368" s="189"/>
      <c r="F368" s="189"/>
      <c r="G368" s="189"/>
      <c r="H368" s="189"/>
      <c r="I368" s="189"/>
      <c r="J368" s="189"/>
      <c r="K368" s="189"/>
      <c r="L368" s="43"/>
      <c r="M368" s="189"/>
      <c r="N368" s="189"/>
      <c r="O368" s="189"/>
      <c r="P368" s="189"/>
    </row>
    <row r="369" spans="1:16" ht="15.75" x14ac:dyDescent="0.25">
      <c r="A369" s="43"/>
      <c r="B369" s="189"/>
      <c r="C369" s="189"/>
      <c r="D369" s="189"/>
      <c r="E369" s="189"/>
      <c r="F369" s="189"/>
      <c r="G369" s="189"/>
      <c r="H369" s="189"/>
      <c r="I369" s="189"/>
      <c r="J369" s="189"/>
      <c r="K369" s="189"/>
      <c r="L369" s="43"/>
      <c r="M369" s="189"/>
      <c r="N369" s="189"/>
      <c r="O369" s="189"/>
      <c r="P369" s="189"/>
    </row>
    <row r="370" spans="1:16" ht="15.75" x14ac:dyDescent="0.25">
      <c r="A370" s="43"/>
      <c r="B370" s="189"/>
      <c r="C370" s="189"/>
      <c r="D370" s="189"/>
      <c r="E370" s="189"/>
      <c r="F370" s="189"/>
      <c r="G370" s="189"/>
      <c r="H370" s="189"/>
      <c r="I370" s="189"/>
      <c r="J370" s="189"/>
      <c r="K370" s="189"/>
      <c r="L370" s="43"/>
      <c r="M370" s="189"/>
      <c r="N370" s="189"/>
      <c r="O370" s="189"/>
      <c r="P370" s="189"/>
    </row>
    <row r="371" spans="1:16" ht="15.75" x14ac:dyDescent="0.25">
      <c r="A371" s="43"/>
      <c r="B371" s="189"/>
      <c r="C371" s="189"/>
      <c r="D371" s="189"/>
      <c r="E371" s="189"/>
      <c r="F371" s="189"/>
      <c r="G371" s="189"/>
      <c r="H371" s="189"/>
      <c r="I371" s="189"/>
      <c r="J371" s="189"/>
      <c r="K371" s="189"/>
      <c r="L371" s="43"/>
      <c r="M371" s="189"/>
      <c r="N371" s="189"/>
      <c r="O371" s="189"/>
      <c r="P371" s="189"/>
    </row>
    <row r="372" spans="1:16" ht="15.75" x14ac:dyDescent="0.25">
      <c r="A372" s="43"/>
      <c r="B372" s="189"/>
      <c r="C372" s="189"/>
      <c r="D372" s="189"/>
      <c r="E372" s="189"/>
      <c r="F372" s="189"/>
      <c r="G372" s="189"/>
      <c r="H372" s="189"/>
      <c r="I372" s="189"/>
      <c r="J372" s="189"/>
      <c r="K372" s="189"/>
      <c r="L372" s="43"/>
      <c r="M372" s="189"/>
      <c r="N372" s="189"/>
      <c r="O372" s="189"/>
      <c r="P372" s="189"/>
    </row>
    <row r="373" spans="1:16" ht="15.75" x14ac:dyDescent="0.25">
      <c r="A373" s="43"/>
      <c r="B373" s="189"/>
      <c r="C373" s="189"/>
      <c r="D373" s="189"/>
      <c r="E373" s="189"/>
      <c r="F373" s="189"/>
      <c r="G373" s="189"/>
      <c r="H373" s="189"/>
      <c r="I373" s="189"/>
      <c r="J373" s="189"/>
      <c r="K373" s="189"/>
      <c r="L373" s="43"/>
      <c r="M373" s="189"/>
      <c r="N373" s="189"/>
      <c r="O373" s="189"/>
      <c r="P373" s="189"/>
    </row>
    <row r="374" spans="1:16" ht="15.75" x14ac:dyDescent="0.25">
      <c r="A374" s="43"/>
      <c r="B374" s="189"/>
      <c r="C374" s="189"/>
      <c r="D374" s="189"/>
      <c r="E374" s="189"/>
      <c r="F374" s="189"/>
      <c r="G374" s="189"/>
      <c r="H374" s="189"/>
      <c r="I374" s="189"/>
      <c r="J374" s="189"/>
      <c r="K374" s="189"/>
      <c r="L374" s="43"/>
      <c r="M374" s="189"/>
      <c r="N374" s="189"/>
      <c r="O374" s="189"/>
      <c r="P374" s="189"/>
    </row>
    <row r="375" spans="1:16" ht="15.75" x14ac:dyDescent="0.25">
      <c r="A375" s="43"/>
      <c r="B375" s="189"/>
      <c r="C375" s="189"/>
      <c r="D375" s="189"/>
      <c r="E375" s="189"/>
      <c r="F375" s="189"/>
      <c r="G375" s="189"/>
      <c r="H375" s="189"/>
      <c r="I375" s="189"/>
      <c r="J375" s="189"/>
      <c r="K375" s="189"/>
      <c r="L375" s="43"/>
      <c r="M375" s="189"/>
      <c r="N375" s="189"/>
      <c r="O375" s="189"/>
      <c r="P375" s="189"/>
    </row>
    <row r="376" spans="1:16" ht="15.75" x14ac:dyDescent="0.25">
      <c r="A376" s="43"/>
      <c r="B376" s="189"/>
      <c r="C376" s="189"/>
      <c r="D376" s="189"/>
      <c r="E376" s="189"/>
      <c r="F376" s="189"/>
      <c r="G376" s="189"/>
      <c r="H376" s="189"/>
      <c r="I376" s="189"/>
      <c r="J376" s="189"/>
      <c r="K376" s="189"/>
      <c r="L376" s="43"/>
      <c r="M376" s="189"/>
      <c r="N376" s="189"/>
      <c r="O376" s="189"/>
      <c r="P376" s="189"/>
    </row>
    <row r="377" spans="1:16" ht="15.75" x14ac:dyDescent="0.25">
      <c r="A377" s="43"/>
      <c r="B377" s="189"/>
      <c r="C377" s="189"/>
      <c r="D377" s="189"/>
      <c r="E377" s="189"/>
      <c r="F377" s="189"/>
      <c r="G377" s="189"/>
      <c r="H377" s="189"/>
      <c r="I377" s="189"/>
      <c r="J377" s="189"/>
      <c r="K377" s="189"/>
      <c r="L377" s="43"/>
      <c r="M377" s="189"/>
      <c r="N377" s="189"/>
      <c r="O377" s="189"/>
      <c r="P377" s="189"/>
    </row>
    <row r="378" spans="1:16" ht="15.75" x14ac:dyDescent="0.25">
      <c r="A378" s="43"/>
      <c r="B378" s="189"/>
      <c r="C378" s="189"/>
      <c r="D378" s="189"/>
      <c r="E378" s="189"/>
      <c r="F378" s="189"/>
      <c r="G378" s="189"/>
      <c r="H378" s="189"/>
      <c r="I378" s="189"/>
      <c r="J378" s="189"/>
      <c r="K378" s="189"/>
      <c r="L378" s="43"/>
      <c r="M378" s="189"/>
      <c r="N378" s="189"/>
      <c r="O378" s="189"/>
      <c r="P378" s="189"/>
    </row>
    <row r="379" spans="1:16" ht="15.75" x14ac:dyDescent="0.25">
      <c r="A379" s="43"/>
      <c r="B379" s="189"/>
      <c r="C379" s="189"/>
      <c r="D379" s="189"/>
      <c r="E379" s="189"/>
      <c r="F379" s="189"/>
      <c r="G379" s="189"/>
      <c r="H379" s="189"/>
      <c r="I379" s="189"/>
      <c r="J379" s="189"/>
      <c r="K379" s="189"/>
      <c r="L379" s="43"/>
      <c r="M379" s="189"/>
      <c r="N379" s="189"/>
      <c r="O379" s="189"/>
      <c r="P379" s="189"/>
    </row>
    <row r="380" spans="1:16" ht="15.75" x14ac:dyDescent="0.25">
      <c r="A380" s="43"/>
      <c r="B380" s="189"/>
      <c r="C380" s="189"/>
      <c r="D380" s="189"/>
      <c r="E380" s="189"/>
      <c r="F380" s="189"/>
      <c r="G380" s="189"/>
      <c r="H380" s="189"/>
      <c r="I380" s="189"/>
      <c r="J380" s="189"/>
      <c r="K380" s="189"/>
      <c r="L380" s="43"/>
      <c r="M380" s="189"/>
      <c r="N380" s="189"/>
      <c r="O380" s="189"/>
      <c r="P380" s="189"/>
    </row>
    <row r="381" spans="1:16" ht="15.75" x14ac:dyDescent="0.25">
      <c r="A381" s="43"/>
      <c r="B381" s="189"/>
      <c r="C381" s="189"/>
      <c r="D381" s="189"/>
      <c r="E381" s="189"/>
      <c r="F381" s="189"/>
      <c r="G381" s="189"/>
      <c r="H381" s="189"/>
      <c r="I381" s="189"/>
      <c r="J381" s="189"/>
      <c r="K381" s="189"/>
      <c r="L381" s="43"/>
      <c r="M381" s="189"/>
      <c r="N381" s="189"/>
      <c r="O381" s="189"/>
      <c r="P381" s="189"/>
    </row>
    <row r="382" spans="1:16" ht="15.75" x14ac:dyDescent="0.25">
      <c r="A382" s="43"/>
      <c r="B382" s="189"/>
      <c r="C382" s="189"/>
      <c r="D382" s="189"/>
      <c r="E382" s="189"/>
      <c r="F382" s="189"/>
      <c r="G382" s="189"/>
      <c r="H382" s="189"/>
      <c r="I382" s="189"/>
      <c r="J382" s="189"/>
      <c r="K382" s="189"/>
      <c r="L382" s="43"/>
      <c r="M382" s="189"/>
      <c r="N382" s="189"/>
      <c r="O382" s="189"/>
      <c r="P382" s="189"/>
    </row>
    <row r="383" spans="1:16" ht="15.75" x14ac:dyDescent="0.25">
      <c r="A383" s="43"/>
      <c r="B383" s="189"/>
      <c r="C383" s="189"/>
      <c r="D383" s="189"/>
      <c r="E383" s="189"/>
      <c r="F383" s="189"/>
      <c r="G383" s="189"/>
      <c r="H383" s="189"/>
      <c r="I383" s="189"/>
      <c r="J383" s="189"/>
      <c r="K383" s="189"/>
      <c r="L383" s="43"/>
      <c r="M383" s="189"/>
      <c r="N383" s="189"/>
      <c r="O383" s="189"/>
      <c r="P383" s="189"/>
    </row>
    <row r="384" spans="1:16" ht="15.75" x14ac:dyDescent="0.25">
      <c r="A384" s="43"/>
      <c r="B384" s="189"/>
      <c r="C384" s="189"/>
      <c r="D384" s="189"/>
      <c r="E384" s="189"/>
      <c r="F384" s="189"/>
      <c r="G384" s="189"/>
      <c r="H384" s="189"/>
      <c r="I384" s="189"/>
      <c r="J384" s="189"/>
      <c r="K384" s="189"/>
      <c r="L384" s="43"/>
      <c r="M384" s="189"/>
      <c r="N384" s="189"/>
      <c r="O384" s="189"/>
      <c r="P384" s="189"/>
    </row>
    <row r="385" spans="1:16" ht="15.75" x14ac:dyDescent="0.25">
      <c r="A385" s="43"/>
      <c r="B385" s="189"/>
      <c r="C385" s="189"/>
      <c r="D385" s="189"/>
      <c r="E385" s="189"/>
      <c r="F385" s="189"/>
      <c r="G385" s="189"/>
      <c r="H385" s="189"/>
      <c r="I385" s="189"/>
      <c r="J385" s="189"/>
      <c r="K385" s="189"/>
      <c r="L385" s="43"/>
      <c r="M385" s="189"/>
      <c r="N385" s="189"/>
      <c r="O385" s="189"/>
      <c r="P385" s="189"/>
    </row>
    <row r="386" spans="1:16" ht="15.75" x14ac:dyDescent="0.25">
      <c r="A386" s="43"/>
      <c r="B386" s="189"/>
      <c r="C386" s="189"/>
      <c r="D386" s="189"/>
      <c r="E386" s="189"/>
      <c r="F386" s="189"/>
      <c r="G386" s="189"/>
      <c r="H386" s="189"/>
      <c r="I386" s="189"/>
      <c r="J386" s="189"/>
      <c r="K386" s="189"/>
      <c r="L386" s="43"/>
      <c r="M386" s="189"/>
      <c r="N386" s="189"/>
      <c r="O386" s="189"/>
      <c r="P386" s="189"/>
    </row>
    <row r="387" spans="1:16" ht="15.75" x14ac:dyDescent="0.25">
      <c r="A387" s="43"/>
      <c r="B387" s="189"/>
      <c r="C387" s="189"/>
      <c r="D387" s="189"/>
      <c r="E387" s="189"/>
      <c r="F387" s="189"/>
      <c r="G387" s="189"/>
      <c r="H387" s="189"/>
      <c r="I387" s="189"/>
      <c r="J387" s="189"/>
      <c r="K387" s="189"/>
      <c r="L387" s="43"/>
      <c r="M387" s="189"/>
      <c r="N387" s="189"/>
      <c r="O387" s="189"/>
      <c r="P387" s="189"/>
    </row>
    <row r="388" spans="1:16" ht="15.75" x14ac:dyDescent="0.25">
      <c r="A388" s="43"/>
      <c r="B388" s="189"/>
      <c r="C388" s="189"/>
      <c r="D388" s="189"/>
      <c r="E388" s="189"/>
      <c r="F388" s="189"/>
      <c r="G388" s="189"/>
      <c r="H388" s="189"/>
      <c r="I388" s="189"/>
      <c r="J388" s="189"/>
      <c r="K388" s="189"/>
      <c r="L388" s="43"/>
      <c r="M388" s="189"/>
      <c r="N388" s="189"/>
      <c r="O388" s="189"/>
      <c r="P388" s="189"/>
    </row>
    <row r="389" spans="1:16" ht="15.75" x14ac:dyDescent="0.25">
      <c r="A389" s="43"/>
      <c r="B389" s="189"/>
      <c r="C389" s="189"/>
      <c r="D389" s="189"/>
      <c r="E389" s="189"/>
      <c r="F389" s="189"/>
      <c r="G389" s="189"/>
      <c r="H389" s="189"/>
      <c r="I389" s="189"/>
      <c r="J389" s="189"/>
      <c r="K389" s="189"/>
      <c r="L389" s="43"/>
      <c r="M389" s="189"/>
      <c r="N389" s="189"/>
      <c r="O389" s="189"/>
      <c r="P389" s="189"/>
    </row>
    <row r="390" spans="1:16" ht="15.75" x14ac:dyDescent="0.25">
      <c r="A390" s="43"/>
      <c r="B390" s="189"/>
      <c r="C390" s="189"/>
      <c r="D390" s="189"/>
      <c r="E390" s="189"/>
      <c r="F390" s="189"/>
      <c r="G390" s="189"/>
      <c r="H390" s="189"/>
      <c r="I390" s="189"/>
      <c r="J390" s="189"/>
      <c r="K390" s="189"/>
      <c r="L390" s="43"/>
      <c r="M390" s="189"/>
      <c r="N390" s="189"/>
      <c r="O390" s="189"/>
      <c r="P390" s="189"/>
    </row>
    <row r="391" spans="1:16" ht="15.75" x14ac:dyDescent="0.25">
      <c r="A391" s="43"/>
      <c r="B391" s="189"/>
      <c r="C391" s="189"/>
      <c r="D391" s="189"/>
      <c r="E391" s="189"/>
      <c r="F391" s="189"/>
      <c r="G391" s="189"/>
      <c r="H391" s="189"/>
      <c r="I391" s="189"/>
      <c r="J391" s="189"/>
      <c r="K391" s="189"/>
      <c r="L391" s="43"/>
      <c r="M391" s="189"/>
      <c r="N391" s="189"/>
      <c r="O391" s="189"/>
      <c r="P391" s="189"/>
    </row>
    <row r="392" spans="1:16" ht="15.75" x14ac:dyDescent="0.25">
      <c r="A392" s="43"/>
      <c r="B392" s="189"/>
      <c r="C392" s="189"/>
      <c r="D392" s="189"/>
      <c r="E392" s="189"/>
      <c r="F392" s="189"/>
      <c r="G392" s="189"/>
      <c r="H392" s="189"/>
      <c r="I392" s="189"/>
      <c r="J392" s="189"/>
      <c r="K392" s="189"/>
      <c r="L392" s="43"/>
      <c r="M392" s="189"/>
      <c r="N392" s="189"/>
      <c r="O392" s="189"/>
      <c r="P392" s="189"/>
    </row>
    <row r="393" spans="1:16" ht="15.75" x14ac:dyDescent="0.25">
      <c r="A393" s="43"/>
      <c r="B393" s="189"/>
      <c r="C393" s="189"/>
      <c r="D393" s="189"/>
      <c r="E393" s="189"/>
      <c r="F393" s="189"/>
      <c r="G393" s="189"/>
      <c r="H393" s="189"/>
      <c r="I393" s="189"/>
      <c r="J393" s="189"/>
      <c r="K393" s="189"/>
      <c r="L393" s="43"/>
      <c r="M393" s="189"/>
      <c r="N393" s="189"/>
      <c r="O393" s="189"/>
      <c r="P393" s="189"/>
    </row>
    <row r="394" spans="1:16" ht="15.75" x14ac:dyDescent="0.25">
      <c r="A394" s="43"/>
      <c r="B394" s="189"/>
      <c r="C394" s="189"/>
      <c r="D394" s="189"/>
      <c r="E394" s="189"/>
      <c r="F394" s="189"/>
      <c r="G394" s="189"/>
      <c r="H394" s="189"/>
      <c r="I394" s="189"/>
      <c r="J394" s="189"/>
      <c r="K394" s="189"/>
      <c r="L394" s="43"/>
      <c r="M394" s="189"/>
      <c r="N394" s="189"/>
      <c r="O394" s="189"/>
      <c r="P394" s="189"/>
    </row>
    <row r="395" spans="1:16" ht="15.75" x14ac:dyDescent="0.25">
      <c r="A395" s="43"/>
      <c r="B395" s="189"/>
      <c r="C395" s="189"/>
      <c r="D395" s="189"/>
      <c r="E395" s="189"/>
      <c r="F395" s="189"/>
      <c r="G395" s="189"/>
      <c r="H395" s="189"/>
      <c r="I395" s="189"/>
      <c r="J395" s="189"/>
      <c r="K395" s="189"/>
      <c r="L395" s="43"/>
      <c r="M395" s="189"/>
      <c r="N395" s="189"/>
      <c r="O395" s="189"/>
      <c r="P395" s="189"/>
    </row>
    <row r="396" spans="1:16" ht="15.75" x14ac:dyDescent="0.25">
      <c r="A396" s="43"/>
      <c r="B396" s="189"/>
      <c r="C396" s="189"/>
      <c r="D396" s="189"/>
      <c r="E396" s="189"/>
      <c r="F396" s="189"/>
      <c r="G396" s="189"/>
      <c r="H396" s="189"/>
      <c r="I396" s="189"/>
      <c r="J396" s="189"/>
      <c r="K396" s="189"/>
      <c r="L396" s="43"/>
      <c r="M396" s="189"/>
      <c r="N396" s="189"/>
      <c r="O396" s="189"/>
      <c r="P396" s="189"/>
    </row>
    <row r="397" spans="1:16" ht="15.75" x14ac:dyDescent="0.25">
      <c r="A397" s="43"/>
      <c r="B397" s="189"/>
      <c r="C397" s="189"/>
      <c r="D397" s="189"/>
      <c r="E397" s="189"/>
      <c r="F397" s="189"/>
      <c r="G397" s="189"/>
      <c r="H397" s="189"/>
      <c r="I397" s="189"/>
      <c r="J397" s="189"/>
      <c r="K397" s="189"/>
      <c r="L397" s="43"/>
      <c r="M397" s="189"/>
      <c r="N397" s="189"/>
      <c r="O397" s="189"/>
      <c r="P397" s="189"/>
    </row>
    <row r="398" spans="1:16" ht="15.75" x14ac:dyDescent="0.25">
      <c r="A398" s="43"/>
      <c r="B398" s="189"/>
      <c r="C398" s="189"/>
      <c r="D398" s="189"/>
      <c r="E398" s="189"/>
      <c r="F398" s="189"/>
      <c r="G398" s="189"/>
      <c r="H398" s="189"/>
      <c r="I398" s="189"/>
      <c r="J398" s="189"/>
      <c r="K398" s="189"/>
      <c r="L398" s="43"/>
      <c r="M398" s="189"/>
      <c r="N398" s="189"/>
      <c r="O398" s="189"/>
      <c r="P398" s="189"/>
    </row>
    <row r="399" spans="1:16" ht="15.75" x14ac:dyDescent="0.25">
      <c r="A399" s="43"/>
      <c r="B399" s="189"/>
      <c r="C399" s="189"/>
      <c r="D399" s="189"/>
      <c r="E399" s="189"/>
      <c r="F399" s="189"/>
      <c r="G399" s="189"/>
      <c r="H399" s="189"/>
      <c r="I399" s="189"/>
      <c r="J399" s="189"/>
      <c r="K399" s="189"/>
      <c r="L399" s="43"/>
      <c r="M399" s="189"/>
      <c r="N399" s="189"/>
      <c r="O399" s="189"/>
      <c r="P399" s="189"/>
    </row>
    <row r="400" spans="1:16" ht="15.75" x14ac:dyDescent="0.25">
      <c r="A400" s="43"/>
      <c r="B400" s="189"/>
      <c r="C400" s="189"/>
      <c r="D400" s="189"/>
      <c r="E400" s="189"/>
      <c r="F400" s="189"/>
      <c r="G400" s="189"/>
      <c r="H400" s="189"/>
      <c r="I400" s="189"/>
      <c r="J400" s="189"/>
      <c r="K400" s="189"/>
      <c r="L400" s="43"/>
      <c r="M400" s="189"/>
      <c r="N400" s="189"/>
      <c r="O400" s="189"/>
      <c r="P400" s="189"/>
    </row>
    <row r="401" spans="1:16" ht="15.75" x14ac:dyDescent="0.25">
      <c r="A401" s="43"/>
      <c r="B401" s="189"/>
      <c r="C401" s="189"/>
      <c r="D401" s="189"/>
      <c r="E401" s="189"/>
      <c r="F401" s="189"/>
      <c r="G401" s="189"/>
      <c r="H401" s="189"/>
      <c r="I401" s="189"/>
      <c r="J401" s="189"/>
      <c r="K401" s="189"/>
      <c r="L401" s="43"/>
      <c r="M401" s="189"/>
      <c r="N401" s="189"/>
      <c r="O401" s="189"/>
      <c r="P401" s="189"/>
    </row>
    <row r="402" spans="1:16" ht="15.75" x14ac:dyDescent="0.25">
      <c r="A402" s="43"/>
      <c r="B402" s="189"/>
      <c r="C402" s="189"/>
      <c r="D402" s="189"/>
      <c r="E402" s="189"/>
      <c r="F402" s="189"/>
      <c r="G402" s="189"/>
      <c r="H402" s="189"/>
      <c r="I402" s="189"/>
      <c r="J402" s="189"/>
      <c r="K402" s="189"/>
      <c r="L402" s="43"/>
      <c r="M402" s="189"/>
      <c r="N402" s="189"/>
      <c r="O402" s="189"/>
      <c r="P402" s="189"/>
    </row>
    <row r="403" spans="1:16" ht="15.75" x14ac:dyDescent="0.25">
      <c r="A403" s="43"/>
      <c r="B403" s="189"/>
      <c r="C403" s="189"/>
      <c r="D403" s="189"/>
      <c r="E403" s="189"/>
      <c r="F403" s="189"/>
      <c r="G403" s="189"/>
      <c r="H403" s="189"/>
      <c r="I403" s="189"/>
      <c r="J403" s="189"/>
      <c r="K403" s="189"/>
      <c r="L403" s="43"/>
      <c r="M403" s="189"/>
      <c r="N403" s="189"/>
      <c r="O403" s="189"/>
      <c r="P403" s="189"/>
    </row>
    <row r="404" spans="1:16" ht="15.75" x14ac:dyDescent="0.25">
      <c r="A404" s="43"/>
      <c r="B404" s="189"/>
      <c r="C404" s="189"/>
      <c r="D404" s="189"/>
      <c r="E404" s="189"/>
      <c r="F404" s="189"/>
      <c r="G404" s="189"/>
      <c r="H404" s="189"/>
      <c r="I404" s="189"/>
      <c r="J404" s="189"/>
      <c r="K404" s="189"/>
      <c r="L404" s="43"/>
      <c r="M404" s="189"/>
      <c r="N404" s="189"/>
      <c r="O404" s="189"/>
      <c r="P404" s="189"/>
    </row>
    <row r="405" spans="1:16" ht="15.75" x14ac:dyDescent="0.25">
      <c r="A405" s="43"/>
      <c r="B405" s="189"/>
      <c r="C405" s="189"/>
      <c r="D405" s="189"/>
      <c r="E405" s="189"/>
      <c r="F405" s="189"/>
      <c r="G405" s="189"/>
      <c r="H405" s="189"/>
      <c r="I405" s="189"/>
      <c r="J405" s="189"/>
      <c r="K405" s="189"/>
      <c r="L405" s="43"/>
      <c r="M405" s="189"/>
      <c r="N405" s="189"/>
      <c r="O405" s="189"/>
      <c r="P405" s="189"/>
    </row>
    <row r="406" spans="1:16" ht="15.75" x14ac:dyDescent="0.25">
      <c r="A406" s="43"/>
      <c r="B406" s="189"/>
      <c r="C406" s="189"/>
      <c r="D406" s="189"/>
      <c r="E406" s="189"/>
      <c r="F406" s="189"/>
      <c r="G406" s="189"/>
      <c r="H406" s="189"/>
      <c r="I406" s="189"/>
      <c r="J406" s="189"/>
      <c r="K406" s="189"/>
      <c r="L406" s="43"/>
      <c r="M406" s="189"/>
      <c r="N406" s="189"/>
      <c r="O406" s="189"/>
      <c r="P406" s="189"/>
    </row>
    <row r="407" spans="1:16" ht="15.75" x14ac:dyDescent="0.25">
      <c r="A407" s="43"/>
      <c r="B407" s="189"/>
      <c r="C407" s="189"/>
      <c r="D407" s="189"/>
      <c r="E407" s="189"/>
      <c r="F407" s="189"/>
      <c r="G407" s="189"/>
      <c r="H407" s="189"/>
      <c r="I407" s="189"/>
      <c r="J407" s="189"/>
      <c r="K407" s="189"/>
      <c r="L407" s="43"/>
      <c r="M407" s="189"/>
      <c r="N407" s="189"/>
      <c r="O407" s="189"/>
      <c r="P407" s="189"/>
    </row>
    <row r="408" spans="1:16" ht="15.75" x14ac:dyDescent="0.25">
      <c r="A408" s="43"/>
      <c r="B408" s="189"/>
      <c r="C408" s="189"/>
      <c r="D408" s="189"/>
      <c r="E408" s="189"/>
      <c r="F408" s="189"/>
      <c r="G408" s="189"/>
      <c r="H408" s="189"/>
      <c r="I408" s="189"/>
      <c r="J408" s="189"/>
      <c r="K408" s="189"/>
      <c r="L408" s="43"/>
      <c r="M408" s="189"/>
      <c r="N408" s="189"/>
      <c r="O408" s="189"/>
      <c r="P408" s="189"/>
    </row>
    <row r="409" spans="1:16" ht="15.75" x14ac:dyDescent="0.25">
      <c r="A409" s="43"/>
      <c r="B409" s="189"/>
      <c r="C409" s="189"/>
      <c r="D409" s="189"/>
      <c r="E409" s="189"/>
      <c r="F409" s="189"/>
      <c r="G409" s="189"/>
      <c r="H409" s="189"/>
      <c r="I409" s="189"/>
      <c r="J409" s="189"/>
      <c r="K409" s="189"/>
      <c r="L409" s="43"/>
      <c r="M409" s="189"/>
      <c r="N409" s="189"/>
      <c r="O409" s="189"/>
      <c r="P409" s="189"/>
    </row>
    <row r="410" spans="1:16" ht="15.75" x14ac:dyDescent="0.25">
      <c r="A410" s="43"/>
      <c r="B410" s="189"/>
      <c r="C410" s="189"/>
      <c r="D410" s="189"/>
      <c r="E410" s="189"/>
      <c r="F410" s="189"/>
      <c r="G410" s="189"/>
      <c r="H410" s="189"/>
      <c r="I410" s="189"/>
      <c r="J410" s="189"/>
      <c r="K410" s="189"/>
      <c r="L410" s="43"/>
      <c r="M410" s="189"/>
      <c r="N410" s="189"/>
      <c r="O410" s="189"/>
      <c r="P410" s="189"/>
    </row>
    <row r="411" spans="1:16" ht="15.75" x14ac:dyDescent="0.25">
      <c r="A411" s="43"/>
      <c r="B411" s="189"/>
      <c r="C411" s="189"/>
      <c r="D411" s="189"/>
      <c r="E411" s="189"/>
      <c r="F411" s="189"/>
      <c r="G411" s="189"/>
      <c r="H411" s="189"/>
      <c r="I411" s="189"/>
      <c r="J411" s="189"/>
      <c r="K411" s="189"/>
      <c r="L411" s="43"/>
      <c r="M411" s="189"/>
      <c r="N411" s="189"/>
      <c r="O411" s="189"/>
      <c r="P411" s="189"/>
    </row>
    <row r="412" spans="1:16" ht="15.75" x14ac:dyDescent="0.25">
      <c r="A412" s="43"/>
      <c r="B412" s="189"/>
      <c r="C412" s="189"/>
      <c r="D412" s="189"/>
      <c r="E412" s="189"/>
      <c r="F412" s="189"/>
      <c r="G412" s="189"/>
      <c r="H412" s="189"/>
      <c r="I412" s="189"/>
      <c r="J412" s="189"/>
      <c r="K412" s="189"/>
      <c r="L412" s="43"/>
      <c r="M412" s="189"/>
      <c r="N412" s="189"/>
      <c r="O412" s="189"/>
      <c r="P412" s="189"/>
    </row>
    <row r="413" spans="1:16" ht="15.75" x14ac:dyDescent="0.25">
      <c r="A413" s="43"/>
      <c r="B413" s="189"/>
      <c r="C413" s="189"/>
      <c r="D413" s="189"/>
      <c r="E413" s="189"/>
      <c r="F413" s="189"/>
      <c r="G413" s="189"/>
      <c r="H413" s="189"/>
      <c r="I413" s="189"/>
      <c r="J413" s="189"/>
      <c r="K413" s="189"/>
      <c r="L413" s="43"/>
      <c r="M413" s="189"/>
      <c r="N413" s="189"/>
      <c r="O413" s="189"/>
      <c r="P413" s="189"/>
    </row>
    <row r="414" spans="1:16" ht="15.75" x14ac:dyDescent="0.25">
      <c r="A414" s="43"/>
      <c r="B414" s="189"/>
      <c r="C414" s="189"/>
      <c r="D414" s="189"/>
      <c r="E414" s="189"/>
      <c r="F414" s="189"/>
      <c r="G414" s="189"/>
      <c r="H414" s="189"/>
      <c r="I414" s="189"/>
      <c r="J414" s="189"/>
      <c r="K414" s="189"/>
      <c r="L414" s="43"/>
      <c r="M414" s="189"/>
      <c r="N414" s="189"/>
      <c r="O414" s="189"/>
      <c r="P414" s="189"/>
    </row>
    <row r="415" spans="1:16" ht="15.75" x14ac:dyDescent="0.25">
      <c r="A415" s="43"/>
      <c r="B415" s="189"/>
      <c r="C415" s="189"/>
      <c r="D415" s="189"/>
      <c r="E415" s="189"/>
      <c r="F415" s="189"/>
      <c r="G415" s="189"/>
      <c r="H415" s="189"/>
      <c r="I415" s="189"/>
      <c r="J415" s="189"/>
      <c r="K415" s="189"/>
      <c r="L415" s="43"/>
      <c r="M415" s="189"/>
      <c r="N415" s="189"/>
      <c r="O415" s="189"/>
      <c r="P415" s="189"/>
    </row>
    <row r="416" spans="1:16" ht="15.75" x14ac:dyDescent="0.25">
      <c r="A416" s="43"/>
      <c r="B416" s="189"/>
      <c r="C416" s="189"/>
      <c r="D416" s="189"/>
      <c r="E416" s="189"/>
      <c r="F416" s="189"/>
      <c r="G416" s="189"/>
      <c r="H416" s="189"/>
      <c r="I416" s="189"/>
      <c r="J416" s="189"/>
      <c r="K416" s="189"/>
      <c r="L416" s="43"/>
      <c r="M416" s="189"/>
      <c r="N416" s="189"/>
      <c r="O416" s="189"/>
      <c r="P416" s="189"/>
    </row>
    <row r="417" spans="1:16" ht="15.75" x14ac:dyDescent="0.25">
      <c r="A417" s="43"/>
      <c r="B417" s="189"/>
      <c r="C417" s="189"/>
      <c r="D417" s="189"/>
      <c r="E417" s="189"/>
      <c r="F417" s="189"/>
      <c r="G417" s="189"/>
      <c r="H417" s="189"/>
      <c r="I417" s="189"/>
      <c r="J417" s="189"/>
      <c r="K417" s="189"/>
      <c r="L417" s="43"/>
      <c r="M417" s="189"/>
      <c r="N417" s="189"/>
      <c r="O417" s="189"/>
      <c r="P417" s="189"/>
    </row>
    <row r="418" spans="1:16" ht="15.75" x14ac:dyDescent="0.25">
      <c r="A418" s="43"/>
      <c r="B418" s="189"/>
      <c r="C418" s="189"/>
      <c r="D418" s="189"/>
      <c r="E418" s="189"/>
      <c r="F418" s="189"/>
      <c r="G418" s="189"/>
      <c r="H418" s="189"/>
      <c r="I418" s="189"/>
      <c r="J418" s="189"/>
      <c r="K418" s="189"/>
      <c r="L418" s="43"/>
      <c r="M418" s="189"/>
      <c r="N418" s="189"/>
      <c r="O418" s="189"/>
      <c r="P418" s="189"/>
    </row>
    <row r="419" spans="1:16" ht="15.75" x14ac:dyDescent="0.25">
      <c r="A419" s="43"/>
      <c r="B419" s="189"/>
      <c r="C419" s="189"/>
      <c r="D419" s="189"/>
      <c r="E419" s="189"/>
      <c r="F419" s="189"/>
      <c r="G419" s="189"/>
      <c r="H419" s="189"/>
      <c r="I419" s="189"/>
      <c r="J419" s="189"/>
      <c r="K419" s="189"/>
      <c r="L419" s="43"/>
      <c r="M419" s="189"/>
      <c r="N419" s="189"/>
      <c r="O419" s="189"/>
      <c r="P419" s="189"/>
    </row>
    <row r="420" spans="1:16" ht="15.75" x14ac:dyDescent="0.25">
      <c r="A420" s="43"/>
      <c r="B420" s="189"/>
      <c r="C420" s="189"/>
      <c r="D420" s="189"/>
      <c r="E420" s="189"/>
      <c r="F420" s="189"/>
      <c r="G420" s="189"/>
      <c r="H420" s="189"/>
      <c r="I420" s="189"/>
      <c r="J420" s="189"/>
      <c r="K420" s="189"/>
      <c r="L420" s="43"/>
      <c r="M420" s="189"/>
      <c r="N420" s="189"/>
      <c r="O420" s="189"/>
      <c r="P420" s="189"/>
    </row>
    <row r="421" spans="1:16" ht="15.75" x14ac:dyDescent="0.25">
      <c r="A421" s="43"/>
      <c r="B421" s="189"/>
      <c r="C421" s="189"/>
      <c r="D421" s="189"/>
      <c r="E421" s="189"/>
      <c r="F421" s="189"/>
      <c r="G421" s="189"/>
      <c r="H421" s="189"/>
      <c r="I421" s="189"/>
      <c r="J421" s="189"/>
      <c r="K421" s="189"/>
      <c r="L421" s="43"/>
      <c r="M421" s="189"/>
      <c r="N421" s="189"/>
      <c r="O421" s="189"/>
      <c r="P421" s="189"/>
    </row>
    <row r="422" spans="1:16" ht="15.75" x14ac:dyDescent="0.25">
      <c r="A422" s="43"/>
      <c r="B422" s="189"/>
      <c r="C422" s="189"/>
      <c r="D422" s="189"/>
      <c r="E422" s="189"/>
      <c r="F422" s="189"/>
      <c r="G422" s="189"/>
      <c r="H422" s="189"/>
      <c r="I422" s="189"/>
      <c r="J422" s="189"/>
      <c r="K422" s="189"/>
      <c r="L422" s="43"/>
      <c r="M422" s="189"/>
      <c r="N422" s="189"/>
      <c r="O422" s="189"/>
      <c r="P422" s="189"/>
    </row>
    <row r="423" spans="1:16" ht="15.75" x14ac:dyDescent="0.25">
      <c r="A423" s="43"/>
      <c r="B423" s="189"/>
      <c r="C423" s="189"/>
      <c r="D423" s="189"/>
      <c r="E423" s="189"/>
      <c r="F423" s="189"/>
      <c r="G423" s="189"/>
      <c r="H423" s="189"/>
      <c r="I423" s="189"/>
      <c r="J423" s="189"/>
      <c r="K423" s="189"/>
      <c r="L423" s="43"/>
      <c r="M423" s="189"/>
      <c r="N423" s="189"/>
      <c r="O423" s="189"/>
      <c r="P423" s="189"/>
    </row>
    <row r="424" spans="1:16" ht="15.75" x14ac:dyDescent="0.25">
      <c r="A424" s="43"/>
      <c r="B424" s="189"/>
      <c r="C424" s="189"/>
      <c r="D424" s="189"/>
      <c r="E424" s="189"/>
      <c r="F424" s="189"/>
      <c r="G424" s="189"/>
      <c r="H424" s="189"/>
      <c r="I424" s="189"/>
      <c r="J424" s="189"/>
      <c r="K424" s="189"/>
      <c r="L424" s="43"/>
      <c r="M424" s="189"/>
      <c r="N424" s="189"/>
      <c r="O424" s="189"/>
      <c r="P424" s="189"/>
    </row>
    <row r="425" spans="1:16" ht="15.75" x14ac:dyDescent="0.25">
      <c r="A425" s="43"/>
      <c r="B425" s="189"/>
      <c r="C425" s="189"/>
      <c r="D425" s="189"/>
      <c r="E425" s="189"/>
      <c r="F425" s="189"/>
      <c r="G425" s="189"/>
      <c r="H425" s="189"/>
      <c r="I425" s="189"/>
      <c r="J425" s="189"/>
      <c r="K425" s="189"/>
      <c r="L425" s="43"/>
      <c r="M425" s="189"/>
      <c r="N425" s="189"/>
      <c r="O425" s="189"/>
      <c r="P425" s="189"/>
    </row>
    <row r="426" spans="1:16" ht="15.75" x14ac:dyDescent="0.25">
      <c r="A426" s="43"/>
      <c r="B426" s="189"/>
      <c r="C426" s="189"/>
      <c r="D426" s="189"/>
      <c r="E426" s="189"/>
      <c r="F426" s="189"/>
      <c r="G426" s="189"/>
      <c r="H426" s="189"/>
      <c r="I426" s="189"/>
      <c r="J426" s="189"/>
      <c r="K426" s="189"/>
      <c r="L426" s="43"/>
      <c r="M426" s="189"/>
      <c r="N426" s="189"/>
      <c r="O426" s="189"/>
      <c r="P426" s="189"/>
    </row>
    <row r="427" spans="1:16" ht="15.75" x14ac:dyDescent="0.25">
      <c r="A427" s="43"/>
      <c r="B427" s="189"/>
      <c r="C427" s="189"/>
      <c r="D427" s="189"/>
      <c r="E427" s="189"/>
      <c r="F427" s="189"/>
      <c r="G427" s="189"/>
      <c r="H427" s="189"/>
      <c r="I427" s="189"/>
      <c r="J427" s="189"/>
      <c r="K427" s="189"/>
      <c r="L427" s="43"/>
      <c r="M427" s="189"/>
      <c r="N427" s="189"/>
      <c r="O427" s="189"/>
      <c r="P427" s="189"/>
    </row>
    <row r="428" spans="1:16" ht="15.75" x14ac:dyDescent="0.25">
      <c r="A428" s="43"/>
      <c r="B428" s="189"/>
      <c r="C428" s="189"/>
      <c r="D428" s="189"/>
      <c r="E428" s="189"/>
      <c r="F428" s="189"/>
      <c r="G428" s="189"/>
      <c r="H428" s="189"/>
      <c r="I428" s="189"/>
      <c r="J428" s="189"/>
      <c r="K428" s="189"/>
      <c r="L428" s="43"/>
      <c r="M428" s="189"/>
      <c r="N428" s="189"/>
      <c r="O428" s="189"/>
      <c r="P428" s="189"/>
    </row>
    <row r="429" spans="1:16" ht="15.75" x14ac:dyDescent="0.25">
      <c r="A429" s="43"/>
      <c r="B429" s="189"/>
      <c r="C429" s="189"/>
      <c r="D429" s="189"/>
      <c r="E429" s="189"/>
      <c r="F429" s="189"/>
      <c r="G429" s="189"/>
      <c r="H429" s="189"/>
      <c r="I429" s="189"/>
      <c r="J429" s="189"/>
      <c r="K429" s="189"/>
      <c r="L429" s="43"/>
      <c r="M429" s="189"/>
      <c r="N429" s="189"/>
      <c r="O429" s="189"/>
      <c r="P429" s="189"/>
    </row>
    <row r="430" spans="1:16" ht="15.75" x14ac:dyDescent="0.25">
      <c r="A430" s="43"/>
      <c r="B430" s="189"/>
      <c r="C430" s="189"/>
      <c r="D430" s="189"/>
      <c r="E430" s="189"/>
      <c r="F430" s="189"/>
      <c r="G430" s="189"/>
      <c r="H430" s="189"/>
      <c r="I430" s="189"/>
      <c r="J430" s="189"/>
      <c r="K430" s="189"/>
      <c r="L430" s="43"/>
      <c r="M430" s="189"/>
      <c r="N430" s="189"/>
      <c r="O430" s="189"/>
      <c r="P430" s="189"/>
    </row>
    <row r="431" spans="1:16" ht="15.75" x14ac:dyDescent="0.25">
      <c r="A431" s="43"/>
      <c r="B431" s="189"/>
      <c r="C431" s="189"/>
      <c r="D431" s="189"/>
      <c r="E431" s="189"/>
      <c r="F431" s="189"/>
      <c r="G431" s="189"/>
      <c r="H431" s="189"/>
      <c r="I431" s="189"/>
      <c r="J431" s="189"/>
      <c r="K431" s="189"/>
      <c r="L431" s="43"/>
      <c r="M431" s="189"/>
      <c r="N431" s="189"/>
      <c r="O431" s="189"/>
      <c r="P431" s="189"/>
    </row>
    <row r="432" spans="1:16" ht="15.75" x14ac:dyDescent="0.25">
      <c r="A432" s="43"/>
      <c r="B432" s="189"/>
      <c r="C432" s="189"/>
      <c r="D432" s="189"/>
      <c r="E432" s="189"/>
      <c r="F432" s="189"/>
      <c r="G432" s="189"/>
      <c r="H432" s="189"/>
      <c r="I432" s="189"/>
      <c r="J432" s="189"/>
      <c r="K432" s="189"/>
      <c r="L432" s="43"/>
      <c r="M432" s="189"/>
      <c r="N432" s="189"/>
      <c r="O432" s="189"/>
      <c r="P432" s="189"/>
    </row>
    <row r="433" spans="1:16" ht="15.75" x14ac:dyDescent="0.25">
      <c r="A433" s="43"/>
      <c r="B433" s="189"/>
      <c r="C433" s="189"/>
      <c r="D433" s="189"/>
      <c r="E433" s="189"/>
      <c r="F433" s="189"/>
      <c r="G433" s="189"/>
      <c r="H433" s="189"/>
      <c r="I433" s="189"/>
      <c r="J433" s="189"/>
      <c r="K433" s="189"/>
      <c r="L433" s="43"/>
      <c r="M433" s="189"/>
      <c r="N433" s="189"/>
      <c r="O433" s="189"/>
      <c r="P433" s="189"/>
    </row>
    <row r="434" spans="1:16" ht="15.75" x14ac:dyDescent="0.25">
      <c r="A434" s="43"/>
      <c r="B434" s="189"/>
      <c r="C434" s="189"/>
      <c r="D434" s="189"/>
      <c r="E434" s="189"/>
      <c r="F434" s="189"/>
      <c r="G434" s="189"/>
      <c r="H434" s="189"/>
      <c r="I434" s="189"/>
      <c r="J434" s="189"/>
      <c r="K434" s="189"/>
      <c r="L434" s="43"/>
      <c r="M434" s="189"/>
      <c r="N434" s="189"/>
      <c r="O434" s="189"/>
      <c r="P434" s="189"/>
    </row>
    <row r="435" spans="1:16" ht="15.75" x14ac:dyDescent="0.25">
      <c r="A435" s="43"/>
      <c r="B435" s="189"/>
      <c r="C435" s="189"/>
      <c r="D435" s="189"/>
      <c r="E435" s="189"/>
      <c r="F435" s="189"/>
      <c r="G435" s="189"/>
      <c r="H435" s="189"/>
      <c r="I435" s="189"/>
      <c r="J435" s="189"/>
      <c r="K435" s="189"/>
      <c r="L435" s="43"/>
      <c r="M435" s="189"/>
      <c r="N435" s="189"/>
      <c r="O435" s="189"/>
      <c r="P435" s="189"/>
    </row>
    <row r="436" spans="1:16" ht="15.75" x14ac:dyDescent="0.25">
      <c r="A436" s="43"/>
      <c r="B436" s="189"/>
      <c r="C436" s="189"/>
      <c r="D436" s="189"/>
      <c r="E436" s="189"/>
      <c r="F436" s="189"/>
      <c r="G436" s="189"/>
      <c r="H436" s="189"/>
      <c r="I436" s="189"/>
      <c r="J436" s="189"/>
      <c r="K436" s="189"/>
      <c r="L436" s="43"/>
      <c r="M436" s="189"/>
      <c r="N436" s="189"/>
      <c r="O436" s="189"/>
      <c r="P436" s="189"/>
    </row>
    <row r="437" spans="1:16" ht="15.75" x14ac:dyDescent="0.25">
      <c r="A437" s="43"/>
      <c r="B437" s="189"/>
      <c r="C437" s="189"/>
      <c r="D437" s="189"/>
      <c r="E437" s="189"/>
      <c r="F437" s="189"/>
      <c r="G437" s="189"/>
      <c r="H437" s="189"/>
      <c r="I437" s="189"/>
      <c r="J437" s="189"/>
      <c r="K437" s="189"/>
      <c r="L437" s="43"/>
      <c r="M437" s="189"/>
      <c r="N437" s="189"/>
      <c r="O437" s="189"/>
      <c r="P437" s="189"/>
    </row>
    <row r="438" spans="1:16" ht="15.75" x14ac:dyDescent="0.25">
      <c r="A438" s="43"/>
      <c r="B438" s="189"/>
      <c r="C438" s="189"/>
      <c r="D438" s="189"/>
      <c r="E438" s="189"/>
      <c r="F438" s="189"/>
      <c r="G438" s="189"/>
      <c r="H438" s="189"/>
      <c r="I438" s="189"/>
      <c r="J438" s="189"/>
      <c r="K438" s="189"/>
      <c r="L438" s="43"/>
      <c r="M438" s="189"/>
      <c r="N438" s="189"/>
      <c r="O438" s="189"/>
      <c r="P438" s="189"/>
    </row>
    <row r="439" spans="1:16" ht="15.75" x14ac:dyDescent="0.25">
      <c r="A439" s="43"/>
      <c r="B439" s="189"/>
      <c r="C439" s="189"/>
      <c r="D439" s="189"/>
      <c r="E439" s="189"/>
      <c r="F439" s="189"/>
      <c r="G439" s="189"/>
      <c r="H439" s="189"/>
      <c r="I439" s="189"/>
      <c r="J439" s="189"/>
      <c r="K439" s="189"/>
      <c r="L439" s="43"/>
      <c r="M439" s="189"/>
      <c r="N439" s="189"/>
      <c r="O439" s="189"/>
      <c r="P439" s="189"/>
    </row>
    <row r="440" spans="1:16" ht="15.75" x14ac:dyDescent="0.25">
      <c r="A440" s="43"/>
      <c r="B440" s="189"/>
      <c r="C440" s="189"/>
      <c r="D440" s="189"/>
      <c r="E440" s="189"/>
      <c r="F440" s="189"/>
      <c r="G440" s="189"/>
      <c r="H440" s="189"/>
      <c r="I440" s="189"/>
      <c r="J440" s="189"/>
      <c r="K440" s="189"/>
      <c r="L440" s="43"/>
      <c r="M440" s="189"/>
      <c r="N440" s="189"/>
      <c r="O440" s="189"/>
      <c r="P440" s="189"/>
    </row>
    <row r="441" spans="1:16" ht="15.75" x14ac:dyDescent="0.25">
      <c r="A441" s="43"/>
      <c r="B441" s="189"/>
      <c r="C441" s="189"/>
      <c r="D441" s="189"/>
      <c r="E441" s="189"/>
      <c r="F441" s="189"/>
      <c r="G441" s="189"/>
      <c r="H441" s="189"/>
      <c r="I441" s="189"/>
      <c r="J441" s="189"/>
      <c r="K441" s="189"/>
      <c r="L441" s="43"/>
      <c r="M441" s="189"/>
      <c r="N441" s="189"/>
      <c r="O441" s="189"/>
      <c r="P441" s="189"/>
    </row>
    <row r="442" spans="1:16" ht="15.75" x14ac:dyDescent="0.25">
      <c r="A442" s="43"/>
      <c r="B442" s="189"/>
      <c r="C442" s="189"/>
      <c r="D442" s="189"/>
      <c r="E442" s="189"/>
      <c r="F442" s="189"/>
      <c r="G442" s="189"/>
      <c r="H442" s="189"/>
      <c r="I442" s="189"/>
      <c r="J442" s="189"/>
      <c r="K442" s="189"/>
      <c r="L442" s="43"/>
      <c r="M442" s="189"/>
      <c r="N442" s="189"/>
      <c r="O442" s="189"/>
      <c r="P442" s="189"/>
    </row>
    <row r="443" spans="1:16" ht="15.75" x14ac:dyDescent="0.25">
      <c r="A443" s="43"/>
      <c r="B443" s="189"/>
      <c r="C443" s="189"/>
      <c r="D443" s="189"/>
      <c r="E443" s="189"/>
      <c r="F443" s="189"/>
      <c r="G443" s="189"/>
      <c r="H443" s="189"/>
      <c r="I443" s="189"/>
      <c r="J443" s="189"/>
      <c r="K443" s="189"/>
      <c r="L443" s="43"/>
      <c r="M443" s="189"/>
      <c r="N443" s="189"/>
      <c r="O443" s="189"/>
      <c r="P443" s="189"/>
    </row>
    <row r="444" spans="1:16" ht="15.75" x14ac:dyDescent="0.25">
      <c r="A444" s="43"/>
      <c r="B444" s="189"/>
      <c r="C444" s="189"/>
      <c r="D444" s="189"/>
      <c r="E444" s="189"/>
      <c r="F444" s="189"/>
      <c r="G444" s="189"/>
      <c r="H444" s="189"/>
      <c r="I444" s="189"/>
      <c r="J444" s="189"/>
      <c r="K444" s="189"/>
      <c r="L444" s="43"/>
      <c r="M444" s="189"/>
      <c r="N444" s="189"/>
      <c r="O444" s="189"/>
      <c r="P444" s="189"/>
    </row>
    <row r="445" spans="1:16" ht="15.75" x14ac:dyDescent="0.25">
      <c r="A445" s="43"/>
      <c r="B445" s="189"/>
      <c r="C445" s="189"/>
      <c r="D445" s="189"/>
      <c r="E445" s="189"/>
      <c r="F445" s="189"/>
      <c r="G445" s="189"/>
      <c r="H445" s="189"/>
      <c r="I445" s="189"/>
      <c r="J445" s="189"/>
      <c r="K445" s="189"/>
      <c r="L445" s="43"/>
      <c r="M445" s="189"/>
      <c r="N445" s="189"/>
      <c r="O445" s="189"/>
      <c r="P445" s="189"/>
    </row>
    <row r="446" spans="1:16" ht="15.75" x14ac:dyDescent="0.25">
      <c r="A446" s="43"/>
      <c r="B446" s="189"/>
      <c r="C446" s="189"/>
      <c r="D446" s="189"/>
      <c r="E446" s="189"/>
      <c r="F446" s="189"/>
      <c r="G446" s="189"/>
      <c r="H446" s="189"/>
      <c r="I446" s="189"/>
      <c r="J446" s="189"/>
      <c r="K446" s="189"/>
      <c r="L446" s="43"/>
      <c r="M446" s="189"/>
      <c r="N446" s="189"/>
      <c r="O446" s="189"/>
      <c r="P446" s="189"/>
    </row>
    <row r="447" spans="1:16" ht="15.75" x14ac:dyDescent="0.25">
      <c r="A447" s="43"/>
      <c r="B447" s="189"/>
      <c r="C447" s="189"/>
      <c r="D447" s="189"/>
      <c r="E447" s="189"/>
      <c r="F447" s="189"/>
      <c r="G447" s="189"/>
      <c r="H447" s="189"/>
      <c r="I447" s="189"/>
      <c r="J447" s="189"/>
      <c r="K447" s="189"/>
      <c r="L447" s="43"/>
      <c r="M447" s="189"/>
      <c r="N447" s="189"/>
      <c r="O447" s="189"/>
      <c r="P447" s="189"/>
    </row>
    <row r="448" spans="1:16" ht="15.75" x14ac:dyDescent="0.25">
      <c r="A448" s="43"/>
      <c r="B448" s="189"/>
      <c r="C448" s="189"/>
      <c r="D448" s="189"/>
      <c r="E448" s="189"/>
      <c r="F448" s="189"/>
      <c r="G448" s="189"/>
      <c r="H448" s="189"/>
      <c r="I448" s="189"/>
      <c r="J448" s="189"/>
      <c r="K448" s="189"/>
      <c r="L448" s="43"/>
      <c r="M448" s="189"/>
      <c r="N448" s="189"/>
      <c r="O448" s="189"/>
      <c r="P448" s="189"/>
    </row>
    <row r="449" spans="1:16" ht="15.75" x14ac:dyDescent="0.25">
      <c r="A449" s="43"/>
      <c r="B449" s="189"/>
      <c r="C449" s="189"/>
      <c r="D449" s="189"/>
      <c r="E449" s="189"/>
      <c r="F449" s="189"/>
      <c r="G449" s="189"/>
      <c r="H449" s="189"/>
      <c r="I449" s="189"/>
      <c r="J449" s="189"/>
      <c r="K449" s="189"/>
      <c r="L449" s="43"/>
      <c r="M449" s="189"/>
      <c r="N449" s="189"/>
      <c r="O449" s="189"/>
      <c r="P449" s="189"/>
    </row>
    <row r="450" spans="1:16" ht="15.75" x14ac:dyDescent="0.25">
      <c r="A450" s="43"/>
      <c r="B450" s="189"/>
      <c r="C450" s="189"/>
      <c r="D450" s="189"/>
      <c r="E450" s="189"/>
      <c r="F450" s="189"/>
      <c r="G450" s="189"/>
      <c r="H450" s="189"/>
      <c r="I450" s="189"/>
      <c r="J450" s="189"/>
      <c r="K450" s="189"/>
      <c r="L450" s="43"/>
      <c r="M450" s="189"/>
      <c r="N450" s="189"/>
      <c r="O450" s="189"/>
      <c r="P450" s="189"/>
    </row>
    <row r="451" spans="1:16" ht="15.75" x14ac:dyDescent="0.25">
      <c r="A451" s="43"/>
      <c r="B451" s="189"/>
      <c r="C451" s="189"/>
      <c r="D451" s="189"/>
      <c r="E451" s="189"/>
      <c r="F451" s="189"/>
      <c r="G451" s="189"/>
      <c r="H451" s="189"/>
      <c r="I451" s="189"/>
      <c r="J451" s="189"/>
      <c r="K451" s="189"/>
      <c r="L451" s="43"/>
      <c r="M451" s="189"/>
      <c r="N451" s="189"/>
      <c r="O451" s="189"/>
      <c r="P451" s="189"/>
    </row>
    <row r="452" spans="1:16" ht="15.75" x14ac:dyDescent="0.25">
      <c r="A452" s="43"/>
      <c r="B452" s="189"/>
      <c r="C452" s="189"/>
      <c r="D452" s="189"/>
      <c r="E452" s="189"/>
      <c r="F452" s="189"/>
      <c r="G452" s="189"/>
      <c r="H452" s="189"/>
      <c r="I452" s="189"/>
      <c r="J452" s="189"/>
      <c r="K452" s="189"/>
      <c r="L452" s="43"/>
      <c r="M452" s="189"/>
      <c r="N452" s="189"/>
      <c r="O452" s="189"/>
      <c r="P452" s="189"/>
    </row>
    <row r="453" spans="1:16" ht="15.75" x14ac:dyDescent="0.25">
      <c r="A453" s="43"/>
      <c r="B453" s="189"/>
      <c r="C453" s="189"/>
      <c r="D453" s="189"/>
      <c r="E453" s="189"/>
      <c r="F453" s="189"/>
      <c r="G453" s="189"/>
      <c r="H453" s="189"/>
      <c r="I453" s="189"/>
      <c r="J453" s="189"/>
      <c r="K453" s="189"/>
      <c r="L453" s="43"/>
      <c r="M453" s="189"/>
      <c r="N453" s="189"/>
      <c r="O453" s="189"/>
      <c r="P453" s="189"/>
    </row>
    <row r="454" spans="1:16" ht="15.75" x14ac:dyDescent="0.25">
      <c r="A454" s="43"/>
      <c r="B454" s="189"/>
      <c r="C454" s="189"/>
      <c r="D454" s="189"/>
      <c r="E454" s="189"/>
      <c r="F454" s="189"/>
      <c r="G454" s="189"/>
      <c r="H454" s="189"/>
      <c r="I454" s="189"/>
      <c r="J454" s="189"/>
      <c r="K454" s="189"/>
      <c r="L454" s="43"/>
      <c r="M454" s="189"/>
      <c r="N454" s="189"/>
      <c r="O454" s="189"/>
      <c r="P454" s="189"/>
    </row>
    <row r="455" spans="1:16" ht="15.75" x14ac:dyDescent="0.25">
      <c r="A455" s="43"/>
      <c r="B455" s="189"/>
      <c r="C455" s="189"/>
      <c r="D455" s="189"/>
      <c r="E455" s="189"/>
      <c r="F455" s="189"/>
      <c r="G455" s="189"/>
      <c r="H455" s="189"/>
      <c r="I455" s="189"/>
      <c r="J455" s="189"/>
      <c r="K455" s="189"/>
      <c r="L455" s="43"/>
      <c r="M455" s="189"/>
      <c r="N455" s="189"/>
      <c r="O455" s="189"/>
      <c r="P455" s="189"/>
    </row>
    <row r="456" spans="1:16" ht="15.75" x14ac:dyDescent="0.25">
      <c r="A456" s="43"/>
      <c r="B456" s="189"/>
      <c r="C456" s="189"/>
      <c r="D456" s="189"/>
      <c r="E456" s="189"/>
      <c r="F456" s="189"/>
      <c r="G456" s="189"/>
      <c r="H456" s="189"/>
      <c r="I456" s="189"/>
      <c r="J456" s="189"/>
      <c r="K456" s="189"/>
      <c r="L456" s="43"/>
      <c r="M456" s="189"/>
      <c r="N456" s="189"/>
      <c r="O456" s="189"/>
      <c r="P456" s="189"/>
    </row>
    <row r="457" spans="1:16" ht="15.75" x14ac:dyDescent="0.25">
      <c r="A457" s="43"/>
      <c r="B457" s="189"/>
      <c r="C457" s="189"/>
      <c r="D457" s="189"/>
      <c r="E457" s="189"/>
      <c r="F457" s="189"/>
      <c r="G457" s="189"/>
      <c r="H457" s="189"/>
      <c r="I457" s="189"/>
      <c r="J457" s="189"/>
      <c r="K457" s="189"/>
      <c r="L457" s="43"/>
      <c r="M457" s="189"/>
      <c r="N457" s="189"/>
      <c r="O457" s="189"/>
      <c r="P457" s="189"/>
    </row>
    <row r="458" spans="1:16" ht="15.75" x14ac:dyDescent="0.25">
      <c r="A458" s="43"/>
      <c r="B458" s="189"/>
      <c r="C458" s="189"/>
      <c r="D458" s="189"/>
      <c r="E458" s="189"/>
      <c r="F458" s="189"/>
      <c r="G458" s="189"/>
      <c r="H458" s="189"/>
      <c r="I458" s="189"/>
      <c r="J458" s="189"/>
      <c r="K458" s="189"/>
      <c r="L458" s="43"/>
      <c r="M458" s="189"/>
      <c r="N458" s="189"/>
      <c r="O458" s="189"/>
      <c r="P458" s="189"/>
    </row>
    <row r="459" spans="1:16" ht="15.75" x14ac:dyDescent="0.25">
      <c r="A459" s="43"/>
      <c r="B459" s="189"/>
      <c r="C459" s="189"/>
      <c r="D459" s="189"/>
      <c r="E459" s="189"/>
      <c r="F459" s="189"/>
      <c r="G459" s="189"/>
      <c r="H459" s="189"/>
      <c r="I459" s="189"/>
      <c r="J459" s="189"/>
      <c r="K459" s="189"/>
      <c r="L459" s="43"/>
      <c r="M459" s="189"/>
      <c r="N459" s="189"/>
      <c r="O459" s="189"/>
      <c r="P459" s="189"/>
    </row>
    <row r="460" spans="1:16" ht="15.75" x14ac:dyDescent="0.25">
      <c r="A460" s="43"/>
      <c r="B460" s="189"/>
      <c r="C460" s="189"/>
      <c r="D460" s="189"/>
      <c r="E460" s="189"/>
      <c r="F460" s="189"/>
      <c r="G460" s="189"/>
      <c r="H460" s="189"/>
      <c r="I460" s="189"/>
      <c r="J460" s="189"/>
      <c r="K460" s="189"/>
      <c r="L460" s="43"/>
      <c r="M460" s="189"/>
      <c r="N460" s="189"/>
      <c r="O460" s="189"/>
      <c r="P460" s="189"/>
    </row>
    <row r="461" spans="1:16" ht="15.75" x14ac:dyDescent="0.25">
      <c r="A461" s="43"/>
      <c r="B461" s="189"/>
      <c r="C461" s="189"/>
      <c r="D461" s="189"/>
      <c r="E461" s="189"/>
      <c r="F461" s="189"/>
      <c r="G461" s="189"/>
      <c r="H461" s="189"/>
      <c r="I461" s="189"/>
      <c r="J461" s="189"/>
      <c r="K461" s="189"/>
      <c r="L461" s="43"/>
      <c r="M461" s="189"/>
      <c r="N461" s="189"/>
      <c r="O461" s="189"/>
      <c r="P461" s="189"/>
    </row>
    <row r="462" spans="1:16" ht="15.75" x14ac:dyDescent="0.25">
      <c r="A462" s="43"/>
      <c r="B462" s="189"/>
      <c r="C462" s="189"/>
      <c r="D462" s="189"/>
      <c r="E462" s="189"/>
      <c r="F462" s="189"/>
      <c r="G462" s="189"/>
      <c r="H462" s="189"/>
      <c r="I462" s="189"/>
      <c r="J462" s="189"/>
      <c r="K462" s="189"/>
      <c r="L462" s="43"/>
      <c r="M462" s="189"/>
      <c r="N462" s="189"/>
      <c r="O462" s="189"/>
      <c r="P462" s="189"/>
    </row>
    <row r="463" spans="1:16" ht="15.75" x14ac:dyDescent="0.25">
      <c r="A463" s="43"/>
      <c r="B463" s="189"/>
      <c r="C463" s="189"/>
      <c r="D463" s="189"/>
      <c r="E463" s="189"/>
      <c r="F463" s="189"/>
      <c r="G463" s="189"/>
      <c r="H463" s="189"/>
      <c r="I463" s="189"/>
      <c r="J463" s="189"/>
      <c r="K463" s="189"/>
      <c r="L463" s="43"/>
      <c r="M463" s="189"/>
      <c r="N463" s="189"/>
      <c r="O463" s="189"/>
      <c r="P463" s="189"/>
    </row>
    <row r="464" spans="1:16" ht="15.75" x14ac:dyDescent="0.25">
      <c r="A464" s="43"/>
      <c r="B464" s="189"/>
      <c r="C464" s="189"/>
      <c r="D464" s="189"/>
      <c r="E464" s="189"/>
      <c r="F464" s="189"/>
      <c r="G464" s="189"/>
      <c r="H464" s="189"/>
      <c r="I464" s="189"/>
      <c r="J464" s="189"/>
      <c r="K464" s="189"/>
      <c r="L464" s="43"/>
      <c r="M464" s="189"/>
      <c r="N464" s="189"/>
      <c r="O464" s="189"/>
      <c r="P464" s="189"/>
    </row>
    <row r="465" spans="1:16" ht="15.75" x14ac:dyDescent="0.25">
      <c r="A465" s="43"/>
      <c r="B465" s="189"/>
      <c r="C465" s="189"/>
      <c r="D465" s="189"/>
      <c r="E465" s="189"/>
      <c r="F465" s="189"/>
      <c r="G465" s="189"/>
      <c r="H465" s="189"/>
      <c r="I465" s="189"/>
      <c r="J465" s="189"/>
      <c r="K465" s="189"/>
      <c r="L465" s="43"/>
      <c r="M465" s="189"/>
      <c r="N465" s="189"/>
      <c r="O465" s="189"/>
      <c r="P465" s="189"/>
    </row>
    <row r="466" spans="1:16" ht="15.75" x14ac:dyDescent="0.25">
      <c r="A466" s="43"/>
      <c r="B466" s="189"/>
      <c r="C466" s="189"/>
      <c r="D466" s="189"/>
      <c r="E466" s="189"/>
      <c r="F466" s="189"/>
      <c r="G466" s="189"/>
      <c r="H466" s="189"/>
      <c r="I466" s="189"/>
      <c r="J466" s="189"/>
      <c r="K466" s="189"/>
      <c r="L466" s="43"/>
      <c r="M466" s="189"/>
      <c r="N466" s="189"/>
      <c r="O466" s="189"/>
      <c r="P466" s="189"/>
    </row>
    <row r="467" spans="1:16" ht="15.75" x14ac:dyDescent="0.25">
      <c r="A467" s="43"/>
      <c r="B467" s="189"/>
      <c r="C467" s="189"/>
      <c r="D467" s="189"/>
      <c r="E467" s="189"/>
      <c r="F467" s="189"/>
      <c r="G467" s="189"/>
      <c r="H467" s="189"/>
      <c r="I467" s="189"/>
      <c r="J467" s="189"/>
      <c r="K467" s="189"/>
      <c r="L467" s="43"/>
      <c r="M467" s="189"/>
      <c r="N467" s="189"/>
      <c r="O467" s="189"/>
      <c r="P467" s="189"/>
    </row>
    <row r="468" spans="1:16" ht="15.75" x14ac:dyDescent="0.25">
      <c r="A468" s="43"/>
      <c r="B468" s="189"/>
      <c r="C468" s="189"/>
      <c r="D468" s="189"/>
      <c r="E468" s="189"/>
      <c r="F468" s="189"/>
      <c r="G468" s="189"/>
      <c r="H468" s="189"/>
      <c r="I468" s="189"/>
      <c r="J468" s="189"/>
      <c r="K468" s="189"/>
      <c r="L468" s="43"/>
      <c r="M468" s="189"/>
      <c r="N468" s="189"/>
      <c r="O468" s="189"/>
      <c r="P468" s="189"/>
    </row>
    <row r="469" spans="1:16" ht="15.75" x14ac:dyDescent="0.25">
      <c r="A469" s="43"/>
      <c r="B469" s="189"/>
      <c r="C469" s="189"/>
      <c r="D469" s="189"/>
      <c r="E469" s="189"/>
      <c r="F469" s="189"/>
      <c r="G469" s="189"/>
      <c r="H469" s="189"/>
      <c r="I469" s="189"/>
      <c r="J469" s="189"/>
      <c r="K469" s="189"/>
      <c r="L469" s="43"/>
      <c r="M469" s="189"/>
      <c r="N469" s="189"/>
      <c r="O469" s="189"/>
      <c r="P469" s="189"/>
    </row>
    <row r="470" spans="1:16" ht="15.75" x14ac:dyDescent="0.25">
      <c r="A470" s="43"/>
      <c r="B470" s="189"/>
      <c r="C470" s="189"/>
      <c r="D470" s="189"/>
      <c r="E470" s="189"/>
      <c r="F470" s="189"/>
      <c r="G470" s="189"/>
      <c r="H470" s="189"/>
      <c r="I470" s="189"/>
      <c r="J470" s="189"/>
      <c r="K470" s="189"/>
      <c r="L470" s="43"/>
      <c r="M470" s="189"/>
      <c r="N470" s="189"/>
      <c r="O470" s="189"/>
      <c r="P470" s="189"/>
    </row>
    <row r="471" spans="1:16" ht="15.75" x14ac:dyDescent="0.25">
      <c r="A471" s="43"/>
      <c r="B471" s="189"/>
      <c r="C471" s="189"/>
      <c r="D471" s="189"/>
      <c r="E471" s="189"/>
      <c r="F471" s="189"/>
      <c r="G471" s="189"/>
      <c r="H471" s="189"/>
      <c r="I471" s="189"/>
      <c r="J471" s="189"/>
      <c r="K471" s="189"/>
      <c r="L471" s="43"/>
      <c r="M471" s="189"/>
      <c r="N471" s="189"/>
      <c r="O471" s="189"/>
      <c r="P471" s="189"/>
    </row>
    <row r="472" spans="1:16" ht="15.75" x14ac:dyDescent="0.25">
      <c r="A472" s="43"/>
      <c r="B472" s="189"/>
      <c r="C472" s="189"/>
      <c r="D472" s="189"/>
      <c r="E472" s="189"/>
      <c r="F472" s="189"/>
      <c r="G472" s="189"/>
      <c r="H472" s="189"/>
      <c r="I472" s="189"/>
      <c r="J472" s="189"/>
      <c r="K472" s="189"/>
      <c r="L472" s="43"/>
      <c r="M472" s="189"/>
      <c r="N472" s="189"/>
      <c r="O472" s="189"/>
      <c r="P472" s="189"/>
    </row>
    <row r="473" spans="1:16" ht="15.75" x14ac:dyDescent="0.25">
      <c r="A473" s="43"/>
      <c r="B473" s="189"/>
      <c r="C473" s="189"/>
      <c r="D473" s="189"/>
      <c r="E473" s="189"/>
      <c r="F473" s="189"/>
      <c r="G473" s="189"/>
      <c r="H473" s="189"/>
      <c r="I473" s="189"/>
      <c r="J473" s="189"/>
      <c r="K473" s="189"/>
      <c r="L473" s="43"/>
      <c r="M473" s="189"/>
      <c r="N473" s="189"/>
      <c r="O473" s="189"/>
      <c r="P473" s="189"/>
    </row>
    <row r="474" spans="1:16" ht="15.75" x14ac:dyDescent="0.25">
      <c r="A474" s="43"/>
      <c r="B474" s="189"/>
      <c r="C474" s="189"/>
      <c r="D474" s="189"/>
      <c r="E474" s="189"/>
      <c r="F474" s="189"/>
      <c r="G474" s="189"/>
      <c r="H474" s="189"/>
      <c r="I474" s="189"/>
      <c r="J474" s="189"/>
      <c r="K474" s="189"/>
      <c r="L474" s="43"/>
      <c r="M474" s="189"/>
      <c r="N474" s="189"/>
      <c r="O474" s="189"/>
      <c r="P474" s="189"/>
    </row>
    <row r="475" spans="1:16" ht="15.75" x14ac:dyDescent="0.25">
      <c r="A475" s="43"/>
      <c r="B475" s="189"/>
      <c r="C475" s="189"/>
      <c r="D475" s="189"/>
      <c r="E475" s="189"/>
      <c r="F475" s="189"/>
      <c r="G475" s="189"/>
      <c r="H475" s="189"/>
      <c r="I475" s="189"/>
      <c r="J475" s="189"/>
      <c r="K475" s="189"/>
      <c r="L475" s="43"/>
      <c r="M475" s="189"/>
      <c r="N475" s="189"/>
      <c r="O475" s="189"/>
      <c r="P475" s="189"/>
    </row>
    <row r="476" spans="1:16" ht="15.75" x14ac:dyDescent="0.25">
      <c r="A476" s="43"/>
      <c r="B476" s="189"/>
      <c r="C476" s="189"/>
      <c r="D476" s="189"/>
      <c r="E476" s="189"/>
      <c r="F476" s="189"/>
      <c r="G476" s="189"/>
      <c r="H476" s="189"/>
      <c r="I476" s="189"/>
      <c r="J476" s="189"/>
      <c r="K476" s="189"/>
      <c r="L476" s="43"/>
      <c r="M476" s="189"/>
      <c r="N476" s="189"/>
      <c r="O476" s="189"/>
      <c r="P476" s="189"/>
    </row>
    <row r="477" spans="1:16" ht="15.75" x14ac:dyDescent="0.25">
      <c r="A477" s="43"/>
      <c r="B477" s="189"/>
      <c r="C477" s="189"/>
      <c r="D477" s="189"/>
      <c r="E477" s="189"/>
      <c r="F477" s="189"/>
      <c r="G477" s="189"/>
      <c r="H477" s="189"/>
      <c r="I477" s="189"/>
      <c r="J477" s="189"/>
      <c r="K477" s="189"/>
      <c r="L477" s="43"/>
      <c r="M477" s="189"/>
      <c r="N477" s="189"/>
      <c r="O477" s="189"/>
      <c r="P477" s="189"/>
    </row>
    <row r="478" spans="1:16" ht="15.75" x14ac:dyDescent="0.25">
      <c r="A478" s="43"/>
      <c r="B478" s="189"/>
      <c r="C478" s="189"/>
      <c r="D478" s="189"/>
      <c r="E478" s="189"/>
      <c r="F478" s="189"/>
      <c r="G478" s="189"/>
      <c r="H478" s="189"/>
      <c r="I478" s="189"/>
      <c r="J478" s="189"/>
      <c r="K478" s="189"/>
      <c r="L478" s="43"/>
      <c r="M478" s="189"/>
      <c r="N478" s="189"/>
      <c r="O478" s="189"/>
      <c r="P478" s="189"/>
    </row>
    <row r="479" spans="1:16" ht="15.75" x14ac:dyDescent="0.25">
      <c r="A479" s="43"/>
      <c r="B479" s="189"/>
      <c r="C479" s="189"/>
      <c r="D479" s="189"/>
      <c r="E479" s="189"/>
      <c r="F479" s="189"/>
      <c r="G479" s="189"/>
      <c r="H479" s="189"/>
      <c r="I479" s="189"/>
      <c r="J479" s="189"/>
      <c r="K479" s="189"/>
      <c r="L479" s="43"/>
      <c r="M479" s="189"/>
      <c r="N479" s="189"/>
      <c r="O479" s="189"/>
      <c r="P479" s="189"/>
    </row>
    <row r="480" spans="1:16" ht="15.75" x14ac:dyDescent="0.25">
      <c r="A480" s="43"/>
      <c r="B480" s="189"/>
      <c r="C480" s="189"/>
      <c r="D480" s="189"/>
      <c r="E480" s="189"/>
      <c r="F480" s="189"/>
      <c r="G480" s="189"/>
      <c r="H480" s="189"/>
      <c r="I480" s="189"/>
      <c r="J480" s="189"/>
      <c r="K480" s="189"/>
      <c r="L480" s="43"/>
      <c r="M480" s="189"/>
      <c r="N480" s="189"/>
      <c r="O480" s="189"/>
      <c r="P480" s="189"/>
    </row>
    <row r="481" spans="1:16" ht="15.75" x14ac:dyDescent="0.25">
      <c r="A481" s="43"/>
      <c r="B481" s="189"/>
      <c r="C481" s="189"/>
      <c r="D481" s="189"/>
      <c r="E481" s="189"/>
      <c r="F481" s="189"/>
      <c r="G481" s="189"/>
      <c r="H481" s="189"/>
      <c r="I481" s="189"/>
      <c r="J481" s="189"/>
      <c r="K481" s="189"/>
      <c r="L481" s="43"/>
      <c r="M481" s="189"/>
      <c r="N481" s="189"/>
      <c r="O481" s="189"/>
      <c r="P481" s="189"/>
    </row>
    <row r="482" spans="1:16" ht="15.75" x14ac:dyDescent="0.25">
      <c r="A482" s="43"/>
      <c r="B482" s="189"/>
      <c r="C482" s="189"/>
      <c r="D482" s="189"/>
      <c r="E482" s="189"/>
      <c r="F482" s="189"/>
      <c r="G482" s="189"/>
      <c r="H482" s="189"/>
      <c r="I482" s="189"/>
      <c r="J482" s="189"/>
      <c r="K482" s="189"/>
      <c r="L482" s="43"/>
      <c r="M482" s="189"/>
      <c r="N482" s="189"/>
      <c r="O482" s="189"/>
      <c r="P482" s="189"/>
    </row>
    <row r="483" spans="1:16" ht="15.75" x14ac:dyDescent="0.25">
      <c r="A483" s="43"/>
      <c r="B483" s="189"/>
      <c r="C483" s="189"/>
      <c r="D483" s="189"/>
      <c r="E483" s="189"/>
      <c r="F483" s="189"/>
      <c r="G483" s="189"/>
      <c r="H483" s="189"/>
      <c r="I483" s="189"/>
      <c r="J483" s="189"/>
      <c r="K483" s="189"/>
      <c r="L483" s="43"/>
      <c r="M483" s="189"/>
      <c r="N483" s="189"/>
      <c r="O483" s="189"/>
      <c r="P483" s="189"/>
    </row>
    <row r="484" spans="1:16" ht="15.75" x14ac:dyDescent="0.25">
      <c r="A484" s="43"/>
      <c r="B484" s="189"/>
      <c r="C484" s="189"/>
      <c r="D484" s="189"/>
      <c r="E484" s="189"/>
      <c r="F484" s="189"/>
      <c r="G484" s="189"/>
      <c r="H484" s="189"/>
      <c r="I484" s="189"/>
      <c r="J484" s="189"/>
      <c r="K484" s="189"/>
      <c r="L484" s="43"/>
      <c r="M484" s="189"/>
      <c r="N484" s="189"/>
      <c r="O484" s="189"/>
      <c r="P484" s="189"/>
    </row>
    <row r="485" spans="1:16" ht="15.75" x14ac:dyDescent="0.25">
      <c r="A485" s="43"/>
      <c r="B485" s="189"/>
      <c r="C485" s="189"/>
      <c r="D485" s="189"/>
      <c r="E485" s="189"/>
      <c r="F485" s="189"/>
      <c r="G485" s="189"/>
      <c r="H485" s="189"/>
      <c r="I485" s="189"/>
      <c r="J485" s="189"/>
      <c r="K485" s="189"/>
      <c r="L485" s="43"/>
      <c r="M485" s="189"/>
      <c r="N485" s="189"/>
      <c r="O485" s="189"/>
      <c r="P485" s="189"/>
    </row>
    <row r="486" spans="1:16" ht="15.75" x14ac:dyDescent="0.25">
      <c r="A486" s="43"/>
      <c r="B486" s="189"/>
      <c r="C486" s="189"/>
      <c r="D486" s="189"/>
      <c r="E486" s="189"/>
      <c r="F486" s="189"/>
      <c r="G486" s="189"/>
      <c r="H486" s="189"/>
      <c r="I486" s="189"/>
      <c r="J486" s="189"/>
      <c r="K486" s="189"/>
      <c r="L486" s="43"/>
      <c r="M486" s="189"/>
      <c r="N486" s="189"/>
      <c r="O486" s="189"/>
      <c r="P486" s="189"/>
    </row>
    <row r="487" spans="1:16" ht="15.75" x14ac:dyDescent="0.25">
      <c r="A487" s="43"/>
      <c r="B487" s="189"/>
      <c r="C487" s="189"/>
      <c r="D487" s="189"/>
      <c r="E487" s="189"/>
      <c r="F487" s="189"/>
      <c r="G487" s="189"/>
      <c r="H487" s="189"/>
      <c r="I487" s="189"/>
      <c r="J487" s="189"/>
      <c r="K487" s="189"/>
      <c r="L487" s="43"/>
      <c r="M487" s="189"/>
      <c r="N487" s="189"/>
      <c r="O487" s="189"/>
      <c r="P487" s="189"/>
    </row>
    <row r="488" spans="1:16" ht="15.75" x14ac:dyDescent="0.25">
      <c r="A488" s="43"/>
      <c r="B488" s="189"/>
      <c r="C488" s="189"/>
      <c r="D488" s="189"/>
      <c r="E488" s="189"/>
      <c r="F488" s="189"/>
      <c r="G488" s="189"/>
      <c r="H488" s="189"/>
      <c r="I488" s="189"/>
      <c r="J488" s="189"/>
      <c r="K488" s="189"/>
      <c r="L488" s="43"/>
      <c r="M488" s="189"/>
      <c r="N488" s="189"/>
      <c r="O488" s="189"/>
      <c r="P488" s="189"/>
    </row>
    <row r="489" spans="1:16" ht="15.75" x14ac:dyDescent="0.25">
      <c r="A489" s="43"/>
      <c r="B489" s="189"/>
      <c r="C489" s="189"/>
      <c r="D489" s="189"/>
      <c r="E489" s="189"/>
      <c r="F489" s="189"/>
      <c r="G489" s="189"/>
      <c r="H489" s="189"/>
      <c r="I489" s="189"/>
      <c r="J489" s="189"/>
      <c r="K489" s="189"/>
      <c r="L489" s="43"/>
      <c r="M489" s="189"/>
      <c r="N489" s="189"/>
      <c r="O489" s="189"/>
      <c r="P489" s="189"/>
    </row>
    <row r="490" spans="1:16" ht="15.75" x14ac:dyDescent="0.25">
      <c r="A490" s="43"/>
      <c r="B490" s="189"/>
      <c r="C490" s="189"/>
      <c r="D490" s="189"/>
      <c r="E490" s="189"/>
      <c r="F490" s="189"/>
      <c r="G490" s="189"/>
      <c r="H490" s="189"/>
      <c r="I490" s="189"/>
      <c r="J490" s="189"/>
      <c r="K490" s="189"/>
      <c r="L490" s="43"/>
      <c r="M490" s="189"/>
      <c r="N490" s="189"/>
      <c r="O490" s="189"/>
      <c r="P490" s="189"/>
    </row>
    <row r="491" spans="1:16" ht="15.75" x14ac:dyDescent="0.25">
      <c r="A491" s="43"/>
      <c r="B491" s="189"/>
      <c r="C491" s="189"/>
      <c r="D491" s="189"/>
      <c r="E491" s="189"/>
      <c r="F491" s="189"/>
      <c r="G491" s="189"/>
      <c r="H491" s="189"/>
      <c r="I491" s="189"/>
      <c r="J491" s="189"/>
      <c r="K491" s="189"/>
      <c r="L491" s="43"/>
      <c r="M491" s="189"/>
      <c r="N491" s="189"/>
      <c r="O491" s="189"/>
      <c r="P491" s="189"/>
    </row>
    <row r="492" spans="1:16" ht="15.75" x14ac:dyDescent="0.25">
      <c r="A492" s="43"/>
      <c r="B492" s="189"/>
      <c r="C492" s="189"/>
      <c r="D492" s="189"/>
      <c r="E492" s="189"/>
      <c r="F492" s="189"/>
      <c r="G492" s="189"/>
      <c r="H492" s="189"/>
      <c r="I492" s="189"/>
      <c r="J492" s="189"/>
      <c r="K492" s="189"/>
      <c r="L492" s="43"/>
      <c r="M492" s="189"/>
      <c r="N492" s="189"/>
      <c r="O492" s="189"/>
      <c r="P492" s="189"/>
    </row>
    <row r="493" spans="1:16" ht="15.75" x14ac:dyDescent="0.25">
      <c r="A493" s="43"/>
      <c r="B493" s="189"/>
      <c r="C493" s="189"/>
      <c r="D493" s="189"/>
      <c r="E493" s="189"/>
      <c r="F493" s="189"/>
      <c r="G493" s="189"/>
      <c r="H493" s="189"/>
      <c r="I493" s="189"/>
      <c r="J493" s="189"/>
      <c r="K493" s="189"/>
      <c r="L493" s="43"/>
      <c r="M493" s="189"/>
      <c r="N493" s="189"/>
      <c r="O493" s="189"/>
      <c r="P493" s="189"/>
    </row>
    <row r="494" spans="1:16" ht="15.75" x14ac:dyDescent="0.25">
      <c r="A494" s="43"/>
      <c r="B494" s="189"/>
      <c r="C494" s="189"/>
      <c r="D494" s="189"/>
      <c r="E494" s="189"/>
      <c r="F494" s="189"/>
      <c r="G494" s="189"/>
      <c r="H494" s="189"/>
      <c r="I494" s="189"/>
      <c r="J494" s="189"/>
      <c r="K494" s="189"/>
      <c r="L494" s="43"/>
      <c r="M494" s="189"/>
      <c r="N494" s="189"/>
      <c r="O494" s="189"/>
      <c r="P494" s="189"/>
    </row>
    <row r="495" spans="1:16" ht="15.75" x14ac:dyDescent="0.25">
      <c r="A495" s="43"/>
      <c r="B495" s="189"/>
      <c r="C495" s="189"/>
      <c r="D495" s="189"/>
      <c r="E495" s="189"/>
      <c r="F495" s="189"/>
      <c r="G495" s="189"/>
      <c r="H495" s="189"/>
      <c r="I495" s="189"/>
      <c r="J495" s="189"/>
      <c r="K495" s="189"/>
      <c r="L495" s="43"/>
      <c r="M495" s="189"/>
      <c r="N495" s="189"/>
      <c r="O495" s="189"/>
      <c r="P495" s="189"/>
    </row>
    <row r="496" spans="1:16" ht="15.75" x14ac:dyDescent="0.25">
      <c r="A496" s="43"/>
      <c r="B496" s="189"/>
      <c r="C496" s="189"/>
      <c r="D496" s="189"/>
      <c r="E496" s="189"/>
      <c r="F496" s="189"/>
      <c r="G496" s="189"/>
      <c r="H496" s="189"/>
      <c r="I496" s="189"/>
      <c r="J496" s="189"/>
      <c r="K496" s="189"/>
      <c r="L496" s="43"/>
      <c r="M496" s="189"/>
      <c r="N496" s="189"/>
      <c r="O496" s="189"/>
      <c r="P496" s="189"/>
    </row>
    <row r="497" spans="1:16" ht="15.75" x14ac:dyDescent="0.25">
      <c r="A497" s="43"/>
      <c r="B497" s="189"/>
      <c r="C497" s="189"/>
      <c r="D497" s="189"/>
      <c r="E497" s="189"/>
      <c r="F497" s="189"/>
      <c r="G497" s="189"/>
      <c r="H497" s="189"/>
      <c r="I497" s="189"/>
      <c r="J497" s="189"/>
      <c r="K497" s="189"/>
      <c r="L497" s="43"/>
      <c r="M497" s="189"/>
      <c r="N497" s="189"/>
      <c r="O497" s="189"/>
      <c r="P497" s="189"/>
    </row>
    <row r="498" spans="1:16" ht="15.75" x14ac:dyDescent="0.25">
      <c r="A498" s="43"/>
      <c r="B498" s="189"/>
      <c r="C498" s="189"/>
      <c r="D498" s="189"/>
      <c r="E498" s="189"/>
      <c r="F498" s="189"/>
      <c r="G498" s="189"/>
      <c r="H498" s="189"/>
      <c r="I498" s="189"/>
      <c r="J498" s="189"/>
      <c r="K498" s="189"/>
      <c r="L498" s="43"/>
      <c r="M498" s="189"/>
      <c r="N498" s="189"/>
      <c r="O498" s="189"/>
      <c r="P498" s="189"/>
    </row>
    <row r="499" spans="1:16" ht="15.75" x14ac:dyDescent="0.25">
      <c r="A499" s="43"/>
      <c r="B499" s="189"/>
      <c r="C499" s="189"/>
      <c r="D499" s="189"/>
      <c r="E499" s="189"/>
      <c r="F499" s="189"/>
      <c r="G499" s="189"/>
      <c r="H499" s="189"/>
      <c r="I499" s="189"/>
      <c r="J499" s="189"/>
      <c r="K499" s="189"/>
      <c r="L499" s="43"/>
      <c r="M499" s="189"/>
      <c r="N499" s="189"/>
      <c r="O499" s="189"/>
      <c r="P499" s="189"/>
    </row>
    <row r="500" spans="1:16" ht="15.75" x14ac:dyDescent="0.25">
      <c r="A500" s="43"/>
      <c r="B500" s="189"/>
      <c r="C500" s="189"/>
      <c r="D500" s="189"/>
      <c r="E500" s="189"/>
      <c r="F500" s="189"/>
      <c r="G500" s="189"/>
      <c r="H500" s="189"/>
      <c r="I500" s="189"/>
      <c r="J500" s="189"/>
      <c r="K500" s="189"/>
      <c r="L500" s="43"/>
      <c r="M500" s="189"/>
      <c r="N500" s="189"/>
      <c r="O500" s="189"/>
      <c r="P500" s="189"/>
    </row>
    <row r="501" spans="1:16" ht="15.75" x14ac:dyDescent="0.25">
      <c r="A501" s="43"/>
      <c r="B501" s="189"/>
      <c r="C501" s="189"/>
      <c r="D501" s="189"/>
      <c r="E501" s="189"/>
      <c r="F501" s="189"/>
      <c r="G501" s="189"/>
      <c r="H501" s="189"/>
      <c r="I501" s="189"/>
      <c r="J501" s="189"/>
      <c r="K501" s="189"/>
      <c r="L501" s="43"/>
      <c r="M501" s="189"/>
      <c r="N501" s="189"/>
      <c r="O501" s="189"/>
      <c r="P501" s="189"/>
    </row>
    <row r="502" spans="1:16" ht="15.75" x14ac:dyDescent="0.25">
      <c r="A502" s="43"/>
      <c r="B502" s="189"/>
      <c r="C502" s="189"/>
      <c r="D502" s="189"/>
      <c r="E502" s="189"/>
      <c r="F502" s="189"/>
      <c r="G502" s="189"/>
      <c r="H502" s="189"/>
      <c r="I502" s="189"/>
      <c r="J502" s="189"/>
      <c r="K502" s="189"/>
      <c r="L502" s="43"/>
      <c r="M502" s="189"/>
      <c r="N502" s="189"/>
      <c r="O502" s="189"/>
      <c r="P502" s="189"/>
    </row>
    <row r="503" spans="1:16" ht="15.75" x14ac:dyDescent="0.25">
      <c r="A503" s="43"/>
      <c r="B503" s="189"/>
      <c r="C503" s="189"/>
      <c r="D503" s="189"/>
      <c r="E503" s="189"/>
      <c r="F503" s="189"/>
      <c r="G503" s="189"/>
      <c r="H503" s="189"/>
      <c r="I503" s="189"/>
      <c r="J503" s="189"/>
      <c r="K503" s="189"/>
      <c r="L503" s="43"/>
      <c r="M503" s="189"/>
      <c r="N503" s="189"/>
      <c r="O503" s="189"/>
      <c r="P503" s="189"/>
    </row>
    <row r="504" spans="1:16" ht="15.75" x14ac:dyDescent="0.25">
      <c r="A504" s="43"/>
      <c r="B504" s="189"/>
      <c r="C504" s="189"/>
      <c r="D504" s="189"/>
      <c r="E504" s="189"/>
      <c r="F504" s="189"/>
      <c r="G504" s="189"/>
      <c r="H504" s="189"/>
      <c r="I504" s="189"/>
      <c r="J504" s="189"/>
      <c r="K504" s="189"/>
      <c r="L504" s="43"/>
      <c r="M504" s="189"/>
      <c r="N504" s="189"/>
      <c r="O504" s="189"/>
      <c r="P504" s="189"/>
    </row>
    <row r="505" spans="1:16" ht="15.75" x14ac:dyDescent="0.25">
      <c r="A505" s="43"/>
      <c r="B505" s="189"/>
      <c r="C505" s="189"/>
      <c r="D505" s="189"/>
      <c r="E505" s="189"/>
      <c r="F505" s="189"/>
      <c r="G505" s="189"/>
      <c r="H505" s="189"/>
      <c r="I505" s="189"/>
      <c r="J505" s="189"/>
      <c r="K505" s="189"/>
      <c r="L505" s="43"/>
      <c r="M505" s="189"/>
      <c r="N505" s="189"/>
      <c r="O505" s="189"/>
      <c r="P505" s="189"/>
    </row>
    <row r="506" spans="1:16" ht="15.75" x14ac:dyDescent="0.25">
      <c r="A506" s="43"/>
      <c r="B506" s="189"/>
      <c r="C506" s="189"/>
      <c r="D506" s="189"/>
      <c r="E506" s="189"/>
      <c r="F506" s="189"/>
      <c r="G506" s="189"/>
      <c r="H506" s="189"/>
      <c r="I506" s="189"/>
      <c r="J506" s="189"/>
      <c r="K506" s="189"/>
      <c r="L506" s="43"/>
      <c r="M506" s="189"/>
      <c r="N506" s="189"/>
      <c r="O506" s="189"/>
      <c r="P506" s="189"/>
    </row>
    <row r="507" spans="1:16" ht="15.75" x14ac:dyDescent="0.25">
      <c r="A507" s="43"/>
      <c r="B507" s="189"/>
      <c r="C507" s="189"/>
      <c r="D507" s="189"/>
      <c r="E507" s="189"/>
      <c r="F507" s="189"/>
      <c r="G507" s="189"/>
      <c r="H507" s="189"/>
      <c r="I507" s="189"/>
      <c r="J507" s="189"/>
      <c r="K507" s="189"/>
      <c r="L507" s="43"/>
      <c r="M507" s="189"/>
      <c r="N507" s="189"/>
      <c r="O507" s="189"/>
      <c r="P507" s="189"/>
    </row>
    <row r="508" spans="1:16" ht="15.75" x14ac:dyDescent="0.25">
      <c r="A508" s="43"/>
      <c r="B508" s="189"/>
      <c r="C508" s="189"/>
      <c r="D508" s="189"/>
      <c r="E508" s="189"/>
      <c r="F508" s="189"/>
      <c r="G508" s="189"/>
      <c r="H508" s="189"/>
      <c r="I508" s="189"/>
      <c r="J508" s="189"/>
      <c r="K508" s="189"/>
      <c r="L508" s="43"/>
      <c r="M508" s="189"/>
      <c r="N508" s="189"/>
      <c r="O508" s="189"/>
      <c r="P508" s="189"/>
    </row>
    <row r="509" spans="1:16" ht="15.75" x14ac:dyDescent="0.25">
      <c r="A509" s="43"/>
      <c r="B509" s="189"/>
      <c r="C509" s="189"/>
      <c r="D509" s="189"/>
      <c r="E509" s="189"/>
      <c r="F509" s="189"/>
      <c r="G509" s="189"/>
      <c r="H509" s="189"/>
      <c r="I509" s="189"/>
      <c r="J509" s="189"/>
      <c r="K509" s="189"/>
      <c r="L509" s="43"/>
      <c r="M509" s="189"/>
      <c r="N509" s="189"/>
      <c r="O509" s="189"/>
      <c r="P509" s="189"/>
    </row>
    <row r="510" spans="1:16" ht="15.75" x14ac:dyDescent="0.25">
      <c r="A510" s="43"/>
      <c r="B510" s="189"/>
      <c r="C510" s="189"/>
      <c r="D510" s="189"/>
      <c r="E510" s="189"/>
      <c r="F510" s="189"/>
      <c r="G510" s="189"/>
      <c r="H510" s="189"/>
      <c r="I510" s="189"/>
      <c r="J510" s="189"/>
      <c r="K510" s="189"/>
      <c r="L510" s="43"/>
      <c r="M510" s="189"/>
      <c r="N510" s="189"/>
      <c r="O510" s="189"/>
      <c r="P510" s="189"/>
    </row>
    <row r="511" spans="1:16" ht="15.75" x14ac:dyDescent="0.25">
      <c r="A511" s="43"/>
      <c r="B511" s="189"/>
      <c r="C511" s="189"/>
      <c r="D511" s="189"/>
      <c r="E511" s="189"/>
      <c r="F511" s="189"/>
      <c r="G511" s="189"/>
      <c r="H511" s="189"/>
      <c r="I511" s="189"/>
      <c r="J511" s="189"/>
      <c r="K511" s="189"/>
      <c r="L511" s="43"/>
      <c r="M511" s="189"/>
      <c r="N511" s="189"/>
      <c r="O511" s="189"/>
      <c r="P511" s="189"/>
    </row>
    <row r="512" spans="1:16" ht="15.75" x14ac:dyDescent="0.25">
      <c r="A512" s="43"/>
      <c r="B512" s="189"/>
      <c r="C512" s="189"/>
      <c r="D512" s="189"/>
      <c r="E512" s="189"/>
      <c r="F512" s="189"/>
      <c r="G512" s="189"/>
      <c r="H512" s="189"/>
      <c r="I512" s="189"/>
      <c r="J512" s="189"/>
      <c r="K512" s="189"/>
      <c r="L512" s="43"/>
      <c r="M512" s="189"/>
      <c r="N512" s="189"/>
      <c r="O512" s="189"/>
      <c r="P512" s="189"/>
    </row>
    <row r="513" spans="1:16" ht="15.75" x14ac:dyDescent="0.25">
      <c r="A513" s="43"/>
      <c r="B513" s="189"/>
      <c r="C513" s="189"/>
      <c r="D513" s="189"/>
      <c r="E513" s="189"/>
      <c r="F513" s="189"/>
      <c r="G513" s="189"/>
      <c r="H513" s="189"/>
      <c r="I513" s="189"/>
      <c r="J513" s="189"/>
      <c r="K513" s="189"/>
      <c r="L513" s="43"/>
      <c r="M513" s="189"/>
      <c r="N513" s="189"/>
      <c r="O513" s="189"/>
      <c r="P513" s="189"/>
    </row>
    <row r="514" spans="1:16" ht="15.75" x14ac:dyDescent="0.25">
      <c r="A514" s="43"/>
      <c r="B514" s="189"/>
      <c r="C514" s="189"/>
      <c r="D514" s="189"/>
      <c r="E514" s="189"/>
      <c r="F514" s="189"/>
      <c r="G514" s="189"/>
      <c r="H514" s="189"/>
      <c r="I514" s="189"/>
      <c r="J514" s="189"/>
      <c r="K514" s="189"/>
      <c r="L514" s="43"/>
      <c r="M514" s="189"/>
      <c r="N514" s="189"/>
      <c r="O514" s="189"/>
      <c r="P514" s="189"/>
    </row>
    <row r="515" spans="1:16" ht="15.75" x14ac:dyDescent="0.25">
      <c r="A515" s="43"/>
      <c r="B515" s="189"/>
      <c r="C515" s="189"/>
      <c r="D515" s="189"/>
      <c r="E515" s="189"/>
      <c r="F515" s="189"/>
      <c r="G515" s="189"/>
      <c r="H515" s="189"/>
      <c r="I515" s="189"/>
      <c r="J515" s="189"/>
      <c r="K515" s="189"/>
      <c r="L515" s="43"/>
      <c r="M515" s="189"/>
      <c r="N515" s="189"/>
      <c r="O515" s="189"/>
      <c r="P515" s="189"/>
    </row>
    <row r="516" spans="1:16" ht="15.75" x14ac:dyDescent="0.25">
      <c r="A516" s="43"/>
      <c r="B516" s="189"/>
      <c r="C516" s="189"/>
      <c r="D516" s="189"/>
      <c r="E516" s="189"/>
      <c r="F516" s="189"/>
      <c r="G516" s="189"/>
      <c r="H516" s="189"/>
      <c r="I516" s="189"/>
      <c r="J516" s="189"/>
      <c r="K516" s="189"/>
      <c r="L516" s="43"/>
      <c r="M516" s="189"/>
      <c r="N516" s="189"/>
      <c r="O516" s="189"/>
      <c r="P516" s="189"/>
    </row>
    <row r="517" spans="1:16" ht="15.75" x14ac:dyDescent="0.25">
      <c r="A517" s="43"/>
      <c r="B517" s="189"/>
      <c r="C517" s="189"/>
      <c r="D517" s="189"/>
      <c r="E517" s="189"/>
      <c r="F517" s="189"/>
      <c r="G517" s="189"/>
      <c r="H517" s="189"/>
      <c r="I517" s="189"/>
      <c r="J517" s="189"/>
      <c r="K517" s="189"/>
      <c r="L517" s="43"/>
      <c r="M517" s="189"/>
      <c r="N517" s="189"/>
      <c r="O517" s="189"/>
      <c r="P517" s="189"/>
    </row>
    <row r="518" spans="1:16" ht="15.75" x14ac:dyDescent="0.25">
      <c r="A518" s="43"/>
      <c r="B518" s="189"/>
      <c r="C518" s="189"/>
      <c r="D518" s="189"/>
      <c r="E518" s="189"/>
      <c r="F518" s="189"/>
      <c r="G518" s="189"/>
      <c r="H518" s="189"/>
      <c r="I518" s="189"/>
      <c r="J518" s="189"/>
      <c r="K518" s="189"/>
      <c r="L518" s="43"/>
      <c r="M518" s="189"/>
      <c r="N518" s="189"/>
      <c r="O518" s="189"/>
      <c r="P518" s="189"/>
    </row>
    <row r="519" spans="1:16" ht="15.75" x14ac:dyDescent="0.25">
      <c r="A519" s="43"/>
      <c r="B519" s="189"/>
      <c r="C519" s="189"/>
      <c r="D519" s="189"/>
      <c r="E519" s="189"/>
      <c r="F519" s="189"/>
      <c r="G519" s="189"/>
      <c r="H519" s="189"/>
      <c r="I519" s="189"/>
      <c r="J519" s="189"/>
      <c r="K519" s="189"/>
      <c r="L519" s="43"/>
      <c r="M519" s="189"/>
      <c r="N519" s="189"/>
      <c r="O519" s="189"/>
      <c r="P519" s="189"/>
    </row>
    <row r="520" spans="1:16" ht="15.75" x14ac:dyDescent="0.25">
      <c r="A520" s="43"/>
      <c r="B520" s="189"/>
      <c r="C520" s="189"/>
      <c r="D520" s="189"/>
      <c r="E520" s="189"/>
      <c r="F520" s="189"/>
      <c r="G520" s="189"/>
      <c r="H520" s="189"/>
      <c r="I520" s="189"/>
      <c r="J520" s="189"/>
      <c r="K520" s="189"/>
      <c r="L520" s="43"/>
      <c r="M520" s="189"/>
      <c r="N520" s="189"/>
      <c r="O520" s="189"/>
      <c r="P520" s="189"/>
    </row>
    <row r="521" spans="1:16" ht="15.75" x14ac:dyDescent="0.25">
      <c r="A521" s="43"/>
      <c r="B521" s="189"/>
      <c r="C521" s="189"/>
      <c r="D521" s="189"/>
      <c r="E521" s="189"/>
      <c r="F521" s="189"/>
      <c r="G521" s="189"/>
      <c r="H521" s="189"/>
      <c r="I521" s="189"/>
      <c r="J521" s="189"/>
      <c r="K521" s="189"/>
      <c r="L521" s="43"/>
      <c r="M521" s="189"/>
      <c r="N521" s="189"/>
      <c r="O521" s="189"/>
      <c r="P521" s="189"/>
    </row>
    <row r="522" spans="1:16" ht="15.75" x14ac:dyDescent="0.25">
      <c r="A522" s="43"/>
      <c r="B522" s="189"/>
      <c r="C522" s="189"/>
      <c r="D522" s="189"/>
      <c r="E522" s="189"/>
      <c r="F522" s="189"/>
      <c r="G522" s="189"/>
      <c r="H522" s="189"/>
      <c r="I522" s="189"/>
      <c r="J522" s="189"/>
      <c r="K522" s="189"/>
      <c r="L522" s="43"/>
      <c r="M522" s="189"/>
      <c r="N522" s="189"/>
      <c r="O522" s="189"/>
      <c r="P522" s="189"/>
    </row>
    <row r="523" spans="1:16" ht="15.75" x14ac:dyDescent="0.25">
      <c r="A523" s="43"/>
      <c r="B523" s="189"/>
      <c r="C523" s="189"/>
      <c r="D523" s="189"/>
      <c r="E523" s="189"/>
      <c r="F523" s="189"/>
      <c r="G523" s="189"/>
      <c r="H523" s="189"/>
      <c r="I523" s="189"/>
      <c r="J523" s="189"/>
      <c r="K523" s="189"/>
      <c r="L523" s="43"/>
      <c r="M523" s="189"/>
      <c r="N523" s="189"/>
      <c r="O523" s="189"/>
      <c r="P523" s="189"/>
    </row>
    <row r="524" spans="1:16" ht="15.75" x14ac:dyDescent="0.25">
      <c r="A524" s="43"/>
      <c r="B524" s="189"/>
      <c r="C524" s="189"/>
      <c r="D524" s="189"/>
      <c r="E524" s="189"/>
      <c r="F524" s="189"/>
      <c r="G524" s="189"/>
      <c r="H524" s="189"/>
      <c r="I524" s="189"/>
      <c r="J524" s="189"/>
      <c r="K524" s="189"/>
      <c r="L524" s="43"/>
      <c r="M524" s="189"/>
      <c r="N524" s="189"/>
      <c r="O524" s="189"/>
      <c r="P524" s="189"/>
    </row>
    <row r="525" spans="1:16" ht="15.75" x14ac:dyDescent="0.25">
      <c r="A525" s="43"/>
      <c r="B525" s="189"/>
      <c r="C525" s="189"/>
      <c r="D525" s="189"/>
      <c r="E525" s="189"/>
      <c r="F525" s="189"/>
      <c r="G525" s="189"/>
      <c r="H525" s="189"/>
      <c r="I525" s="189"/>
      <c r="J525" s="189"/>
      <c r="K525" s="189"/>
      <c r="L525" s="43"/>
      <c r="M525" s="189"/>
      <c r="N525" s="189"/>
      <c r="O525" s="189"/>
      <c r="P525" s="189"/>
    </row>
    <row r="526" spans="1:16" ht="15.75" x14ac:dyDescent="0.25">
      <c r="A526" s="43"/>
      <c r="B526" s="189"/>
      <c r="C526" s="189"/>
      <c r="D526" s="189"/>
      <c r="E526" s="189"/>
      <c r="F526" s="189"/>
      <c r="G526" s="189"/>
      <c r="H526" s="189"/>
      <c r="I526" s="189"/>
      <c r="J526" s="189"/>
      <c r="K526" s="189"/>
      <c r="L526" s="43"/>
      <c r="M526" s="189"/>
      <c r="N526" s="189"/>
      <c r="O526" s="189"/>
      <c r="P526" s="189"/>
    </row>
    <row r="527" spans="1:16" ht="15.75" x14ac:dyDescent="0.25">
      <c r="A527" s="43"/>
      <c r="B527" s="189"/>
      <c r="C527" s="189"/>
      <c r="D527" s="189"/>
      <c r="E527" s="189"/>
      <c r="F527" s="189"/>
      <c r="G527" s="189"/>
      <c r="H527" s="189"/>
      <c r="I527" s="189"/>
      <c r="J527" s="189"/>
      <c r="K527" s="189"/>
      <c r="L527" s="43"/>
      <c r="M527" s="189"/>
      <c r="N527" s="189"/>
      <c r="O527" s="189"/>
      <c r="P527" s="189"/>
    </row>
    <row r="528" spans="1:16" ht="15.75" x14ac:dyDescent="0.25">
      <c r="A528" s="43"/>
      <c r="B528" s="189"/>
      <c r="C528" s="189"/>
      <c r="D528" s="189"/>
      <c r="E528" s="189"/>
      <c r="F528" s="189"/>
      <c r="G528" s="189"/>
      <c r="H528" s="189"/>
      <c r="I528" s="189"/>
      <c r="J528" s="189"/>
      <c r="K528" s="189"/>
      <c r="L528" s="43"/>
      <c r="M528" s="189"/>
      <c r="N528" s="189"/>
      <c r="O528" s="189"/>
      <c r="P528" s="189"/>
    </row>
    <row r="529" spans="1:16" ht="15.75" x14ac:dyDescent="0.25">
      <c r="A529" s="43"/>
      <c r="B529" s="189"/>
      <c r="C529" s="189"/>
      <c r="D529" s="189"/>
      <c r="E529" s="189"/>
      <c r="F529" s="189"/>
      <c r="G529" s="189"/>
      <c r="H529" s="189"/>
      <c r="I529" s="189"/>
      <c r="J529" s="189"/>
      <c r="K529" s="189"/>
      <c r="L529" s="43"/>
      <c r="M529" s="189"/>
      <c r="N529" s="189"/>
      <c r="O529" s="189"/>
      <c r="P529" s="189"/>
    </row>
    <row r="530" spans="1:16" ht="15.75" x14ac:dyDescent="0.25">
      <c r="A530" s="43"/>
      <c r="B530" s="189"/>
      <c r="C530" s="189"/>
      <c r="D530" s="189"/>
      <c r="E530" s="189"/>
      <c r="F530" s="189"/>
      <c r="G530" s="189"/>
      <c r="H530" s="189"/>
      <c r="I530" s="189"/>
      <c r="J530" s="189"/>
      <c r="K530" s="189"/>
      <c r="L530" s="43"/>
      <c r="M530" s="189"/>
      <c r="N530" s="189"/>
      <c r="O530" s="189"/>
      <c r="P530" s="189"/>
    </row>
    <row r="531" spans="1:16" ht="15.75" x14ac:dyDescent="0.25">
      <c r="A531" s="43"/>
      <c r="B531" s="189"/>
      <c r="C531" s="189"/>
      <c r="D531" s="189"/>
      <c r="E531" s="189"/>
      <c r="F531" s="189"/>
      <c r="G531" s="189"/>
      <c r="H531" s="189"/>
      <c r="I531" s="189"/>
      <c r="J531" s="189"/>
      <c r="K531" s="189"/>
      <c r="L531" s="43"/>
      <c r="M531" s="189"/>
      <c r="N531" s="189"/>
      <c r="O531" s="189"/>
      <c r="P531" s="189"/>
    </row>
    <row r="532" spans="1:16" ht="15.75" x14ac:dyDescent="0.25">
      <c r="A532" s="43"/>
      <c r="B532" s="189"/>
      <c r="C532" s="189"/>
      <c r="D532" s="189"/>
      <c r="E532" s="189"/>
      <c r="F532" s="189"/>
      <c r="G532" s="189"/>
      <c r="H532" s="189"/>
      <c r="I532" s="189"/>
      <c r="J532" s="189"/>
      <c r="K532" s="189"/>
      <c r="L532" s="43"/>
      <c r="M532" s="189"/>
      <c r="N532" s="189"/>
      <c r="O532" s="189"/>
      <c r="P532" s="189"/>
    </row>
    <row r="533" spans="1:16" ht="15.75" x14ac:dyDescent="0.25">
      <c r="A533" s="43"/>
      <c r="B533" s="189"/>
      <c r="C533" s="189"/>
      <c r="D533" s="189"/>
      <c r="E533" s="189"/>
      <c r="F533" s="189"/>
      <c r="G533" s="189"/>
      <c r="H533" s="189"/>
      <c r="I533" s="189"/>
      <c r="J533" s="189"/>
      <c r="K533" s="189"/>
      <c r="L533" s="43"/>
      <c r="M533" s="189"/>
      <c r="N533" s="189"/>
      <c r="O533" s="189"/>
      <c r="P533" s="189"/>
    </row>
    <row r="534" spans="1:16" ht="15.75" x14ac:dyDescent="0.25">
      <c r="A534" s="43"/>
      <c r="B534" s="189"/>
      <c r="C534" s="189"/>
      <c r="D534" s="189"/>
      <c r="E534" s="189"/>
      <c r="F534" s="189"/>
      <c r="G534" s="189"/>
      <c r="H534" s="189"/>
      <c r="I534" s="189"/>
      <c r="J534" s="189"/>
      <c r="K534" s="189"/>
      <c r="L534" s="43"/>
      <c r="M534" s="189"/>
      <c r="N534" s="189"/>
      <c r="O534" s="189"/>
      <c r="P534" s="189"/>
    </row>
    <row r="535" spans="1:16" ht="15.75" x14ac:dyDescent="0.25">
      <c r="A535" s="43"/>
      <c r="B535" s="189"/>
      <c r="C535" s="189"/>
      <c r="D535" s="189"/>
      <c r="E535" s="189"/>
      <c r="F535" s="189"/>
      <c r="G535" s="189"/>
      <c r="H535" s="189"/>
      <c r="I535" s="189"/>
      <c r="J535" s="189"/>
      <c r="K535" s="189"/>
      <c r="L535" s="43"/>
      <c r="M535" s="189"/>
      <c r="N535" s="189"/>
      <c r="O535" s="189"/>
      <c r="P535" s="189"/>
    </row>
    <row r="536" spans="1:16" ht="15.75" x14ac:dyDescent="0.25">
      <c r="A536" s="43"/>
      <c r="B536" s="189"/>
      <c r="C536" s="189"/>
      <c r="D536" s="189"/>
      <c r="E536" s="189"/>
      <c r="F536" s="189"/>
      <c r="G536" s="189"/>
      <c r="H536" s="189"/>
      <c r="I536" s="189"/>
      <c r="J536" s="189"/>
      <c r="K536" s="189"/>
      <c r="L536" s="43"/>
      <c r="M536" s="189"/>
      <c r="N536" s="189"/>
      <c r="O536" s="189"/>
      <c r="P536" s="189"/>
    </row>
    <row r="537" spans="1:16" ht="15.75" x14ac:dyDescent="0.25">
      <c r="A537" s="43"/>
      <c r="B537" s="189"/>
      <c r="C537" s="189"/>
      <c r="D537" s="189"/>
      <c r="E537" s="189"/>
      <c r="F537" s="189"/>
      <c r="G537" s="189"/>
      <c r="H537" s="189"/>
      <c r="I537" s="189"/>
      <c r="J537" s="189"/>
      <c r="K537" s="189"/>
      <c r="L537" s="43"/>
      <c r="M537" s="189"/>
      <c r="N537" s="189"/>
      <c r="O537" s="189"/>
      <c r="P537" s="189"/>
    </row>
    <row r="538" spans="1:16" ht="15.75" x14ac:dyDescent="0.25">
      <c r="A538" s="43"/>
      <c r="B538" s="189"/>
      <c r="C538" s="189"/>
      <c r="D538" s="189"/>
      <c r="E538" s="189"/>
      <c r="F538" s="189"/>
      <c r="G538" s="189"/>
      <c r="H538" s="189"/>
      <c r="I538" s="189"/>
      <c r="J538" s="189"/>
      <c r="K538" s="189"/>
      <c r="L538" s="43"/>
      <c r="M538" s="189"/>
      <c r="N538" s="189"/>
      <c r="O538" s="189"/>
      <c r="P538" s="189"/>
    </row>
    <row r="539" spans="1:16" ht="15.75" x14ac:dyDescent="0.25">
      <c r="A539" s="43"/>
      <c r="B539" s="189"/>
      <c r="C539" s="189"/>
      <c r="D539" s="189"/>
      <c r="E539" s="189"/>
      <c r="F539" s="189"/>
      <c r="G539" s="189"/>
      <c r="H539" s="189"/>
      <c r="I539" s="189"/>
      <c r="J539" s="189"/>
      <c r="K539" s="189"/>
      <c r="L539" s="43"/>
      <c r="M539" s="189"/>
      <c r="N539" s="189"/>
      <c r="O539" s="189"/>
      <c r="P539" s="189"/>
    </row>
    <row r="540" spans="1:16" ht="15.75" x14ac:dyDescent="0.25">
      <c r="A540" s="43"/>
      <c r="B540" s="189"/>
      <c r="C540" s="189"/>
      <c r="D540" s="189"/>
      <c r="E540" s="189"/>
      <c r="F540" s="189"/>
      <c r="G540" s="189"/>
      <c r="H540" s="189"/>
      <c r="I540" s="189"/>
      <c r="J540" s="189"/>
      <c r="K540" s="189"/>
      <c r="L540" s="43"/>
      <c r="M540" s="189"/>
      <c r="N540" s="189"/>
      <c r="O540" s="189"/>
      <c r="P540" s="189"/>
    </row>
    <row r="541" spans="1:16" ht="15.75" x14ac:dyDescent="0.25">
      <c r="A541" s="43"/>
      <c r="B541" s="189"/>
      <c r="C541" s="189"/>
      <c r="D541" s="189"/>
      <c r="E541" s="189"/>
      <c r="F541" s="189"/>
      <c r="G541" s="189"/>
      <c r="H541" s="189"/>
      <c r="I541" s="189"/>
      <c r="J541" s="189"/>
      <c r="K541" s="189"/>
      <c r="L541" s="43"/>
      <c r="M541" s="189"/>
      <c r="N541" s="189"/>
      <c r="O541" s="189"/>
      <c r="P541" s="189"/>
    </row>
    <row r="542" spans="1:16" ht="15.75" x14ac:dyDescent="0.25">
      <c r="A542" s="43"/>
      <c r="B542" s="189"/>
      <c r="C542" s="189"/>
      <c r="D542" s="189"/>
      <c r="E542" s="189"/>
      <c r="F542" s="189"/>
      <c r="G542" s="189"/>
      <c r="H542" s="189"/>
      <c r="I542" s="189"/>
      <c r="J542" s="189"/>
      <c r="K542" s="189"/>
      <c r="L542" s="43"/>
      <c r="M542" s="189"/>
      <c r="N542" s="189"/>
      <c r="O542" s="189"/>
      <c r="P542" s="189"/>
    </row>
    <row r="543" spans="1:16" ht="15.75" x14ac:dyDescent="0.25">
      <c r="A543" s="43"/>
      <c r="B543" s="189"/>
      <c r="C543" s="189"/>
      <c r="D543" s="189"/>
      <c r="E543" s="189"/>
      <c r="F543" s="189"/>
      <c r="G543" s="189"/>
      <c r="H543" s="189"/>
      <c r="I543" s="189"/>
      <c r="J543" s="189"/>
      <c r="K543" s="189"/>
      <c r="L543" s="43"/>
      <c r="M543" s="189"/>
      <c r="N543" s="189"/>
      <c r="O543" s="189"/>
      <c r="P543" s="189"/>
    </row>
    <row r="544" spans="1:16" ht="15.75" x14ac:dyDescent="0.25">
      <c r="A544" s="43"/>
      <c r="B544" s="189"/>
      <c r="C544" s="189"/>
      <c r="D544" s="189"/>
      <c r="E544" s="189"/>
      <c r="F544" s="189"/>
      <c r="G544" s="189"/>
      <c r="H544" s="189"/>
      <c r="I544" s="189"/>
      <c r="J544" s="189"/>
      <c r="K544" s="189"/>
      <c r="L544" s="43"/>
      <c r="M544" s="189"/>
      <c r="N544" s="189"/>
      <c r="O544" s="189"/>
      <c r="P544" s="189"/>
    </row>
    <row r="545" spans="1:16" ht="15.75" x14ac:dyDescent="0.25">
      <c r="A545" s="43"/>
      <c r="B545" s="189"/>
      <c r="C545" s="189"/>
      <c r="D545" s="189"/>
      <c r="E545" s="189"/>
      <c r="F545" s="189"/>
      <c r="G545" s="189"/>
      <c r="H545" s="189"/>
      <c r="I545" s="189"/>
      <c r="J545" s="189"/>
      <c r="K545" s="189"/>
      <c r="L545" s="43"/>
      <c r="M545" s="189"/>
      <c r="N545" s="189"/>
      <c r="O545" s="189"/>
      <c r="P545" s="189"/>
    </row>
    <row r="546" spans="1:16" ht="15.75" x14ac:dyDescent="0.25">
      <c r="A546" s="43"/>
      <c r="B546" s="189"/>
      <c r="C546" s="189"/>
      <c r="D546" s="189"/>
      <c r="E546" s="189"/>
      <c r="F546" s="189"/>
      <c r="G546" s="189"/>
      <c r="H546" s="189"/>
      <c r="I546" s="189"/>
      <c r="J546" s="189"/>
      <c r="K546" s="189"/>
      <c r="L546" s="43"/>
      <c r="M546" s="189"/>
      <c r="N546" s="189"/>
      <c r="O546" s="189"/>
      <c r="P546" s="189"/>
    </row>
    <row r="547" spans="1:16" ht="15.75" x14ac:dyDescent="0.25">
      <c r="A547" s="43"/>
      <c r="B547" s="189"/>
      <c r="C547" s="189"/>
      <c r="D547" s="189"/>
      <c r="E547" s="189"/>
      <c r="F547" s="189"/>
      <c r="G547" s="189"/>
      <c r="H547" s="189"/>
      <c r="I547" s="189"/>
      <c r="J547" s="189"/>
      <c r="K547" s="189"/>
      <c r="L547" s="43"/>
      <c r="M547" s="189"/>
      <c r="N547" s="189"/>
      <c r="O547" s="189"/>
      <c r="P547" s="189"/>
    </row>
    <row r="548" spans="1:16" ht="15.75" x14ac:dyDescent="0.25">
      <c r="A548" s="43"/>
      <c r="B548" s="189"/>
      <c r="C548" s="189"/>
      <c r="D548" s="189"/>
      <c r="E548" s="189"/>
      <c r="F548" s="189"/>
      <c r="G548" s="189"/>
      <c r="H548" s="189"/>
      <c r="I548" s="189"/>
      <c r="J548" s="189"/>
      <c r="K548" s="189"/>
      <c r="L548" s="43"/>
      <c r="M548" s="189"/>
      <c r="N548" s="189"/>
      <c r="O548" s="189"/>
      <c r="P548" s="189"/>
    </row>
    <row r="549" spans="1:16" ht="15.75" x14ac:dyDescent="0.25">
      <c r="A549" s="43"/>
      <c r="B549" s="189"/>
      <c r="C549" s="189"/>
      <c r="D549" s="189"/>
      <c r="E549" s="189"/>
      <c r="F549" s="189"/>
      <c r="G549" s="189"/>
      <c r="H549" s="189"/>
      <c r="I549" s="189"/>
      <c r="J549" s="189"/>
      <c r="K549" s="189"/>
      <c r="L549" s="43"/>
      <c r="M549" s="189"/>
      <c r="N549" s="189"/>
      <c r="O549" s="189"/>
      <c r="P549" s="189"/>
    </row>
    <row r="550" spans="1:16" ht="15.75" x14ac:dyDescent="0.25">
      <c r="A550" s="43"/>
      <c r="B550" s="189"/>
      <c r="C550" s="189"/>
      <c r="D550" s="189"/>
      <c r="E550" s="189"/>
      <c r="F550" s="189"/>
      <c r="G550" s="189"/>
      <c r="H550" s="189"/>
      <c r="I550" s="189"/>
      <c r="J550" s="189"/>
      <c r="K550" s="189"/>
      <c r="L550" s="43"/>
      <c r="M550" s="189"/>
      <c r="N550" s="189"/>
      <c r="O550" s="189"/>
      <c r="P550" s="189"/>
    </row>
    <row r="551" spans="1:16" ht="15.75" x14ac:dyDescent="0.25">
      <c r="A551" s="43"/>
      <c r="B551" s="189"/>
      <c r="C551" s="189"/>
      <c r="D551" s="189"/>
      <c r="E551" s="189"/>
      <c r="F551" s="189"/>
      <c r="G551" s="189"/>
      <c r="H551" s="189"/>
      <c r="I551" s="189"/>
      <c r="J551" s="189"/>
      <c r="K551" s="189"/>
      <c r="L551" s="43"/>
      <c r="M551" s="189"/>
      <c r="N551" s="189"/>
      <c r="O551" s="189"/>
      <c r="P551" s="189"/>
    </row>
    <row r="552" spans="1:16" ht="15.75" x14ac:dyDescent="0.25">
      <c r="A552" s="43"/>
      <c r="B552" s="189"/>
      <c r="C552" s="189"/>
      <c r="D552" s="189"/>
      <c r="E552" s="189"/>
      <c r="F552" s="189"/>
      <c r="G552" s="189"/>
      <c r="H552" s="189"/>
      <c r="I552" s="189"/>
      <c r="J552" s="189"/>
      <c r="K552" s="189"/>
      <c r="L552" s="43"/>
      <c r="M552" s="189"/>
      <c r="N552" s="189"/>
      <c r="O552" s="189"/>
      <c r="P552" s="189"/>
    </row>
    <row r="553" spans="1:16" ht="15.75" x14ac:dyDescent="0.25">
      <c r="A553" s="43"/>
      <c r="B553" s="189"/>
      <c r="C553" s="189"/>
      <c r="D553" s="189"/>
      <c r="E553" s="189"/>
      <c r="F553" s="189"/>
      <c r="G553" s="189"/>
      <c r="H553" s="189"/>
      <c r="I553" s="189"/>
      <c r="J553" s="189"/>
      <c r="K553" s="189"/>
      <c r="L553" s="43"/>
      <c r="M553" s="189"/>
      <c r="N553" s="189"/>
      <c r="O553" s="189"/>
      <c r="P553" s="189"/>
    </row>
    <row r="554" spans="1:16" ht="15.75" x14ac:dyDescent="0.25">
      <c r="A554" s="43"/>
      <c r="B554" s="189"/>
      <c r="C554" s="189"/>
      <c r="D554" s="189"/>
      <c r="E554" s="189"/>
      <c r="F554" s="189"/>
      <c r="G554" s="189"/>
      <c r="H554" s="189"/>
      <c r="I554" s="189"/>
      <c r="J554" s="189"/>
      <c r="K554" s="189"/>
      <c r="L554" s="43"/>
      <c r="M554" s="189"/>
      <c r="N554" s="189"/>
      <c r="O554" s="189"/>
      <c r="P554" s="189"/>
    </row>
    <row r="555" spans="1:16" ht="15.75" x14ac:dyDescent="0.25">
      <c r="A555" s="43"/>
      <c r="B555" s="189"/>
      <c r="C555" s="189"/>
      <c r="D555" s="189"/>
      <c r="E555" s="189"/>
      <c r="F555" s="189"/>
      <c r="G555" s="189"/>
      <c r="H555" s="189"/>
      <c r="I555" s="189"/>
      <c r="J555" s="189"/>
      <c r="K555" s="189"/>
      <c r="L555" s="43"/>
      <c r="M555" s="189"/>
      <c r="N555" s="189"/>
      <c r="O555" s="189"/>
      <c r="P555" s="189"/>
    </row>
    <row r="556" spans="1:16" ht="15.75" x14ac:dyDescent="0.25">
      <c r="A556" s="43"/>
      <c r="B556" s="189"/>
      <c r="C556" s="189"/>
      <c r="D556" s="189"/>
      <c r="E556" s="189"/>
      <c r="F556" s="189"/>
      <c r="G556" s="189"/>
      <c r="H556" s="189"/>
      <c r="I556" s="189"/>
      <c r="J556" s="189"/>
      <c r="K556" s="189"/>
      <c r="L556" s="43"/>
      <c r="M556" s="189"/>
      <c r="N556" s="189"/>
      <c r="O556" s="189"/>
      <c r="P556" s="189"/>
    </row>
    <row r="557" spans="1:16" ht="15.75" x14ac:dyDescent="0.25">
      <c r="A557" s="43"/>
      <c r="B557" s="189"/>
      <c r="C557" s="189"/>
      <c r="D557" s="189"/>
      <c r="E557" s="189"/>
      <c r="F557" s="189"/>
      <c r="G557" s="189"/>
      <c r="H557" s="189"/>
      <c r="I557" s="189"/>
      <c r="J557" s="189"/>
      <c r="K557" s="189"/>
      <c r="L557" s="43"/>
      <c r="M557" s="189"/>
      <c r="N557" s="189"/>
      <c r="O557" s="189"/>
      <c r="P557" s="189"/>
    </row>
    <row r="558" spans="1:16" ht="15.75" x14ac:dyDescent="0.25">
      <c r="A558" s="43"/>
      <c r="B558" s="189"/>
      <c r="C558" s="189"/>
      <c r="D558" s="189"/>
      <c r="E558" s="189"/>
      <c r="F558" s="189"/>
      <c r="G558" s="189"/>
      <c r="H558" s="189"/>
      <c r="I558" s="189"/>
      <c r="J558" s="189"/>
      <c r="K558" s="189"/>
      <c r="L558" s="43"/>
      <c r="M558" s="189"/>
      <c r="N558" s="189"/>
      <c r="O558" s="189"/>
      <c r="P558" s="189"/>
    </row>
    <row r="559" spans="1:16" ht="15.75" x14ac:dyDescent="0.25">
      <c r="A559" s="43"/>
      <c r="B559" s="189"/>
      <c r="C559" s="189"/>
      <c r="D559" s="189"/>
      <c r="E559" s="189"/>
      <c r="F559" s="189"/>
      <c r="G559" s="189"/>
      <c r="H559" s="189"/>
      <c r="I559" s="189"/>
      <c r="J559" s="189"/>
      <c r="K559" s="189"/>
      <c r="L559" s="43"/>
      <c r="M559" s="189"/>
      <c r="N559" s="189"/>
      <c r="O559" s="189"/>
      <c r="P559" s="189"/>
    </row>
    <row r="560" spans="1:16" ht="15.75" x14ac:dyDescent="0.25">
      <c r="A560" s="43"/>
      <c r="B560" s="189"/>
      <c r="C560" s="189"/>
      <c r="D560" s="189"/>
      <c r="E560" s="189"/>
      <c r="F560" s="189"/>
      <c r="G560" s="189"/>
      <c r="H560" s="189"/>
      <c r="I560" s="189"/>
      <c r="J560" s="189"/>
      <c r="K560" s="189"/>
      <c r="L560" s="43"/>
      <c r="M560" s="189"/>
      <c r="N560" s="189"/>
      <c r="O560" s="189"/>
      <c r="P560" s="189"/>
    </row>
    <row r="561" spans="1:16" ht="15.75" x14ac:dyDescent="0.25">
      <c r="A561" s="43"/>
      <c r="B561" s="189"/>
      <c r="C561" s="189"/>
      <c r="D561" s="189"/>
      <c r="E561" s="189"/>
      <c r="F561" s="189"/>
      <c r="G561" s="189"/>
      <c r="H561" s="189"/>
      <c r="I561" s="189"/>
      <c r="J561" s="189"/>
      <c r="K561" s="189"/>
      <c r="L561" s="43"/>
      <c r="M561" s="189"/>
      <c r="N561" s="189"/>
      <c r="O561" s="189"/>
      <c r="P561" s="189"/>
    </row>
    <row r="562" spans="1:16" ht="15.75" x14ac:dyDescent="0.25">
      <c r="A562" s="43"/>
      <c r="B562" s="189"/>
      <c r="C562" s="189"/>
      <c r="D562" s="189"/>
      <c r="E562" s="189"/>
      <c r="F562" s="189"/>
      <c r="G562" s="189"/>
      <c r="H562" s="189"/>
      <c r="I562" s="189"/>
      <c r="J562" s="189"/>
      <c r="K562" s="189"/>
      <c r="L562" s="43"/>
      <c r="M562" s="189"/>
      <c r="N562" s="189"/>
      <c r="O562" s="189"/>
      <c r="P562" s="189"/>
    </row>
    <row r="563" spans="1:16" ht="15.75" x14ac:dyDescent="0.25">
      <c r="A563" s="43"/>
      <c r="B563" s="189"/>
      <c r="C563" s="189"/>
      <c r="D563" s="189"/>
      <c r="E563" s="189"/>
      <c r="F563" s="189"/>
      <c r="G563" s="189"/>
      <c r="H563" s="189"/>
      <c r="I563" s="189"/>
      <c r="J563" s="189"/>
      <c r="K563" s="189"/>
      <c r="L563" s="43"/>
      <c r="M563" s="189"/>
      <c r="N563" s="189"/>
      <c r="O563" s="189"/>
      <c r="P563" s="189"/>
    </row>
    <row r="564" spans="1:16" ht="15.75" x14ac:dyDescent="0.25">
      <c r="A564" s="43"/>
      <c r="B564" s="189"/>
      <c r="C564" s="189"/>
      <c r="D564" s="189"/>
      <c r="E564" s="189"/>
      <c r="F564" s="189"/>
      <c r="G564" s="189"/>
      <c r="H564" s="189"/>
      <c r="I564" s="189"/>
      <c r="J564" s="189"/>
      <c r="K564" s="189"/>
      <c r="L564" s="43"/>
      <c r="M564" s="189"/>
      <c r="N564" s="189"/>
      <c r="O564" s="189"/>
      <c r="P564" s="189"/>
    </row>
    <row r="565" spans="1:16" ht="15.75" x14ac:dyDescent="0.25">
      <c r="A565" s="43"/>
      <c r="B565" s="189"/>
      <c r="C565" s="189"/>
      <c r="D565" s="189"/>
      <c r="E565" s="189"/>
      <c r="F565" s="189"/>
      <c r="G565" s="189"/>
      <c r="H565" s="189"/>
      <c r="I565" s="189"/>
      <c r="J565" s="189"/>
      <c r="K565" s="189"/>
      <c r="L565" s="43"/>
      <c r="M565" s="189"/>
      <c r="N565" s="189"/>
      <c r="O565" s="189"/>
      <c r="P565" s="189"/>
    </row>
    <row r="566" spans="1:16" ht="15.75" x14ac:dyDescent="0.25">
      <c r="A566" s="43"/>
      <c r="B566" s="189"/>
      <c r="C566" s="189"/>
      <c r="D566" s="189"/>
      <c r="E566" s="189"/>
      <c r="F566" s="189"/>
      <c r="G566" s="189"/>
      <c r="H566" s="189"/>
      <c r="I566" s="189"/>
      <c r="J566" s="189"/>
      <c r="K566" s="189"/>
      <c r="L566" s="43"/>
      <c r="M566" s="189"/>
      <c r="N566" s="189"/>
      <c r="O566" s="189"/>
      <c r="P566" s="189"/>
    </row>
    <row r="567" spans="1:16" ht="15.75" x14ac:dyDescent="0.25">
      <c r="A567" s="43"/>
      <c r="B567" s="189"/>
      <c r="C567" s="189"/>
      <c r="D567" s="189"/>
      <c r="E567" s="189"/>
      <c r="F567" s="189"/>
      <c r="G567" s="189"/>
      <c r="H567" s="189"/>
      <c r="I567" s="189"/>
      <c r="J567" s="189"/>
      <c r="K567" s="189"/>
      <c r="L567" s="43"/>
      <c r="M567" s="189"/>
      <c r="N567" s="189"/>
      <c r="O567" s="189"/>
      <c r="P567" s="189"/>
    </row>
    <row r="568" spans="1:16" ht="15.75" x14ac:dyDescent="0.25">
      <c r="A568" s="43"/>
      <c r="B568" s="189"/>
      <c r="C568" s="189"/>
      <c r="D568" s="189"/>
      <c r="E568" s="189"/>
      <c r="F568" s="189"/>
      <c r="G568" s="189"/>
      <c r="H568" s="189"/>
      <c r="I568" s="189"/>
      <c r="J568" s="189"/>
      <c r="K568" s="189"/>
      <c r="L568" s="43"/>
      <c r="M568" s="189"/>
      <c r="N568" s="189"/>
      <c r="O568" s="189"/>
      <c r="P568" s="189"/>
    </row>
    <row r="569" spans="1:16" ht="15.75" x14ac:dyDescent="0.25">
      <c r="A569" s="43"/>
      <c r="B569" s="189"/>
      <c r="C569" s="189"/>
      <c r="D569" s="189"/>
      <c r="E569" s="189"/>
      <c r="F569" s="189"/>
      <c r="G569" s="189"/>
      <c r="H569" s="189"/>
      <c r="I569" s="189"/>
      <c r="J569" s="189"/>
      <c r="K569" s="189"/>
      <c r="L569" s="43"/>
      <c r="M569" s="189"/>
      <c r="N569" s="189"/>
      <c r="O569" s="189"/>
      <c r="P569" s="189"/>
    </row>
    <row r="570" spans="1:16" ht="15.75" x14ac:dyDescent="0.25">
      <c r="A570" s="43"/>
      <c r="B570" s="189"/>
      <c r="C570" s="189"/>
      <c r="D570" s="189"/>
      <c r="E570" s="189"/>
      <c r="F570" s="189"/>
      <c r="G570" s="189"/>
      <c r="H570" s="189"/>
      <c r="I570" s="189"/>
      <c r="J570" s="189"/>
      <c r="K570" s="189"/>
      <c r="L570" s="43"/>
      <c r="M570" s="189"/>
      <c r="N570" s="189"/>
      <c r="O570" s="189"/>
      <c r="P570" s="189"/>
    </row>
    <row r="571" spans="1:16" ht="15.75" x14ac:dyDescent="0.25">
      <c r="A571" s="43"/>
      <c r="B571" s="189"/>
      <c r="C571" s="189"/>
      <c r="D571" s="189"/>
      <c r="E571" s="189"/>
      <c r="F571" s="189"/>
      <c r="G571" s="189"/>
      <c r="H571" s="189"/>
      <c r="I571" s="189"/>
      <c r="J571" s="189"/>
      <c r="K571" s="189"/>
      <c r="L571" s="43"/>
      <c r="M571" s="189"/>
      <c r="N571" s="189"/>
      <c r="O571" s="189"/>
      <c r="P571" s="189"/>
    </row>
    <row r="572" spans="1:16" ht="15.75" x14ac:dyDescent="0.25">
      <c r="A572" s="43"/>
      <c r="B572" s="189"/>
      <c r="C572" s="189"/>
      <c r="D572" s="189"/>
      <c r="E572" s="189"/>
      <c r="F572" s="189"/>
      <c r="G572" s="189"/>
      <c r="H572" s="189"/>
      <c r="I572" s="189"/>
      <c r="J572" s="189"/>
      <c r="K572" s="189"/>
      <c r="L572" s="43"/>
      <c r="M572" s="189"/>
      <c r="N572" s="189"/>
      <c r="O572" s="189"/>
      <c r="P572" s="189"/>
    </row>
    <row r="573" spans="1:16" ht="15.75" x14ac:dyDescent="0.25">
      <c r="A573" s="43"/>
      <c r="B573" s="189"/>
      <c r="C573" s="189"/>
      <c r="D573" s="189"/>
      <c r="E573" s="189"/>
      <c r="F573" s="189"/>
      <c r="G573" s="189"/>
      <c r="H573" s="189"/>
      <c r="I573" s="189"/>
      <c r="J573" s="189"/>
      <c r="K573" s="189"/>
      <c r="L573" s="43"/>
      <c r="M573" s="189"/>
      <c r="N573" s="189"/>
      <c r="O573" s="189"/>
      <c r="P573" s="189"/>
    </row>
    <row r="574" spans="1:16" ht="15.75" x14ac:dyDescent="0.25">
      <c r="A574" s="43"/>
      <c r="B574" s="189"/>
      <c r="C574" s="189"/>
      <c r="D574" s="189"/>
      <c r="E574" s="189"/>
      <c r="F574" s="189"/>
      <c r="G574" s="189"/>
      <c r="H574" s="189"/>
      <c r="I574" s="189"/>
      <c r="J574" s="189"/>
      <c r="K574" s="189"/>
      <c r="L574" s="43"/>
      <c r="M574" s="189"/>
      <c r="N574" s="189"/>
      <c r="O574" s="189"/>
      <c r="P574" s="189"/>
    </row>
    <row r="575" spans="1:16" ht="15.75" x14ac:dyDescent="0.25">
      <c r="A575" s="43"/>
      <c r="B575" s="189"/>
      <c r="C575" s="189"/>
      <c r="D575" s="189"/>
      <c r="E575" s="189"/>
      <c r="F575" s="189"/>
      <c r="G575" s="189"/>
      <c r="H575" s="189"/>
      <c r="I575" s="189"/>
      <c r="J575" s="189"/>
      <c r="K575" s="189"/>
      <c r="L575" s="43"/>
      <c r="M575" s="189"/>
      <c r="N575" s="189"/>
      <c r="O575" s="189"/>
      <c r="P575" s="189"/>
    </row>
    <row r="576" spans="1:16" ht="15.75" x14ac:dyDescent="0.25">
      <c r="A576" s="43"/>
      <c r="B576" s="189"/>
      <c r="C576" s="189"/>
      <c r="D576" s="189"/>
      <c r="E576" s="189"/>
      <c r="F576" s="189"/>
      <c r="G576" s="189"/>
      <c r="H576" s="189"/>
      <c r="I576" s="189"/>
      <c r="J576" s="189"/>
      <c r="K576" s="189"/>
      <c r="L576" s="43"/>
      <c r="M576" s="189"/>
      <c r="N576" s="189"/>
      <c r="O576" s="189"/>
      <c r="P576" s="189"/>
    </row>
    <row r="577" spans="1:16" ht="15.75" x14ac:dyDescent="0.25">
      <c r="A577" s="43"/>
      <c r="B577" s="189"/>
      <c r="C577" s="189"/>
      <c r="D577" s="189"/>
      <c r="E577" s="189"/>
      <c r="F577" s="189"/>
      <c r="G577" s="189"/>
      <c r="H577" s="189"/>
      <c r="I577" s="189"/>
      <c r="J577" s="189"/>
      <c r="K577" s="189"/>
      <c r="L577" s="43"/>
      <c r="M577" s="189"/>
      <c r="N577" s="189"/>
      <c r="O577" s="189"/>
      <c r="P577" s="189"/>
    </row>
    <row r="578" spans="1:16" ht="15.75" x14ac:dyDescent="0.25">
      <c r="A578" s="43"/>
      <c r="B578" s="189"/>
      <c r="C578" s="189"/>
      <c r="D578" s="189"/>
      <c r="E578" s="189"/>
      <c r="F578" s="189"/>
      <c r="G578" s="189"/>
      <c r="H578" s="189"/>
      <c r="I578" s="189"/>
      <c r="J578" s="189"/>
      <c r="K578" s="189"/>
      <c r="L578" s="43"/>
      <c r="M578" s="189"/>
      <c r="N578" s="189"/>
      <c r="O578" s="189"/>
      <c r="P578" s="189"/>
    </row>
    <row r="579" spans="1:16" ht="15.75" x14ac:dyDescent="0.25">
      <c r="A579" s="43"/>
      <c r="B579" s="189"/>
      <c r="C579" s="189"/>
      <c r="D579" s="189"/>
      <c r="E579" s="189"/>
      <c r="F579" s="189"/>
      <c r="G579" s="189"/>
      <c r="H579" s="189"/>
      <c r="I579" s="189"/>
      <c r="J579" s="189"/>
      <c r="K579" s="189"/>
      <c r="L579" s="43"/>
      <c r="M579" s="189"/>
      <c r="N579" s="189"/>
      <c r="O579" s="189"/>
      <c r="P579" s="189"/>
    </row>
    <row r="580" spans="1:16" ht="15.75" x14ac:dyDescent="0.25">
      <c r="A580" s="43"/>
      <c r="B580" s="189"/>
      <c r="C580" s="189"/>
      <c r="D580" s="189"/>
      <c r="E580" s="189"/>
      <c r="F580" s="189"/>
      <c r="G580" s="189"/>
      <c r="H580" s="189"/>
      <c r="I580" s="189"/>
      <c r="J580" s="189"/>
      <c r="K580" s="189"/>
      <c r="L580" s="43"/>
      <c r="M580" s="189"/>
      <c r="N580" s="189"/>
      <c r="O580" s="189"/>
      <c r="P580" s="189"/>
    </row>
    <row r="581" spans="1:16" ht="15.75" x14ac:dyDescent="0.25">
      <c r="A581" s="43"/>
      <c r="B581" s="189"/>
      <c r="C581" s="189"/>
      <c r="D581" s="189"/>
      <c r="E581" s="189"/>
      <c r="F581" s="189"/>
      <c r="G581" s="189"/>
      <c r="H581" s="189"/>
      <c r="I581" s="189"/>
      <c r="J581" s="189"/>
      <c r="K581" s="189"/>
      <c r="L581" s="43"/>
      <c r="M581" s="189"/>
      <c r="N581" s="189"/>
      <c r="O581" s="189"/>
      <c r="P581" s="189"/>
    </row>
    <row r="582" spans="1:16" ht="15.75" x14ac:dyDescent="0.25">
      <c r="A582" s="43"/>
      <c r="B582" s="189"/>
      <c r="C582" s="189"/>
      <c r="D582" s="189"/>
      <c r="E582" s="189"/>
      <c r="F582" s="189"/>
      <c r="G582" s="189"/>
      <c r="H582" s="189"/>
      <c r="I582" s="189"/>
      <c r="J582" s="189"/>
      <c r="K582" s="189"/>
      <c r="L582" s="43"/>
      <c r="M582" s="189"/>
      <c r="N582" s="189"/>
      <c r="O582" s="189"/>
      <c r="P582" s="189"/>
    </row>
    <row r="583" spans="1:16" ht="15.75" x14ac:dyDescent="0.25">
      <c r="A583" s="43"/>
      <c r="B583" s="189"/>
      <c r="C583" s="189"/>
      <c r="D583" s="189"/>
      <c r="E583" s="189"/>
      <c r="F583" s="189"/>
      <c r="G583" s="189"/>
      <c r="H583" s="189"/>
      <c r="I583" s="189"/>
      <c r="J583" s="189"/>
      <c r="K583" s="189"/>
      <c r="L583" s="43"/>
      <c r="M583" s="189"/>
      <c r="N583" s="189"/>
      <c r="O583" s="189"/>
      <c r="P583" s="189"/>
    </row>
    <row r="584" spans="1:16" ht="15.75" x14ac:dyDescent="0.25">
      <c r="A584" s="43"/>
      <c r="B584" s="189"/>
      <c r="C584" s="189"/>
      <c r="D584" s="189"/>
      <c r="E584" s="189"/>
      <c r="F584" s="189"/>
      <c r="G584" s="189"/>
      <c r="H584" s="189"/>
      <c r="I584" s="189"/>
      <c r="J584" s="189"/>
      <c r="K584" s="189"/>
      <c r="L584" s="43"/>
      <c r="M584" s="189"/>
      <c r="N584" s="189"/>
      <c r="O584" s="189"/>
      <c r="P584" s="189"/>
    </row>
    <row r="585" spans="1:16" ht="15.75" x14ac:dyDescent="0.25">
      <c r="A585" s="43"/>
      <c r="B585" s="189"/>
      <c r="C585" s="189"/>
      <c r="D585" s="189"/>
      <c r="E585" s="189"/>
      <c r="F585" s="189"/>
      <c r="G585" s="189"/>
      <c r="H585" s="189"/>
      <c r="I585" s="189"/>
      <c r="J585" s="189"/>
      <c r="K585" s="189"/>
      <c r="L585" s="43"/>
      <c r="M585" s="189"/>
      <c r="N585" s="189"/>
      <c r="O585" s="189"/>
      <c r="P585" s="189"/>
    </row>
    <row r="586" spans="1:16" ht="15.75" x14ac:dyDescent="0.25">
      <c r="A586" s="43"/>
      <c r="B586" s="189"/>
      <c r="C586" s="189"/>
      <c r="D586" s="189"/>
      <c r="E586" s="189"/>
      <c r="F586" s="189"/>
      <c r="G586" s="189"/>
      <c r="H586" s="189"/>
      <c r="I586" s="189"/>
      <c r="J586" s="189"/>
      <c r="K586" s="189"/>
      <c r="L586" s="43"/>
      <c r="M586" s="189"/>
      <c r="N586" s="189"/>
      <c r="O586" s="189"/>
      <c r="P586" s="189"/>
    </row>
    <row r="587" spans="1:16" ht="15.75" x14ac:dyDescent="0.25">
      <c r="A587" s="43"/>
      <c r="B587" s="189"/>
      <c r="C587" s="189"/>
      <c r="D587" s="189"/>
      <c r="E587" s="189"/>
      <c r="F587" s="189"/>
      <c r="G587" s="189"/>
      <c r="H587" s="189"/>
      <c r="I587" s="189"/>
      <c r="J587" s="189"/>
      <c r="K587" s="189"/>
      <c r="L587" s="43"/>
      <c r="M587" s="189"/>
      <c r="N587" s="189"/>
      <c r="O587" s="189"/>
      <c r="P587" s="189"/>
    </row>
    <row r="588" spans="1:16" ht="15.75" x14ac:dyDescent="0.25">
      <c r="A588" s="43"/>
      <c r="B588" s="189"/>
      <c r="C588" s="189"/>
      <c r="D588" s="189"/>
      <c r="E588" s="189"/>
      <c r="F588" s="189"/>
      <c r="G588" s="189"/>
      <c r="H588" s="189"/>
      <c r="I588" s="189"/>
      <c r="J588" s="189"/>
      <c r="K588" s="189"/>
      <c r="L588" s="43"/>
      <c r="M588" s="189"/>
      <c r="N588" s="189"/>
      <c r="O588" s="189"/>
      <c r="P588" s="189"/>
    </row>
    <row r="589" spans="1:16" ht="15.75" x14ac:dyDescent="0.25">
      <c r="A589" s="43"/>
      <c r="B589" s="189"/>
      <c r="C589" s="189"/>
      <c r="D589" s="189"/>
      <c r="E589" s="189"/>
      <c r="F589" s="189"/>
      <c r="G589" s="189"/>
      <c r="H589" s="189"/>
      <c r="I589" s="189"/>
      <c r="J589" s="189"/>
      <c r="K589" s="189"/>
      <c r="L589" s="43"/>
      <c r="M589" s="189"/>
      <c r="N589" s="189"/>
      <c r="O589" s="189"/>
      <c r="P589" s="189"/>
    </row>
    <row r="590" spans="1:16" ht="15.75" x14ac:dyDescent="0.25">
      <c r="A590" s="43"/>
      <c r="B590" s="189"/>
      <c r="C590" s="189"/>
      <c r="D590" s="189"/>
      <c r="E590" s="189"/>
      <c r="F590" s="189"/>
      <c r="G590" s="189"/>
      <c r="H590" s="189"/>
      <c r="I590" s="189"/>
      <c r="J590" s="189"/>
      <c r="K590" s="189"/>
      <c r="L590" s="43"/>
      <c r="M590" s="189"/>
      <c r="N590" s="189"/>
      <c r="O590" s="189"/>
      <c r="P590" s="189"/>
    </row>
    <row r="591" spans="1:16" ht="15.75" x14ac:dyDescent="0.25">
      <c r="A591" s="43"/>
      <c r="B591" s="189"/>
      <c r="C591" s="189"/>
      <c r="D591" s="189"/>
      <c r="E591" s="189"/>
      <c r="F591" s="189"/>
      <c r="G591" s="189"/>
      <c r="H591" s="189"/>
      <c r="I591" s="189"/>
      <c r="J591" s="189"/>
      <c r="K591" s="189"/>
      <c r="L591" s="43"/>
      <c r="M591" s="189"/>
      <c r="N591" s="189"/>
      <c r="O591" s="189"/>
      <c r="P591" s="189"/>
    </row>
    <row r="592" spans="1:16" ht="15.75" x14ac:dyDescent="0.25">
      <c r="A592" s="43"/>
      <c r="B592" s="189"/>
      <c r="C592" s="189"/>
      <c r="D592" s="189"/>
      <c r="E592" s="189"/>
      <c r="F592" s="189"/>
      <c r="G592" s="189"/>
      <c r="H592" s="189"/>
      <c r="I592" s="189"/>
      <c r="J592" s="189"/>
      <c r="K592" s="189"/>
      <c r="L592" s="43"/>
      <c r="M592" s="189"/>
      <c r="N592" s="189"/>
      <c r="O592" s="189"/>
      <c r="P592" s="189"/>
    </row>
    <row r="593" spans="1:16" ht="15.75" x14ac:dyDescent="0.25">
      <c r="A593" s="43"/>
      <c r="B593" s="189"/>
      <c r="C593" s="189"/>
      <c r="D593" s="189"/>
      <c r="E593" s="189"/>
      <c r="F593" s="189"/>
      <c r="G593" s="189"/>
      <c r="H593" s="189"/>
      <c r="I593" s="189"/>
      <c r="J593" s="189"/>
      <c r="K593" s="189"/>
      <c r="L593" s="43"/>
      <c r="M593" s="189"/>
      <c r="N593" s="189"/>
      <c r="O593" s="189"/>
      <c r="P593" s="189"/>
    </row>
    <row r="594" spans="1:16" ht="15.75" x14ac:dyDescent="0.25">
      <c r="A594" s="43"/>
      <c r="B594" s="189"/>
      <c r="C594" s="189"/>
      <c r="D594" s="189"/>
      <c r="E594" s="189"/>
      <c r="F594" s="189"/>
      <c r="G594" s="189"/>
      <c r="H594" s="189"/>
      <c r="I594" s="189"/>
      <c r="J594" s="189"/>
      <c r="K594" s="189"/>
      <c r="L594" s="43"/>
      <c r="M594" s="189"/>
      <c r="N594" s="189"/>
      <c r="O594" s="189"/>
      <c r="P594" s="189"/>
    </row>
    <row r="595" spans="1:16" ht="15.75" x14ac:dyDescent="0.25">
      <c r="A595" s="43"/>
      <c r="B595" s="189"/>
      <c r="C595" s="189"/>
      <c r="D595" s="189"/>
      <c r="E595" s="189"/>
      <c r="F595" s="189"/>
      <c r="G595" s="189"/>
      <c r="H595" s="189"/>
      <c r="I595" s="189"/>
      <c r="J595" s="189"/>
      <c r="K595" s="189"/>
      <c r="L595" s="43"/>
      <c r="M595" s="189"/>
      <c r="N595" s="189"/>
      <c r="O595" s="189"/>
      <c r="P595" s="189"/>
    </row>
    <row r="596" spans="1:16" ht="15.75" x14ac:dyDescent="0.25">
      <c r="A596" s="43"/>
      <c r="B596" s="189"/>
      <c r="C596" s="189"/>
      <c r="D596" s="189"/>
      <c r="E596" s="189"/>
      <c r="F596" s="189"/>
      <c r="G596" s="189"/>
      <c r="H596" s="189"/>
      <c r="I596" s="189"/>
      <c r="J596" s="189"/>
      <c r="K596" s="189"/>
      <c r="L596" s="43"/>
      <c r="M596" s="189"/>
      <c r="N596" s="189"/>
      <c r="O596" s="189"/>
      <c r="P596" s="189"/>
    </row>
    <row r="597" spans="1:16" ht="15.75" x14ac:dyDescent="0.25">
      <c r="A597" s="43"/>
      <c r="B597" s="189"/>
      <c r="C597" s="189"/>
      <c r="D597" s="189"/>
      <c r="E597" s="189"/>
      <c r="F597" s="189"/>
      <c r="G597" s="189"/>
      <c r="H597" s="189"/>
      <c r="I597" s="189"/>
      <c r="J597" s="189"/>
      <c r="K597" s="189"/>
      <c r="L597" s="43"/>
      <c r="M597" s="189"/>
      <c r="N597" s="189"/>
      <c r="O597" s="189"/>
      <c r="P597" s="189"/>
    </row>
    <row r="598" spans="1:16" ht="15.75" x14ac:dyDescent="0.25">
      <c r="A598" s="43"/>
      <c r="B598" s="189"/>
      <c r="C598" s="189"/>
      <c r="D598" s="189"/>
      <c r="E598" s="189"/>
      <c r="F598" s="189"/>
      <c r="G598" s="189"/>
      <c r="H598" s="189"/>
      <c r="I598" s="189"/>
      <c r="J598" s="189"/>
      <c r="K598" s="189"/>
      <c r="L598" s="43"/>
      <c r="M598" s="189"/>
      <c r="N598" s="189"/>
      <c r="O598" s="189"/>
      <c r="P598" s="189"/>
    </row>
    <row r="599" spans="1:16" ht="15.75" x14ac:dyDescent="0.25">
      <c r="A599" s="43"/>
      <c r="B599" s="189"/>
      <c r="C599" s="189"/>
      <c r="D599" s="189"/>
      <c r="E599" s="189"/>
      <c r="F599" s="189"/>
      <c r="G599" s="189"/>
      <c r="H599" s="189"/>
      <c r="I599" s="189"/>
      <c r="J599" s="189"/>
      <c r="K599" s="189"/>
      <c r="L599" s="43"/>
      <c r="M599" s="189"/>
      <c r="N599" s="189"/>
      <c r="O599" s="189"/>
      <c r="P599" s="189"/>
    </row>
    <row r="600" spans="1:16" ht="15.75" x14ac:dyDescent="0.25">
      <c r="A600" s="43"/>
      <c r="B600" s="189"/>
      <c r="C600" s="189"/>
      <c r="D600" s="189"/>
      <c r="E600" s="189"/>
      <c r="F600" s="189"/>
      <c r="G600" s="189"/>
      <c r="H600" s="189"/>
      <c r="I600" s="189"/>
      <c r="J600" s="189"/>
      <c r="K600" s="189"/>
      <c r="L600" s="43"/>
      <c r="M600" s="189"/>
      <c r="N600" s="189"/>
      <c r="O600" s="189"/>
      <c r="P600" s="189"/>
    </row>
    <row r="601" spans="1:16" ht="15.75" x14ac:dyDescent="0.25">
      <c r="A601" s="43"/>
      <c r="B601" s="189"/>
      <c r="C601" s="189"/>
      <c r="D601" s="189"/>
      <c r="E601" s="189"/>
      <c r="F601" s="189"/>
      <c r="G601" s="189"/>
      <c r="H601" s="189"/>
      <c r="I601" s="189"/>
      <c r="J601" s="189"/>
      <c r="K601" s="189"/>
      <c r="L601" s="43"/>
      <c r="M601" s="189"/>
      <c r="N601" s="189"/>
      <c r="O601" s="189"/>
      <c r="P601" s="189"/>
    </row>
    <row r="602" spans="1:16" ht="15.75" x14ac:dyDescent="0.25">
      <c r="A602" s="43"/>
      <c r="B602" s="189"/>
      <c r="C602" s="189"/>
      <c r="D602" s="189"/>
      <c r="E602" s="189"/>
      <c r="F602" s="189"/>
      <c r="G602" s="189"/>
      <c r="H602" s="189"/>
      <c r="I602" s="189"/>
      <c r="J602" s="189"/>
      <c r="K602" s="189"/>
      <c r="L602" s="43"/>
      <c r="M602" s="189"/>
      <c r="N602" s="189"/>
      <c r="O602" s="189"/>
      <c r="P602" s="189"/>
    </row>
    <row r="603" spans="1:16" ht="15.75" x14ac:dyDescent="0.25">
      <c r="A603" s="43"/>
      <c r="B603" s="189"/>
      <c r="C603" s="189"/>
      <c r="D603" s="189"/>
      <c r="E603" s="189"/>
      <c r="F603" s="189"/>
      <c r="G603" s="189"/>
      <c r="H603" s="189"/>
      <c r="I603" s="189"/>
      <c r="J603" s="189"/>
      <c r="K603" s="189"/>
      <c r="L603" s="43"/>
      <c r="M603" s="189"/>
      <c r="N603" s="189"/>
      <c r="O603" s="189"/>
      <c r="P603" s="189"/>
    </row>
    <row r="604" spans="1:16" ht="15.75" x14ac:dyDescent="0.25">
      <c r="A604" s="43"/>
      <c r="B604" s="189"/>
      <c r="C604" s="189"/>
      <c r="D604" s="189"/>
      <c r="E604" s="189"/>
      <c r="F604" s="189"/>
      <c r="G604" s="189"/>
      <c r="H604" s="189"/>
      <c r="I604" s="189"/>
      <c r="J604" s="189"/>
      <c r="K604" s="189"/>
      <c r="L604" s="43"/>
      <c r="M604" s="189"/>
      <c r="N604" s="189"/>
      <c r="O604" s="189"/>
      <c r="P604" s="189"/>
    </row>
    <row r="605" spans="1:16" ht="15.75" x14ac:dyDescent="0.25">
      <c r="A605" s="43"/>
      <c r="B605" s="189"/>
      <c r="C605" s="189"/>
      <c r="D605" s="189"/>
      <c r="E605" s="189"/>
      <c r="F605" s="189"/>
      <c r="G605" s="189"/>
      <c r="H605" s="189"/>
      <c r="I605" s="189"/>
      <c r="J605" s="189"/>
      <c r="K605" s="189"/>
      <c r="L605" s="43"/>
      <c r="M605" s="189"/>
      <c r="N605" s="189"/>
      <c r="O605" s="189"/>
      <c r="P605" s="189"/>
    </row>
    <row r="606" spans="1:16" ht="15.75" x14ac:dyDescent="0.25">
      <c r="A606" s="43"/>
      <c r="B606" s="189"/>
      <c r="C606" s="189"/>
      <c r="D606" s="189"/>
      <c r="E606" s="189"/>
      <c r="F606" s="189"/>
      <c r="G606" s="189"/>
      <c r="H606" s="189"/>
      <c r="I606" s="189"/>
      <c r="J606" s="189"/>
      <c r="K606" s="189"/>
      <c r="L606" s="43"/>
      <c r="M606" s="189"/>
      <c r="N606" s="189"/>
      <c r="O606" s="189"/>
      <c r="P606" s="189"/>
    </row>
    <row r="607" spans="1:16" ht="15.75" x14ac:dyDescent="0.25">
      <c r="A607" s="43"/>
      <c r="B607" s="189"/>
      <c r="C607" s="189"/>
      <c r="D607" s="189"/>
      <c r="E607" s="189"/>
      <c r="F607" s="189"/>
      <c r="G607" s="189"/>
      <c r="H607" s="189"/>
      <c r="I607" s="189"/>
      <c r="J607" s="189"/>
      <c r="K607" s="189"/>
      <c r="L607" s="43"/>
      <c r="M607" s="189"/>
      <c r="N607" s="189"/>
      <c r="O607" s="189"/>
      <c r="P607" s="189"/>
    </row>
    <row r="608" spans="1:16" ht="15.75" x14ac:dyDescent="0.25">
      <c r="A608" s="43"/>
      <c r="B608" s="189"/>
      <c r="C608" s="189"/>
      <c r="D608" s="189"/>
      <c r="E608" s="189"/>
      <c r="F608" s="189"/>
      <c r="G608" s="189"/>
      <c r="H608" s="189"/>
      <c r="I608" s="189"/>
      <c r="J608" s="189"/>
      <c r="K608" s="189"/>
      <c r="L608" s="43"/>
      <c r="M608" s="189"/>
      <c r="N608" s="189"/>
      <c r="O608" s="189"/>
      <c r="P608" s="189"/>
    </row>
    <row r="609" spans="1:12" ht="15.75" x14ac:dyDescent="0.25">
      <c r="A609" s="43"/>
      <c r="B609" s="189"/>
      <c r="C609" s="189"/>
      <c r="D609" s="189"/>
      <c r="E609" s="189"/>
      <c r="F609" s="189"/>
      <c r="G609" s="189"/>
      <c r="H609" s="189"/>
      <c r="I609" s="189"/>
      <c r="J609" s="189"/>
      <c r="K609" s="189"/>
      <c r="L609" s="43"/>
    </row>
    <row r="610" spans="1:12" ht="15.75" x14ac:dyDescent="0.25">
      <c r="A610" s="43"/>
      <c r="B610" s="189"/>
      <c r="C610" s="189"/>
      <c r="D610" s="189"/>
      <c r="E610" s="189"/>
      <c r="F610" s="189"/>
      <c r="G610" s="189"/>
      <c r="H610" s="189"/>
      <c r="I610" s="189"/>
      <c r="J610" s="189"/>
      <c r="K610" s="189"/>
      <c r="L610" s="43"/>
    </row>
    <row r="611" spans="1:12" ht="15.75" x14ac:dyDescent="0.25">
      <c r="B611" s="189"/>
      <c r="C611" s="189"/>
      <c r="D611" s="189"/>
      <c r="E611" s="189"/>
      <c r="F611" s="189"/>
      <c r="G611" s="189"/>
      <c r="H611" s="189"/>
      <c r="I611" s="189"/>
      <c r="J611" s="189"/>
      <c r="K611" s="189"/>
    </row>
    <row r="612" spans="1:12" ht="15.75" x14ac:dyDescent="0.25">
      <c r="B612" s="189"/>
      <c r="C612" s="189"/>
      <c r="D612" s="189"/>
      <c r="E612" s="189"/>
      <c r="F612" s="189"/>
      <c r="G612" s="189"/>
      <c r="H612" s="189"/>
      <c r="I612" s="189"/>
      <c r="J612" s="189"/>
      <c r="K612" s="189"/>
    </row>
    <row r="613" spans="1:12" ht="15.75" x14ac:dyDescent="0.25">
      <c r="B613" s="189"/>
      <c r="C613" s="189"/>
      <c r="D613" s="189"/>
      <c r="E613" s="189"/>
      <c r="F613" s="189"/>
      <c r="G613" s="189"/>
      <c r="H613" s="189"/>
      <c r="I613" s="189"/>
      <c r="J613" s="189"/>
      <c r="K613" s="189"/>
    </row>
  </sheetData>
  <pageMargins left="0.55118110236220474" right="0.55118110236220474" top="0.98425196850393704" bottom="0.98425196850393704" header="0.51181102362204722" footer="0.51181102362204722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IW52"/>
  <sheetViews>
    <sheetView zoomScale="82" zoomScaleNormal="82" workbookViewId="0">
      <selection activeCell="AF35" sqref="AF35"/>
    </sheetView>
  </sheetViews>
  <sheetFormatPr defaultRowHeight="15" x14ac:dyDescent="0.2"/>
  <cols>
    <col min="1" max="1" width="5.140625" style="9"/>
    <col min="2" max="2" width="21.85546875" style="10"/>
    <col min="3" max="3" width="24.85546875" style="2" customWidth="1"/>
    <col min="4" max="4" width="5.7109375" style="2"/>
    <col min="5" max="5" width="9.28515625" style="17"/>
    <col min="6" max="6" width="5.7109375" style="2"/>
    <col min="7" max="7" width="9.28515625" style="17"/>
    <col min="8" max="8" width="5.7109375" style="2"/>
    <col min="9" max="9" width="9.28515625" style="17"/>
    <col min="10" max="10" width="5.7109375" style="2"/>
    <col min="11" max="11" width="9.28515625" style="17"/>
    <col min="12" max="12" width="5.7109375" style="2"/>
    <col min="13" max="13" width="9.28515625" style="17"/>
    <col min="14" max="14" width="5.7109375" style="2"/>
    <col min="15" max="15" width="9.28515625" style="17"/>
    <col min="16" max="16" width="5.7109375" style="2"/>
    <col min="17" max="17" width="9.28515625" style="17"/>
    <col min="18" max="18" width="5.7109375" style="2"/>
    <col min="19" max="19" width="9.28515625" style="17"/>
    <col min="20" max="20" width="8.42578125" style="2" customWidth="1"/>
    <col min="21" max="21" width="10" style="17" customWidth="1"/>
    <col min="22" max="22" width="10.5703125" style="2"/>
    <col min="23" max="28" width="0" style="2" hidden="1"/>
    <col min="29" max="257" width="9.140625" style="2"/>
  </cols>
  <sheetData>
    <row r="1" spans="1:28" ht="23.25" x14ac:dyDescent="0.35">
      <c r="B1" s="1319" t="s">
        <v>0</v>
      </c>
      <c r="C1" s="1319"/>
      <c r="F1" s="92"/>
      <c r="G1" s="97"/>
      <c r="H1" s="92"/>
      <c r="I1" s="97"/>
      <c r="J1" s="92"/>
      <c r="K1" s="13" t="s">
        <v>1</v>
      </c>
      <c r="L1" s="92"/>
      <c r="M1" s="97"/>
      <c r="N1" s="92"/>
      <c r="O1" s="97"/>
      <c r="P1" s="92"/>
      <c r="Q1" s="2"/>
    </row>
    <row r="2" spans="1:28" ht="23.25" x14ac:dyDescent="0.35">
      <c r="B2" s="1320" t="s">
        <v>2</v>
      </c>
      <c r="C2" s="1320"/>
      <c r="F2" s="92"/>
      <c r="G2" s="97"/>
      <c r="H2" s="92"/>
      <c r="I2" s="97"/>
      <c r="J2" s="92"/>
      <c r="K2" s="13" t="s">
        <v>534</v>
      </c>
      <c r="L2" s="92"/>
      <c r="M2" s="97"/>
      <c r="N2" s="92"/>
      <c r="O2" s="97"/>
      <c r="P2" s="92"/>
    </row>
    <row r="3" spans="1:28" ht="23.25" x14ac:dyDescent="0.35">
      <c r="F3" s="92"/>
      <c r="G3" s="97"/>
      <c r="H3" s="92"/>
      <c r="I3" s="97"/>
      <c r="J3" s="92"/>
      <c r="K3" s="13" t="s">
        <v>19</v>
      </c>
      <c r="L3" s="92"/>
      <c r="M3" s="97"/>
      <c r="N3" s="92"/>
      <c r="O3" s="97"/>
      <c r="P3" s="92"/>
    </row>
    <row r="4" spans="1:28" ht="15.75" thickBot="1" x14ac:dyDescent="0.25">
      <c r="W4" s="8" t="str">
        <f>IF(ISNUMBER(#REF!)=TRUE(),1,"")</f>
        <v/>
      </c>
      <c r="X4" s="8" t="str">
        <f>IF(ISNUMBER(#REF!)=TRUE(),#REF!,"")</f>
        <v/>
      </c>
      <c r="Y4" s="8" t="str">
        <f>IF(ISNUMBER(#REF!)=TRUE(),#REF!,"")</f>
        <v/>
      </c>
      <c r="Z4" s="16" t="e">
        <f>MAX(#REF!,#REF!,#REF!,#REF!,#REF!,#REF!,#REF!,#REF!)</f>
        <v>#REF!</v>
      </c>
      <c r="AA4" s="8" t="str">
        <f t="shared" ref="AA4:AA9" si="0">IF(ISNUMBER(X4)=TRUE(),X4-Y4/100000-Z4/1000000000,"")</f>
        <v/>
      </c>
      <c r="AB4" s="8" t="str">
        <f t="shared" ref="AB4:AB13" si="1">IF(ISNUMBER(AA4)=TRUE(),RANK(AA4,$AA$4:$AA$13,1),"")</f>
        <v/>
      </c>
    </row>
    <row r="5" spans="1:28" ht="19.5" thickTop="1" thickBot="1" x14ac:dyDescent="0.25">
      <c r="A5" s="1353" t="s">
        <v>4</v>
      </c>
      <c r="B5" s="1354" t="s">
        <v>20</v>
      </c>
      <c r="C5" s="1355" t="s">
        <v>5</v>
      </c>
      <c r="D5" s="1347" t="s">
        <v>6</v>
      </c>
      <c r="E5" s="1347"/>
      <c r="F5" s="1346" t="s">
        <v>7</v>
      </c>
      <c r="G5" s="1346"/>
      <c r="H5" s="1347" t="s">
        <v>8</v>
      </c>
      <c r="I5" s="1347"/>
      <c r="J5" s="1346" t="s">
        <v>9</v>
      </c>
      <c r="K5" s="1346"/>
      <c r="L5" s="1347" t="s">
        <v>10</v>
      </c>
      <c r="M5" s="1347"/>
      <c r="N5" s="1346" t="s">
        <v>11</v>
      </c>
      <c r="O5" s="1346"/>
      <c r="P5" s="1347" t="s">
        <v>12</v>
      </c>
      <c r="Q5" s="1347"/>
      <c r="R5" s="1346" t="s">
        <v>13</v>
      </c>
      <c r="S5" s="1346"/>
      <c r="T5" s="1348" t="s">
        <v>14</v>
      </c>
      <c r="U5" s="1348"/>
      <c r="V5" s="1348"/>
      <c r="W5" s="8" t="str">
        <f>IF(ISNUMBER(#REF!)=TRUE(),1,"")</f>
        <v/>
      </c>
      <c r="X5" s="8" t="str">
        <f>IF(ISNUMBER(#REF!)=TRUE(),#REF!,"")</f>
        <v/>
      </c>
      <c r="Y5" s="8" t="str">
        <f>IF(ISNUMBER(#REF!)=TRUE(),#REF!,"")</f>
        <v/>
      </c>
      <c r="Z5" s="16" t="e">
        <f>MAX(#REF!,#REF!,#REF!,#REF!,#REF!,#REF!,#REF!,#REF!)</f>
        <v>#REF!</v>
      </c>
      <c r="AA5" s="8" t="str">
        <f t="shared" si="0"/>
        <v/>
      </c>
      <c r="AB5" s="8" t="str">
        <f t="shared" si="1"/>
        <v/>
      </c>
    </row>
    <row r="6" spans="1:28" ht="31.5" customHeight="1" thickTop="1" thickBot="1" x14ac:dyDescent="0.25">
      <c r="A6" s="1353"/>
      <c r="B6" s="1354"/>
      <c r="C6" s="1355"/>
      <c r="D6" s="1349" t="s">
        <v>453</v>
      </c>
      <c r="E6" s="1349"/>
      <c r="F6" s="1349" t="s">
        <v>454</v>
      </c>
      <c r="G6" s="1349"/>
      <c r="H6" s="1350" t="s">
        <v>467</v>
      </c>
      <c r="I6" s="1350"/>
      <c r="J6" s="1351" t="s">
        <v>468</v>
      </c>
      <c r="K6" s="1351"/>
      <c r="L6" s="1349" t="s">
        <v>469</v>
      </c>
      <c r="M6" s="1349"/>
      <c r="N6" s="1349" t="s">
        <v>470</v>
      </c>
      <c r="O6" s="1349"/>
      <c r="P6" s="1339" t="s">
        <v>471</v>
      </c>
      <c r="Q6" s="1339"/>
      <c r="R6" s="1352" t="s">
        <v>472</v>
      </c>
      <c r="S6" s="1352"/>
      <c r="T6" s="1348"/>
      <c r="U6" s="1348"/>
      <c r="V6" s="1348"/>
      <c r="W6" s="8" t="str">
        <f>IF(ISNUMBER(#REF!)=TRUE(),1,"")</f>
        <v/>
      </c>
      <c r="X6" s="8" t="str">
        <f>IF(ISNUMBER(#REF!)=TRUE(),#REF!,"")</f>
        <v/>
      </c>
      <c r="Y6" s="8" t="str">
        <f>IF(ISNUMBER(#REF!)=TRUE(),#REF!,"")</f>
        <v/>
      </c>
      <c r="Z6" s="16" t="e">
        <f>MAX(#REF!,#REF!,#REF!,#REF!,#REF!,#REF!,#REF!,#REF!)</f>
        <v>#REF!</v>
      </c>
      <c r="AA6" s="8" t="str">
        <f t="shared" si="0"/>
        <v/>
      </c>
      <c r="AB6" s="8" t="str">
        <f t="shared" si="1"/>
        <v/>
      </c>
    </row>
    <row r="7" spans="1:28" ht="13.5" thickTop="1" x14ac:dyDescent="0.2">
      <c r="A7" s="1353"/>
      <c r="B7" s="1354"/>
      <c r="C7" s="1355"/>
      <c r="D7" s="557"/>
      <c r="E7" s="558"/>
      <c r="F7" s="557"/>
      <c r="G7" s="559"/>
      <c r="H7" s="560"/>
      <c r="I7" s="558"/>
      <c r="J7" s="557"/>
      <c r="K7" s="559"/>
      <c r="L7" s="560"/>
      <c r="M7" s="558"/>
      <c r="N7" s="557"/>
      <c r="O7" s="561"/>
      <c r="P7" s="560"/>
      <c r="Q7" s="558"/>
      <c r="R7" s="557"/>
      <c r="S7" s="559"/>
      <c r="T7" s="560"/>
      <c r="U7" s="562"/>
      <c r="V7" s="563"/>
      <c r="W7" s="8" t="str">
        <f>IF(ISNUMBER(#REF!)=TRUE(),1,"")</f>
        <v/>
      </c>
      <c r="X7" s="8" t="str">
        <f>IF(ISNUMBER(#REF!)=TRUE(),#REF!,"")</f>
        <v/>
      </c>
      <c r="Y7" s="8" t="str">
        <f>IF(ISNUMBER(#REF!)=TRUE(),#REF!,"")</f>
        <v/>
      </c>
      <c r="Z7" s="16" t="e">
        <f>MAX(#REF!,#REF!,#REF!,#REF!,#REF!,#REF!,#REF!,#REF!)</f>
        <v>#REF!</v>
      </c>
      <c r="AA7" s="8" t="str">
        <f t="shared" si="0"/>
        <v/>
      </c>
      <c r="AB7" s="8" t="str">
        <f t="shared" si="1"/>
        <v/>
      </c>
    </row>
    <row r="8" spans="1:28" ht="15.75" x14ac:dyDescent="0.2">
      <c r="A8" s="564"/>
      <c r="B8" s="565"/>
      <c r="C8" s="566"/>
      <c r="D8" s="567" t="s">
        <v>15</v>
      </c>
      <c r="E8" s="568" t="s">
        <v>16</v>
      </c>
      <c r="F8" s="567" t="s">
        <v>15</v>
      </c>
      <c r="G8" s="569" t="s">
        <v>16</v>
      </c>
      <c r="H8" s="570" t="s">
        <v>15</v>
      </c>
      <c r="I8" s="568" t="s">
        <v>16</v>
      </c>
      <c r="J8" s="567" t="s">
        <v>15</v>
      </c>
      <c r="K8" s="569" t="s">
        <v>16</v>
      </c>
      <c r="L8" s="570" t="s">
        <v>15</v>
      </c>
      <c r="M8" s="568" t="s">
        <v>16</v>
      </c>
      <c r="N8" s="567" t="s">
        <v>15</v>
      </c>
      <c r="O8" s="571" t="s">
        <v>16</v>
      </c>
      <c r="P8" s="570" t="s">
        <v>15</v>
      </c>
      <c r="Q8" s="568" t="s">
        <v>16</v>
      </c>
      <c r="R8" s="567" t="s">
        <v>15</v>
      </c>
      <c r="S8" s="569" t="s">
        <v>16</v>
      </c>
      <c r="T8" s="570" t="s">
        <v>15</v>
      </c>
      <c r="U8" s="572" t="s">
        <v>17</v>
      </c>
      <c r="V8" s="573" t="s">
        <v>18</v>
      </c>
      <c r="W8" s="8" t="str">
        <f>IF(ISNUMBER(#REF!)=TRUE(),1,"")</f>
        <v/>
      </c>
      <c r="X8" s="8" t="str">
        <f>IF(ISNUMBER(#REF!)=TRUE(),#REF!,"")</f>
        <v/>
      </c>
      <c r="Y8" s="8" t="str">
        <f>IF(ISNUMBER(#REF!)=TRUE(),#REF!,"")</f>
        <v/>
      </c>
      <c r="Z8" s="16" t="e">
        <f>MAX(#REF!,#REF!,#REF!,#REF!,#REF!,#REF!,#REF!,#REF!)</f>
        <v>#REF!</v>
      </c>
      <c r="AA8" s="8" t="str">
        <f t="shared" si="0"/>
        <v/>
      </c>
      <c r="AB8" s="8" t="str">
        <f t="shared" si="1"/>
        <v/>
      </c>
    </row>
    <row r="9" spans="1:28" ht="16.5" thickBot="1" x14ac:dyDescent="0.25">
      <c r="A9" s="574"/>
      <c r="B9" s="575"/>
      <c r="C9" s="576"/>
      <c r="D9" s="577"/>
      <c r="E9" s="578"/>
      <c r="F9" s="577"/>
      <c r="G9" s="579"/>
      <c r="H9" s="577"/>
      <c r="I9" s="578"/>
      <c r="J9" s="577"/>
      <c r="K9" s="579"/>
      <c r="L9" s="577"/>
      <c r="M9" s="578"/>
      <c r="N9" s="577"/>
      <c r="O9" s="579"/>
      <c r="P9" s="577"/>
      <c r="Q9" s="578"/>
      <c r="R9" s="577"/>
      <c r="S9" s="579"/>
      <c r="T9" s="577"/>
      <c r="U9" s="580"/>
      <c r="V9" s="581"/>
      <c r="W9" s="8" t="str">
        <f>IF(ISNUMBER(#REF!)=TRUE(),1,"")</f>
        <v/>
      </c>
      <c r="X9" s="8" t="str">
        <f>IF(ISNUMBER(#REF!)=TRUE(),#REF!,"")</f>
        <v/>
      </c>
      <c r="Y9" s="8" t="str">
        <f>IF(ISNUMBER(#REF!)=TRUE(),#REF!,"")</f>
        <v/>
      </c>
      <c r="Z9" s="16" t="e">
        <f>MAX(#REF!,#REF!,#REF!,#REF!,#REF!,#REF!,#REF!,#REF!)</f>
        <v>#REF!</v>
      </c>
      <c r="AA9" s="8" t="str">
        <f t="shared" si="0"/>
        <v/>
      </c>
      <c r="AB9" s="8" t="str">
        <f t="shared" si="1"/>
        <v/>
      </c>
    </row>
    <row r="10" spans="1:28" ht="16.5" thickTop="1" x14ac:dyDescent="0.2">
      <c r="A10" s="434">
        <v>1</v>
      </c>
      <c r="B10" s="89" t="s">
        <v>182</v>
      </c>
      <c r="C10" s="159" t="s">
        <v>92</v>
      </c>
      <c r="D10" s="77">
        <v>4</v>
      </c>
      <c r="E10" s="78">
        <v>1385</v>
      </c>
      <c r="F10" s="75">
        <v>4</v>
      </c>
      <c r="G10" s="160">
        <v>5212</v>
      </c>
      <c r="H10" s="582">
        <v>3</v>
      </c>
      <c r="I10" s="583">
        <v>6406</v>
      </c>
      <c r="J10" s="584">
        <v>1</v>
      </c>
      <c r="K10" s="585">
        <v>7429</v>
      </c>
      <c r="L10" s="390">
        <v>2</v>
      </c>
      <c r="M10" s="476">
        <v>264</v>
      </c>
      <c r="N10" s="388">
        <v>1</v>
      </c>
      <c r="O10" s="473">
        <v>3730</v>
      </c>
      <c r="P10" s="390">
        <v>1</v>
      </c>
      <c r="Q10" s="476">
        <v>6175</v>
      </c>
      <c r="R10" s="388">
        <v>1</v>
      </c>
      <c r="S10" s="473">
        <v>13730</v>
      </c>
      <c r="T10" s="144">
        <v>17</v>
      </c>
      <c r="U10" s="88">
        <v>44331</v>
      </c>
      <c r="V10" s="434">
        <v>1</v>
      </c>
      <c r="W10" s="8" t="str">
        <f>IF(ISNUMBER(#REF!)=TRUE(),1,"")</f>
        <v/>
      </c>
      <c r="X10" s="8" t="str">
        <f>IF(ISNUMBER(#REF!)=TRUE(),#REF!,"")</f>
        <v/>
      </c>
      <c r="Y10" s="8" t="str">
        <f>IF(ISNUMBER(#REF!)=TRUE(),#REF!,"")</f>
        <v/>
      </c>
      <c r="Z10" s="16" t="e">
        <f>MAX(#REF!,#REF!,#REF!,#REF!,#REF!,#REF!,#REF!,#REF!)</f>
        <v>#REF!</v>
      </c>
      <c r="AA10" s="8" t="str">
        <f>IF(ISNUMBER(X10)=TRUE(),X10-Y10/100000-Z10/1000000000,"")</f>
        <v/>
      </c>
      <c r="AB10" s="8" t="str">
        <f t="shared" si="1"/>
        <v/>
      </c>
    </row>
    <row r="11" spans="1:28" ht="15.75" x14ac:dyDescent="0.2">
      <c r="A11" s="434">
        <v>2</v>
      </c>
      <c r="B11" s="89" t="s">
        <v>390</v>
      </c>
      <c r="C11" s="159" t="s">
        <v>92</v>
      </c>
      <c r="D11" s="77">
        <v>1</v>
      </c>
      <c r="E11" s="78">
        <v>8512</v>
      </c>
      <c r="F11" s="75">
        <v>1</v>
      </c>
      <c r="G11" s="160">
        <v>9332</v>
      </c>
      <c r="H11" s="582">
        <v>3</v>
      </c>
      <c r="I11" s="583">
        <v>6290</v>
      </c>
      <c r="J11" s="584">
        <v>1</v>
      </c>
      <c r="K11" s="585">
        <v>6955</v>
      </c>
      <c r="L11" s="390">
        <v>6</v>
      </c>
      <c r="M11" s="476">
        <v>122</v>
      </c>
      <c r="N11" s="388">
        <v>4</v>
      </c>
      <c r="O11" s="473">
        <v>470</v>
      </c>
      <c r="P11" s="390">
        <v>3</v>
      </c>
      <c r="Q11" s="476">
        <v>5425</v>
      </c>
      <c r="R11" s="388">
        <v>1</v>
      </c>
      <c r="S11" s="473">
        <v>7600</v>
      </c>
      <c r="T11" s="144">
        <v>20</v>
      </c>
      <c r="U11" s="88">
        <v>44706</v>
      </c>
      <c r="V11" s="434">
        <v>2</v>
      </c>
      <c r="W11" s="8" t="str">
        <f>IF(ISNUMBER(#REF!)=TRUE(),1,"")</f>
        <v/>
      </c>
      <c r="X11" s="8" t="str">
        <f>IF(ISNUMBER(#REF!)=TRUE(),#REF!,"")</f>
        <v/>
      </c>
      <c r="Y11" s="8" t="str">
        <f>IF(ISNUMBER(#REF!)=TRUE(),#REF!,"")</f>
        <v/>
      </c>
      <c r="Z11" s="16" t="e">
        <f>MAX(#REF!,#REF!,#REF!,#REF!,#REF!,#REF!,#REF!,#REF!)</f>
        <v>#REF!</v>
      </c>
      <c r="AA11" s="8" t="str">
        <f>IF(ISNUMBER(X11)=TRUE(),X11-Y11/100000-Z11/1000000000,"")</f>
        <v/>
      </c>
      <c r="AB11" s="8" t="str">
        <f t="shared" si="1"/>
        <v/>
      </c>
    </row>
    <row r="12" spans="1:28" ht="15.75" x14ac:dyDescent="0.2">
      <c r="A12" s="443">
        <v>3</v>
      </c>
      <c r="B12" s="89" t="s">
        <v>169</v>
      </c>
      <c r="C12" s="159" t="s">
        <v>34</v>
      </c>
      <c r="D12" s="77">
        <v>1</v>
      </c>
      <c r="E12" s="78">
        <v>12320</v>
      </c>
      <c r="F12" s="75">
        <v>3</v>
      </c>
      <c r="G12" s="160">
        <v>7386</v>
      </c>
      <c r="H12" s="582">
        <v>4</v>
      </c>
      <c r="I12" s="583">
        <v>5680</v>
      </c>
      <c r="J12" s="584">
        <v>6</v>
      </c>
      <c r="K12" s="585">
        <v>1799</v>
      </c>
      <c r="L12" s="390">
        <v>4</v>
      </c>
      <c r="M12" s="476">
        <v>236</v>
      </c>
      <c r="N12" s="388">
        <v>3</v>
      </c>
      <c r="O12" s="473">
        <v>2950</v>
      </c>
      <c r="P12" s="390">
        <v>1</v>
      </c>
      <c r="Q12" s="476">
        <v>11180</v>
      </c>
      <c r="R12" s="388">
        <v>2</v>
      </c>
      <c r="S12" s="473">
        <v>6350</v>
      </c>
      <c r="T12" s="144">
        <v>24</v>
      </c>
      <c r="U12" s="88">
        <v>47901</v>
      </c>
      <c r="V12" s="443">
        <v>3</v>
      </c>
      <c r="W12" s="8" t="str">
        <f>IF(ISNUMBER(#REF!)=TRUE(),1,"")</f>
        <v/>
      </c>
      <c r="X12" s="8" t="str">
        <f>IF(ISNUMBER(#REF!)=TRUE(),#REF!,"")</f>
        <v/>
      </c>
      <c r="Y12" s="8" t="str">
        <f>IF(ISNUMBER(#REF!)=TRUE(),#REF!,"")</f>
        <v/>
      </c>
      <c r="Z12" s="16" t="e">
        <f>MAX(#REF!,#REF!,#REF!,#REF!,#REF!,#REF!,#REF!,#REF!)</f>
        <v>#REF!</v>
      </c>
      <c r="AA12" s="8" t="str">
        <f>IF(ISNUMBER(X12)=TRUE(),X12-Y12/100000-Z12/1000000000,"")</f>
        <v/>
      </c>
      <c r="AB12" s="8" t="str">
        <f t="shared" si="1"/>
        <v/>
      </c>
    </row>
    <row r="13" spans="1:28" ht="15.75" x14ac:dyDescent="0.2">
      <c r="A13" s="443">
        <v>4</v>
      </c>
      <c r="B13" s="89" t="s">
        <v>342</v>
      </c>
      <c r="C13" s="159" t="s">
        <v>433</v>
      </c>
      <c r="D13" s="77">
        <v>6</v>
      </c>
      <c r="E13" s="78">
        <v>3784</v>
      </c>
      <c r="F13" s="75">
        <v>3</v>
      </c>
      <c r="G13" s="160">
        <v>5805</v>
      </c>
      <c r="H13" s="582">
        <v>6</v>
      </c>
      <c r="I13" s="583">
        <v>4758</v>
      </c>
      <c r="J13" s="584">
        <v>1</v>
      </c>
      <c r="K13" s="585">
        <v>6168</v>
      </c>
      <c r="L13" s="390">
        <v>2</v>
      </c>
      <c r="M13" s="476">
        <v>345</v>
      </c>
      <c r="N13" s="388">
        <v>3</v>
      </c>
      <c r="O13" s="473">
        <v>1355</v>
      </c>
      <c r="P13" s="390">
        <v>3</v>
      </c>
      <c r="Q13" s="476">
        <v>9300</v>
      </c>
      <c r="R13" s="388">
        <v>1</v>
      </c>
      <c r="S13" s="473">
        <v>17430</v>
      </c>
      <c r="T13" s="144">
        <v>25</v>
      </c>
      <c r="U13" s="88">
        <v>48945</v>
      </c>
      <c r="V13" s="443">
        <v>4</v>
      </c>
      <c r="W13" s="8" t="str">
        <f>IF(ISNUMBER(#REF!)=TRUE(),1,"")</f>
        <v/>
      </c>
      <c r="X13" s="8" t="str">
        <f>IF(ISNUMBER(#REF!)=TRUE(),#REF!,"")</f>
        <v/>
      </c>
      <c r="Y13" s="8" t="str">
        <f>IF(ISNUMBER(#REF!)=TRUE(),#REF!,"")</f>
        <v/>
      </c>
      <c r="Z13" s="16" t="e">
        <f>MAX(#REF!,#REF!,#REF!,#REF!,#REF!,#REF!,#REF!,#REF!)</f>
        <v>#REF!</v>
      </c>
      <c r="AA13" s="8" t="str">
        <f>IF(ISNUMBER(X13)=TRUE(),X13-Y13/100000-Z13/1000000000,"")</f>
        <v/>
      </c>
      <c r="AB13" s="8" t="str">
        <f t="shared" si="1"/>
        <v/>
      </c>
    </row>
    <row r="14" spans="1:28" ht="15.75" x14ac:dyDescent="0.2">
      <c r="A14" s="443">
        <v>5</v>
      </c>
      <c r="B14" s="89" t="s">
        <v>355</v>
      </c>
      <c r="C14" s="159" t="s">
        <v>435</v>
      </c>
      <c r="D14" s="77">
        <v>6</v>
      </c>
      <c r="E14" s="78">
        <v>3900</v>
      </c>
      <c r="F14" s="75">
        <v>6</v>
      </c>
      <c r="G14" s="160">
        <v>3183</v>
      </c>
      <c r="H14" s="582">
        <v>1</v>
      </c>
      <c r="I14" s="583">
        <v>10457</v>
      </c>
      <c r="J14" s="584">
        <v>2</v>
      </c>
      <c r="K14" s="585">
        <v>3511</v>
      </c>
      <c r="L14" s="390">
        <v>1</v>
      </c>
      <c r="M14" s="476">
        <v>2936</v>
      </c>
      <c r="N14" s="388">
        <v>2</v>
      </c>
      <c r="O14" s="473">
        <v>2290</v>
      </c>
      <c r="P14" s="390">
        <v>7</v>
      </c>
      <c r="Q14" s="476">
        <v>7455</v>
      </c>
      <c r="R14" s="388">
        <v>1</v>
      </c>
      <c r="S14" s="473">
        <v>5840</v>
      </c>
      <c r="T14" s="144">
        <v>26</v>
      </c>
      <c r="U14" s="88">
        <v>39572</v>
      </c>
      <c r="V14" s="443">
        <v>5</v>
      </c>
    </row>
    <row r="15" spans="1:28" ht="15.75" x14ac:dyDescent="0.2">
      <c r="A15" s="443">
        <v>6</v>
      </c>
      <c r="B15" s="89" t="s">
        <v>340</v>
      </c>
      <c r="C15" s="159" t="s">
        <v>434</v>
      </c>
      <c r="D15" s="77">
        <v>2</v>
      </c>
      <c r="E15" s="78">
        <v>2474</v>
      </c>
      <c r="F15" s="75">
        <v>5</v>
      </c>
      <c r="G15" s="160">
        <v>5052</v>
      </c>
      <c r="H15" s="582">
        <v>6</v>
      </c>
      <c r="I15" s="583">
        <v>5458</v>
      </c>
      <c r="J15" s="584">
        <v>2</v>
      </c>
      <c r="K15" s="585">
        <v>6473</v>
      </c>
      <c r="L15" s="390">
        <v>5</v>
      </c>
      <c r="M15" s="476">
        <v>197</v>
      </c>
      <c r="N15" s="388">
        <v>2</v>
      </c>
      <c r="O15" s="473">
        <v>4940</v>
      </c>
      <c r="P15" s="390">
        <v>4</v>
      </c>
      <c r="Q15" s="476">
        <v>3845</v>
      </c>
      <c r="R15" s="388">
        <v>3</v>
      </c>
      <c r="S15" s="473">
        <v>5945</v>
      </c>
      <c r="T15" s="144">
        <v>29</v>
      </c>
      <c r="U15" s="88">
        <v>34384</v>
      </c>
      <c r="V15" s="443">
        <v>6</v>
      </c>
    </row>
    <row r="16" spans="1:28" ht="15.75" x14ac:dyDescent="0.2">
      <c r="A16" s="443">
        <v>7</v>
      </c>
      <c r="B16" s="89" t="s">
        <v>351</v>
      </c>
      <c r="C16" s="159" t="s">
        <v>220</v>
      </c>
      <c r="D16" s="77">
        <v>8</v>
      </c>
      <c r="E16" s="78">
        <v>1764</v>
      </c>
      <c r="F16" s="75">
        <v>1</v>
      </c>
      <c r="G16" s="160">
        <v>1097</v>
      </c>
      <c r="H16" s="582">
        <v>8</v>
      </c>
      <c r="I16" s="583">
        <v>974</v>
      </c>
      <c r="J16" s="584">
        <v>2</v>
      </c>
      <c r="K16" s="585">
        <v>3903</v>
      </c>
      <c r="L16" s="390">
        <v>4</v>
      </c>
      <c r="M16" s="476">
        <v>162</v>
      </c>
      <c r="N16" s="388">
        <v>1</v>
      </c>
      <c r="O16" s="473">
        <v>5180</v>
      </c>
      <c r="P16" s="390">
        <v>2</v>
      </c>
      <c r="Q16" s="476">
        <v>7955</v>
      </c>
      <c r="R16" s="388">
        <v>3</v>
      </c>
      <c r="S16" s="473">
        <v>4620</v>
      </c>
      <c r="T16" s="144">
        <v>29</v>
      </c>
      <c r="U16" s="88">
        <v>25655</v>
      </c>
      <c r="V16" s="443">
        <v>7</v>
      </c>
    </row>
    <row r="17" spans="1:22" ht="15.75" x14ac:dyDescent="0.2">
      <c r="A17" s="443">
        <v>8</v>
      </c>
      <c r="B17" s="89" t="s">
        <v>348</v>
      </c>
      <c r="C17" s="159" t="s">
        <v>90</v>
      </c>
      <c r="D17" s="77">
        <v>3</v>
      </c>
      <c r="E17" s="78">
        <v>5158</v>
      </c>
      <c r="F17" s="75">
        <v>2</v>
      </c>
      <c r="G17" s="160">
        <v>5988</v>
      </c>
      <c r="H17" s="582">
        <v>2</v>
      </c>
      <c r="I17" s="583">
        <v>8524</v>
      </c>
      <c r="J17" s="584">
        <v>7</v>
      </c>
      <c r="K17" s="585">
        <v>1431</v>
      </c>
      <c r="L17" s="390">
        <v>1</v>
      </c>
      <c r="M17" s="476">
        <v>659</v>
      </c>
      <c r="N17" s="388">
        <v>8</v>
      </c>
      <c r="O17" s="473">
        <v>1</v>
      </c>
      <c r="P17" s="390">
        <v>5</v>
      </c>
      <c r="Q17" s="476">
        <v>7595</v>
      </c>
      <c r="R17" s="388">
        <v>3</v>
      </c>
      <c r="S17" s="473">
        <v>10400</v>
      </c>
      <c r="T17" s="144">
        <v>31</v>
      </c>
      <c r="U17" s="88">
        <v>39756</v>
      </c>
      <c r="V17" s="443">
        <v>8</v>
      </c>
    </row>
    <row r="18" spans="1:22" ht="15.75" x14ac:dyDescent="0.2">
      <c r="A18" s="443">
        <v>9</v>
      </c>
      <c r="B18" s="89" t="s">
        <v>357</v>
      </c>
      <c r="C18" s="159" t="s">
        <v>435</v>
      </c>
      <c r="D18" s="77">
        <v>3</v>
      </c>
      <c r="E18" s="78">
        <v>4991</v>
      </c>
      <c r="F18" s="75">
        <v>5</v>
      </c>
      <c r="G18" s="160">
        <v>5527</v>
      </c>
      <c r="H18" s="582">
        <v>2</v>
      </c>
      <c r="I18" s="583">
        <v>4959</v>
      </c>
      <c r="J18" s="584">
        <v>8</v>
      </c>
      <c r="K18" s="585">
        <v>717</v>
      </c>
      <c r="L18" s="390">
        <v>3</v>
      </c>
      <c r="M18" s="476">
        <v>221</v>
      </c>
      <c r="N18" s="388">
        <v>3</v>
      </c>
      <c r="O18" s="473">
        <v>4475</v>
      </c>
      <c r="P18" s="390">
        <v>3</v>
      </c>
      <c r="Q18" s="476">
        <v>4965</v>
      </c>
      <c r="R18" s="388">
        <v>6</v>
      </c>
      <c r="S18" s="473">
        <v>5770</v>
      </c>
      <c r="T18" s="144">
        <v>33</v>
      </c>
      <c r="U18" s="88">
        <v>31625</v>
      </c>
      <c r="V18" s="443">
        <v>9</v>
      </c>
    </row>
    <row r="19" spans="1:22" ht="15.75" x14ac:dyDescent="0.2">
      <c r="A19" s="434">
        <v>10</v>
      </c>
      <c r="B19" s="89" t="s">
        <v>347</v>
      </c>
      <c r="C19" s="159" t="s">
        <v>90</v>
      </c>
      <c r="D19" s="77">
        <v>5</v>
      </c>
      <c r="E19" s="78">
        <v>4928</v>
      </c>
      <c r="F19" s="75">
        <v>5</v>
      </c>
      <c r="G19" s="160">
        <v>5962</v>
      </c>
      <c r="H19" s="582">
        <v>3</v>
      </c>
      <c r="I19" s="583">
        <v>7754</v>
      </c>
      <c r="J19" s="584">
        <v>5</v>
      </c>
      <c r="K19" s="585">
        <v>2406</v>
      </c>
      <c r="L19" s="390">
        <v>3</v>
      </c>
      <c r="M19" s="476">
        <v>185</v>
      </c>
      <c r="N19" s="388">
        <v>4</v>
      </c>
      <c r="O19" s="473">
        <v>3160</v>
      </c>
      <c r="P19" s="390">
        <v>1</v>
      </c>
      <c r="Q19" s="476">
        <v>9500</v>
      </c>
      <c r="R19" s="388">
        <v>8</v>
      </c>
      <c r="S19" s="473">
        <v>4605</v>
      </c>
      <c r="T19" s="144">
        <v>34</v>
      </c>
      <c r="U19" s="88">
        <v>38500</v>
      </c>
      <c r="V19" s="434">
        <v>10</v>
      </c>
    </row>
    <row r="20" spans="1:22" ht="15.75" x14ac:dyDescent="0.2">
      <c r="A20" s="434">
        <v>11</v>
      </c>
      <c r="B20" s="89" t="s">
        <v>343</v>
      </c>
      <c r="C20" s="159" t="s">
        <v>219</v>
      </c>
      <c r="D20" s="77">
        <v>1</v>
      </c>
      <c r="E20" s="78">
        <v>2657</v>
      </c>
      <c r="F20" s="75">
        <v>2</v>
      </c>
      <c r="G20" s="160">
        <v>7386</v>
      </c>
      <c r="H20" s="582">
        <v>7</v>
      </c>
      <c r="I20" s="583">
        <v>1475</v>
      </c>
      <c r="J20" s="584">
        <v>5</v>
      </c>
      <c r="K20" s="585">
        <v>3309</v>
      </c>
      <c r="L20" s="390">
        <v>4</v>
      </c>
      <c r="M20" s="476">
        <v>209</v>
      </c>
      <c r="N20" s="388">
        <v>8</v>
      </c>
      <c r="O20" s="473">
        <v>20</v>
      </c>
      <c r="P20" s="390">
        <v>4</v>
      </c>
      <c r="Q20" s="476">
        <v>8560</v>
      </c>
      <c r="R20" s="388">
        <v>3</v>
      </c>
      <c r="S20" s="473">
        <v>9585</v>
      </c>
      <c r="T20" s="144">
        <v>34</v>
      </c>
      <c r="U20" s="88">
        <v>33201</v>
      </c>
      <c r="V20" s="434">
        <v>11</v>
      </c>
    </row>
    <row r="21" spans="1:22" ht="15.75" x14ac:dyDescent="0.2">
      <c r="A21" s="443">
        <v>12</v>
      </c>
      <c r="B21" s="89" t="s">
        <v>147</v>
      </c>
      <c r="C21" s="159" t="s">
        <v>34</v>
      </c>
      <c r="D21" s="77">
        <v>5</v>
      </c>
      <c r="E21" s="78">
        <v>4674</v>
      </c>
      <c r="F21" s="75">
        <v>3</v>
      </c>
      <c r="G21" s="160">
        <v>5394</v>
      </c>
      <c r="H21" s="582">
        <v>4</v>
      </c>
      <c r="I21" s="583">
        <v>4037</v>
      </c>
      <c r="J21" s="584">
        <v>3</v>
      </c>
      <c r="K21" s="585">
        <v>3381</v>
      </c>
      <c r="L21" s="390">
        <v>5</v>
      </c>
      <c r="M21" s="476">
        <v>143</v>
      </c>
      <c r="N21" s="388">
        <v>5</v>
      </c>
      <c r="O21" s="473">
        <v>1090</v>
      </c>
      <c r="P21" s="390">
        <v>5</v>
      </c>
      <c r="Q21" s="476">
        <v>3735</v>
      </c>
      <c r="R21" s="388">
        <v>4</v>
      </c>
      <c r="S21" s="473">
        <v>9570</v>
      </c>
      <c r="T21" s="144">
        <v>34</v>
      </c>
      <c r="U21" s="88">
        <v>32024</v>
      </c>
      <c r="V21" s="443">
        <v>12</v>
      </c>
    </row>
    <row r="22" spans="1:22" ht="15.75" x14ac:dyDescent="0.2">
      <c r="A22" s="434">
        <v>13</v>
      </c>
      <c r="B22" s="89" t="s">
        <v>290</v>
      </c>
      <c r="C22" s="159" t="s">
        <v>433</v>
      </c>
      <c r="D22" s="77">
        <v>5</v>
      </c>
      <c r="E22" s="78">
        <v>2922</v>
      </c>
      <c r="F22" s="75">
        <v>4</v>
      </c>
      <c r="G22" s="160">
        <v>7284</v>
      </c>
      <c r="H22" s="582">
        <v>5</v>
      </c>
      <c r="I22" s="583">
        <v>4811</v>
      </c>
      <c r="J22" s="584">
        <v>4</v>
      </c>
      <c r="K22" s="585">
        <v>2951</v>
      </c>
      <c r="L22" s="390">
        <v>6</v>
      </c>
      <c r="M22" s="476">
        <v>122</v>
      </c>
      <c r="N22" s="388">
        <v>3</v>
      </c>
      <c r="O22" s="473">
        <v>4175</v>
      </c>
      <c r="P22" s="390">
        <v>4</v>
      </c>
      <c r="Q22" s="476">
        <v>4965</v>
      </c>
      <c r="R22" s="388">
        <v>4</v>
      </c>
      <c r="S22" s="473">
        <v>7585</v>
      </c>
      <c r="T22" s="144">
        <v>35</v>
      </c>
      <c r="U22" s="88">
        <v>34815</v>
      </c>
      <c r="V22" s="434">
        <v>13</v>
      </c>
    </row>
    <row r="23" spans="1:22" ht="15.75" x14ac:dyDescent="0.2">
      <c r="A23" s="443">
        <v>14</v>
      </c>
      <c r="B23" s="89" t="s">
        <v>358</v>
      </c>
      <c r="C23" s="159" t="s">
        <v>435</v>
      </c>
      <c r="D23" s="77">
        <v>3</v>
      </c>
      <c r="E23" s="78">
        <v>1539</v>
      </c>
      <c r="F23" s="75">
        <v>6</v>
      </c>
      <c r="G23" s="160">
        <v>4949</v>
      </c>
      <c r="H23" s="582">
        <v>1</v>
      </c>
      <c r="I23" s="583">
        <v>10071</v>
      </c>
      <c r="J23" s="584">
        <v>2</v>
      </c>
      <c r="K23" s="585">
        <v>3386</v>
      </c>
      <c r="L23" s="390">
        <v>1</v>
      </c>
      <c r="M23" s="476">
        <v>2276</v>
      </c>
      <c r="N23" s="388">
        <v>8</v>
      </c>
      <c r="O23" s="473">
        <v>3</v>
      </c>
      <c r="P23" s="390">
        <v>8</v>
      </c>
      <c r="Q23" s="476">
        <v>2835</v>
      </c>
      <c r="R23" s="388">
        <v>7</v>
      </c>
      <c r="S23" s="473">
        <v>3885</v>
      </c>
      <c r="T23" s="144">
        <v>36</v>
      </c>
      <c r="U23" s="88">
        <v>28944</v>
      </c>
      <c r="V23" s="443">
        <v>14</v>
      </c>
    </row>
    <row r="24" spans="1:22" ht="15.75" x14ac:dyDescent="0.2">
      <c r="A24" s="443">
        <v>15</v>
      </c>
      <c r="B24" s="89" t="s">
        <v>350</v>
      </c>
      <c r="C24" s="159" t="s">
        <v>220</v>
      </c>
      <c r="D24" s="77">
        <v>4</v>
      </c>
      <c r="E24" s="78">
        <v>5127</v>
      </c>
      <c r="F24" s="75">
        <v>8</v>
      </c>
      <c r="G24" s="160">
        <v>2386</v>
      </c>
      <c r="H24" s="582">
        <v>7</v>
      </c>
      <c r="I24" s="583">
        <v>4622</v>
      </c>
      <c r="J24" s="584">
        <v>6</v>
      </c>
      <c r="K24" s="585">
        <v>2385</v>
      </c>
      <c r="L24" s="390">
        <v>2</v>
      </c>
      <c r="M24" s="476">
        <v>725</v>
      </c>
      <c r="N24" s="388">
        <v>1</v>
      </c>
      <c r="O24" s="473">
        <v>4460</v>
      </c>
      <c r="P24" s="390">
        <v>2</v>
      </c>
      <c r="Q24" s="476">
        <v>9435</v>
      </c>
      <c r="R24" s="388">
        <v>7</v>
      </c>
      <c r="S24" s="473">
        <v>3775</v>
      </c>
      <c r="T24" s="144">
        <v>37</v>
      </c>
      <c r="U24" s="88">
        <v>32915</v>
      </c>
      <c r="V24" s="443">
        <v>15</v>
      </c>
    </row>
    <row r="25" spans="1:22" ht="15.75" x14ac:dyDescent="0.2">
      <c r="A25" s="434">
        <v>16</v>
      </c>
      <c r="B25" s="89" t="s">
        <v>436</v>
      </c>
      <c r="C25" s="159" t="s">
        <v>219</v>
      </c>
      <c r="D25" s="77">
        <v>2</v>
      </c>
      <c r="E25" s="78">
        <v>8245</v>
      </c>
      <c r="F25" s="75">
        <v>7</v>
      </c>
      <c r="G25" s="160">
        <v>4573</v>
      </c>
      <c r="H25" s="582">
        <v>4</v>
      </c>
      <c r="I25" s="583">
        <v>6475</v>
      </c>
      <c r="J25" s="584">
        <v>5</v>
      </c>
      <c r="K25" s="585">
        <v>2949</v>
      </c>
      <c r="L25" s="390">
        <v>4</v>
      </c>
      <c r="M25" s="476">
        <v>149</v>
      </c>
      <c r="N25" s="388">
        <v>5</v>
      </c>
      <c r="O25" s="473">
        <v>415</v>
      </c>
      <c r="P25" s="390">
        <v>7</v>
      </c>
      <c r="Q25" s="476">
        <v>2750</v>
      </c>
      <c r="R25" s="388">
        <v>4</v>
      </c>
      <c r="S25" s="473">
        <v>4660</v>
      </c>
      <c r="T25" s="144">
        <v>38</v>
      </c>
      <c r="U25" s="88">
        <v>30216</v>
      </c>
      <c r="V25" s="434">
        <v>16</v>
      </c>
    </row>
    <row r="26" spans="1:22" ht="15.75" x14ac:dyDescent="0.2">
      <c r="A26" s="443">
        <v>17</v>
      </c>
      <c r="B26" s="89" t="s">
        <v>345</v>
      </c>
      <c r="C26" s="159" t="s">
        <v>90</v>
      </c>
      <c r="D26" s="77">
        <v>2</v>
      </c>
      <c r="E26" s="78">
        <v>10075</v>
      </c>
      <c r="F26" s="75">
        <v>7</v>
      </c>
      <c r="G26" s="160">
        <v>2945</v>
      </c>
      <c r="H26" s="582">
        <v>5</v>
      </c>
      <c r="I26" s="583">
        <v>3885</v>
      </c>
      <c r="J26" s="584">
        <v>5</v>
      </c>
      <c r="K26" s="585">
        <v>3987</v>
      </c>
      <c r="L26" s="390">
        <v>3</v>
      </c>
      <c r="M26" s="476">
        <v>339</v>
      </c>
      <c r="N26" s="388">
        <v>1</v>
      </c>
      <c r="O26" s="473">
        <v>5225</v>
      </c>
      <c r="P26" s="390">
        <v>8</v>
      </c>
      <c r="Q26" s="476">
        <v>2235</v>
      </c>
      <c r="R26" s="388">
        <v>8</v>
      </c>
      <c r="S26" s="473">
        <v>3500</v>
      </c>
      <c r="T26" s="144">
        <v>39</v>
      </c>
      <c r="U26" s="88">
        <v>32191</v>
      </c>
      <c r="V26" s="443">
        <v>17</v>
      </c>
    </row>
    <row r="27" spans="1:22" ht="15.75" x14ac:dyDescent="0.2">
      <c r="A27" s="443">
        <v>18</v>
      </c>
      <c r="B27" s="89" t="s">
        <v>1026</v>
      </c>
      <c r="C27" s="159" t="s">
        <v>220</v>
      </c>
      <c r="D27" s="77">
        <v>6</v>
      </c>
      <c r="E27" s="78">
        <v>911</v>
      </c>
      <c r="F27" s="75">
        <v>2</v>
      </c>
      <c r="G27" s="160">
        <v>7218</v>
      </c>
      <c r="H27" s="582">
        <v>7</v>
      </c>
      <c r="I27" s="583">
        <v>3632</v>
      </c>
      <c r="J27" s="584">
        <v>7</v>
      </c>
      <c r="K27" s="585">
        <v>2521</v>
      </c>
      <c r="L27" s="390">
        <v>7</v>
      </c>
      <c r="M27" s="476">
        <v>60</v>
      </c>
      <c r="N27" s="388">
        <v>4</v>
      </c>
      <c r="O27" s="473">
        <v>1275</v>
      </c>
      <c r="P27" s="390">
        <v>2</v>
      </c>
      <c r="Q27" s="476">
        <v>5110</v>
      </c>
      <c r="R27" s="388">
        <v>6</v>
      </c>
      <c r="S27" s="473">
        <v>6340</v>
      </c>
      <c r="T27" s="144">
        <v>41</v>
      </c>
      <c r="U27" s="88">
        <v>27067</v>
      </c>
      <c r="V27" s="443">
        <v>18</v>
      </c>
    </row>
    <row r="28" spans="1:22" ht="15.75" x14ac:dyDescent="0.2">
      <c r="A28" s="434">
        <v>19</v>
      </c>
      <c r="B28" s="89" t="s">
        <v>356</v>
      </c>
      <c r="C28" s="159" t="s">
        <v>435</v>
      </c>
      <c r="D28" s="77">
        <v>7</v>
      </c>
      <c r="E28" s="78">
        <v>2930</v>
      </c>
      <c r="F28" s="75">
        <v>8</v>
      </c>
      <c r="G28" s="160">
        <v>1790</v>
      </c>
      <c r="H28" s="582">
        <v>8</v>
      </c>
      <c r="I28" s="583">
        <v>2655</v>
      </c>
      <c r="J28" s="584">
        <v>3</v>
      </c>
      <c r="K28" s="585">
        <v>4671</v>
      </c>
      <c r="L28" s="390">
        <v>3</v>
      </c>
      <c r="M28" s="476">
        <v>190</v>
      </c>
      <c r="N28" s="388">
        <v>7</v>
      </c>
      <c r="O28" s="473">
        <v>130</v>
      </c>
      <c r="P28" s="390">
        <v>1</v>
      </c>
      <c r="Q28" s="476">
        <v>6950</v>
      </c>
      <c r="R28" s="388">
        <v>5</v>
      </c>
      <c r="S28" s="473">
        <v>4655</v>
      </c>
      <c r="T28" s="144">
        <v>42</v>
      </c>
      <c r="U28" s="88">
        <v>23971</v>
      </c>
      <c r="V28" s="434">
        <v>19</v>
      </c>
    </row>
    <row r="29" spans="1:22" ht="15.75" x14ac:dyDescent="0.2">
      <c r="A29" s="443">
        <v>20</v>
      </c>
      <c r="B29" s="89" t="s">
        <v>344</v>
      </c>
      <c r="C29" s="159" t="s">
        <v>434</v>
      </c>
      <c r="D29" s="77">
        <v>3</v>
      </c>
      <c r="E29" s="78">
        <v>5686</v>
      </c>
      <c r="F29" s="75">
        <v>2</v>
      </c>
      <c r="G29" s="160">
        <v>8082</v>
      </c>
      <c r="H29" s="582">
        <v>6</v>
      </c>
      <c r="I29" s="583">
        <v>4495</v>
      </c>
      <c r="J29" s="584">
        <v>3</v>
      </c>
      <c r="K29" s="585">
        <v>3418</v>
      </c>
      <c r="L29" s="390">
        <v>8</v>
      </c>
      <c r="M29" s="476">
        <v>2</v>
      </c>
      <c r="N29" s="388">
        <v>7</v>
      </c>
      <c r="O29" s="473">
        <v>70</v>
      </c>
      <c r="P29" s="390">
        <v>6</v>
      </c>
      <c r="Q29" s="476">
        <v>7500</v>
      </c>
      <c r="R29" s="388">
        <v>8</v>
      </c>
      <c r="S29" s="473">
        <v>1605</v>
      </c>
      <c r="T29" s="144">
        <v>43</v>
      </c>
      <c r="U29" s="88">
        <v>30858</v>
      </c>
      <c r="V29" s="443">
        <v>20</v>
      </c>
    </row>
    <row r="30" spans="1:22" ht="15.75" x14ac:dyDescent="0.2">
      <c r="A30" s="434">
        <v>21</v>
      </c>
      <c r="B30" s="89" t="s">
        <v>289</v>
      </c>
      <c r="C30" s="159" t="s">
        <v>34</v>
      </c>
      <c r="D30" s="77">
        <v>7</v>
      </c>
      <c r="E30" s="78">
        <v>464</v>
      </c>
      <c r="F30" s="75">
        <v>4</v>
      </c>
      <c r="G30" s="160">
        <v>5538</v>
      </c>
      <c r="H30" s="582">
        <v>2</v>
      </c>
      <c r="I30" s="583">
        <v>8066</v>
      </c>
      <c r="J30" s="584">
        <v>8</v>
      </c>
      <c r="K30" s="585">
        <v>69</v>
      </c>
      <c r="L30" s="390">
        <v>8</v>
      </c>
      <c r="M30" s="476">
        <v>46</v>
      </c>
      <c r="N30" s="388">
        <v>5</v>
      </c>
      <c r="O30" s="473">
        <v>3000</v>
      </c>
      <c r="P30" s="390">
        <v>8</v>
      </c>
      <c r="Q30" s="476">
        <v>2900</v>
      </c>
      <c r="R30" s="388">
        <v>2</v>
      </c>
      <c r="S30" s="473">
        <v>5245</v>
      </c>
      <c r="T30" s="144">
        <v>44</v>
      </c>
      <c r="U30" s="88">
        <v>25328</v>
      </c>
      <c r="V30" s="434">
        <v>21</v>
      </c>
    </row>
    <row r="31" spans="1:22" ht="15.75" x14ac:dyDescent="0.2">
      <c r="A31" s="443">
        <v>22</v>
      </c>
      <c r="B31" s="89" t="s">
        <v>291</v>
      </c>
      <c r="C31" s="159" t="s">
        <v>433</v>
      </c>
      <c r="D31" s="77">
        <v>8</v>
      </c>
      <c r="E31" s="78">
        <v>1308</v>
      </c>
      <c r="F31" s="75">
        <v>8</v>
      </c>
      <c r="G31" s="160">
        <v>1677</v>
      </c>
      <c r="H31" s="582">
        <v>5</v>
      </c>
      <c r="I31" s="583">
        <v>5671</v>
      </c>
      <c r="J31" s="584">
        <v>7</v>
      </c>
      <c r="K31" s="585">
        <v>2156</v>
      </c>
      <c r="L31" s="390">
        <v>2</v>
      </c>
      <c r="M31" s="476">
        <v>298</v>
      </c>
      <c r="N31" s="388">
        <v>2</v>
      </c>
      <c r="O31" s="473">
        <v>3405</v>
      </c>
      <c r="P31" s="390">
        <v>6</v>
      </c>
      <c r="Q31" s="476">
        <v>3690</v>
      </c>
      <c r="R31" s="388">
        <v>6</v>
      </c>
      <c r="S31" s="473">
        <v>4495</v>
      </c>
      <c r="T31" s="144">
        <v>44</v>
      </c>
      <c r="U31" s="88">
        <v>22700</v>
      </c>
      <c r="V31" s="443">
        <v>22</v>
      </c>
    </row>
    <row r="32" spans="1:22" ht="15.75" x14ac:dyDescent="0.2">
      <c r="A32" s="443">
        <v>23</v>
      </c>
      <c r="B32" s="89" t="s">
        <v>346</v>
      </c>
      <c r="C32" s="159" t="s">
        <v>90</v>
      </c>
      <c r="D32" s="77">
        <v>5</v>
      </c>
      <c r="E32" s="78">
        <v>1178</v>
      </c>
      <c r="F32" s="75">
        <v>5</v>
      </c>
      <c r="G32" s="160">
        <v>3573</v>
      </c>
      <c r="H32" s="582">
        <v>2</v>
      </c>
      <c r="I32" s="583">
        <v>6615</v>
      </c>
      <c r="J32" s="584">
        <v>8</v>
      </c>
      <c r="K32" s="585">
        <v>955</v>
      </c>
      <c r="L32" s="390">
        <v>1</v>
      </c>
      <c r="M32" s="476">
        <v>659</v>
      </c>
      <c r="N32" s="388">
        <v>5</v>
      </c>
      <c r="O32" s="473">
        <v>385</v>
      </c>
      <c r="P32" s="390">
        <v>9</v>
      </c>
      <c r="Q32" s="476">
        <v>0</v>
      </c>
      <c r="R32" s="388">
        <v>9</v>
      </c>
      <c r="S32" s="473">
        <v>0</v>
      </c>
      <c r="T32" s="144">
        <v>44</v>
      </c>
      <c r="U32" s="88">
        <v>13365</v>
      </c>
      <c r="V32" s="443">
        <v>23</v>
      </c>
    </row>
    <row r="33" spans="1:22" ht="15.75" x14ac:dyDescent="0.2">
      <c r="A33" s="434">
        <v>24</v>
      </c>
      <c r="B33" s="89" t="s">
        <v>1028</v>
      </c>
      <c r="C33" s="159" t="s">
        <v>34</v>
      </c>
      <c r="D33" s="77">
        <v>4</v>
      </c>
      <c r="E33" s="78">
        <v>5536</v>
      </c>
      <c r="F33" s="75">
        <v>6</v>
      </c>
      <c r="G33" s="160">
        <v>3441</v>
      </c>
      <c r="H33" s="582">
        <v>7</v>
      </c>
      <c r="I33" s="583">
        <v>3047</v>
      </c>
      <c r="J33" s="584">
        <v>6</v>
      </c>
      <c r="K33" s="585">
        <v>1868</v>
      </c>
      <c r="L33" s="390">
        <v>5</v>
      </c>
      <c r="M33" s="476">
        <v>125</v>
      </c>
      <c r="N33" s="388">
        <v>6</v>
      </c>
      <c r="O33" s="473">
        <v>100</v>
      </c>
      <c r="P33" s="390">
        <v>6</v>
      </c>
      <c r="Q33" s="476">
        <v>4745</v>
      </c>
      <c r="R33" s="388">
        <v>5</v>
      </c>
      <c r="S33" s="473">
        <v>6020</v>
      </c>
      <c r="T33" s="144">
        <v>45</v>
      </c>
      <c r="U33" s="88">
        <v>24882</v>
      </c>
      <c r="V33" s="434">
        <v>24</v>
      </c>
    </row>
    <row r="34" spans="1:22" ht="15.75" x14ac:dyDescent="0.2">
      <c r="A34" s="434">
        <v>25</v>
      </c>
      <c r="B34" s="89" t="s">
        <v>349</v>
      </c>
      <c r="C34" s="159" t="s">
        <v>220</v>
      </c>
      <c r="D34" s="77">
        <v>2</v>
      </c>
      <c r="E34" s="78">
        <v>7177</v>
      </c>
      <c r="F34" s="75">
        <v>8</v>
      </c>
      <c r="G34" s="160">
        <v>3043</v>
      </c>
      <c r="H34" s="582">
        <v>4</v>
      </c>
      <c r="I34" s="583">
        <v>6111</v>
      </c>
      <c r="J34" s="584">
        <v>4</v>
      </c>
      <c r="K34" s="585">
        <v>2707</v>
      </c>
      <c r="L34" s="390">
        <v>5</v>
      </c>
      <c r="M34" s="476">
        <v>88</v>
      </c>
      <c r="N34" s="388">
        <v>4</v>
      </c>
      <c r="O34" s="473">
        <v>840</v>
      </c>
      <c r="P34" s="390">
        <v>9</v>
      </c>
      <c r="Q34" s="476">
        <v>0</v>
      </c>
      <c r="R34" s="388">
        <v>9</v>
      </c>
      <c r="S34" s="473">
        <v>0</v>
      </c>
      <c r="T34" s="144">
        <v>45</v>
      </c>
      <c r="U34" s="88">
        <v>19966</v>
      </c>
      <c r="V34" s="434">
        <v>25</v>
      </c>
    </row>
    <row r="35" spans="1:22" ht="15.75" x14ac:dyDescent="0.2">
      <c r="A35" s="443">
        <v>26</v>
      </c>
      <c r="B35" s="89" t="s">
        <v>341</v>
      </c>
      <c r="C35" s="159" t="s">
        <v>434</v>
      </c>
      <c r="D35" s="77">
        <v>7</v>
      </c>
      <c r="E35" s="78">
        <v>2172</v>
      </c>
      <c r="F35" s="75">
        <v>6</v>
      </c>
      <c r="G35" s="160">
        <v>4859</v>
      </c>
      <c r="H35" s="582">
        <v>5</v>
      </c>
      <c r="I35" s="583">
        <v>5612</v>
      </c>
      <c r="J35" s="584">
        <v>7</v>
      </c>
      <c r="K35" s="585">
        <v>1463</v>
      </c>
      <c r="L35" s="390">
        <v>7</v>
      </c>
      <c r="M35" s="476">
        <v>109</v>
      </c>
      <c r="N35" s="388">
        <v>2</v>
      </c>
      <c r="O35" s="473">
        <v>4180</v>
      </c>
      <c r="P35" s="390">
        <v>5</v>
      </c>
      <c r="Q35" s="476">
        <v>4080</v>
      </c>
      <c r="R35" s="388">
        <v>7</v>
      </c>
      <c r="S35" s="473">
        <v>5570</v>
      </c>
      <c r="T35" s="144">
        <v>46</v>
      </c>
      <c r="U35" s="88">
        <v>28045</v>
      </c>
      <c r="V35" s="443">
        <v>26</v>
      </c>
    </row>
    <row r="36" spans="1:22" ht="15.75" x14ac:dyDescent="0.2">
      <c r="A36" s="443">
        <v>27</v>
      </c>
      <c r="B36" s="89" t="s">
        <v>1027</v>
      </c>
      <c r="C36" s="159" t="s">
        <v>219</v>
      </c>
      <c r="D36" s="77">
        <v>4</v>
      </c>
      <c r="E36" s="78">
        <v>4028</v>
      </c>
      <c r="F36" s="75">
        <v>7</v>
      </c>
      <c r="G36" s="160">
        <v>4722</v>
      </c>
      <c r="H36" s="582">
        <v>8</v>
      </c>
      <c r="I36" s="583">
        <v>3611</v>
      </c>
      <c r="J36" s="584">
        <v>4</v>
      </c>
      <c r="K36" s="585">
        <v>4525</v>
      </c>
      <c r="L36" s="390">
        <v>8</v>
      </c>
      <c r="M36" s="476">
        <v>1</v>
      </c>
      <c r="N36" s="388">
        <v>7</v>
      </c>
      <c r="O36" s="473">
        <v>545</v>
      </c>
      <c r="P36" s="390">
        <v>3</v>
      </c>
      <c r="Q36" s="476">
        <v>6340</v>
      </c>
      <c r="R36" s="388">
        <v>6</v>
      </c>
      <c r="S36" s="473">
        <v>1970</v>
      </c>
      <c r="T36" s="144">
        <v>47</v>
      </c>
      <c r="U36" s="88">
        <v>25742</v>
      </c>
      <c r="V36" s="443">
        <v>27</v>
      </c>
    </row>
    <row r="37" spans="1:22" ht="15.75" x14ac:dyDescent="0.2">
      <c r="A37" s="434">
        <v>28</v>
      </c>
      <c r="B37" s="89" t="s">
        <v>439</v>
      </c>
      <c r="C37" s="159" t="s">
        <v>434</v>
      </c>
      <c r="D37" s="77">
        <v>7</v>
      </c>
      <c r="E37" s="78">
        <v>1881</v>
      </c>
      <c r="F37" s="75">
        <v>7</v>
      </c>
      <c r="G37" s="160">
        <v>2193</v>
      </c>
      <c r="H37" s="582">
        <v>3</v>
      </c>
      <c r="I37" s="583">
        <v>4340</v>
      </c>
      <c r="J37" s="584">
        <v>6</v>
      </c>
      <c r="K37" s="585">
        <v>2532</v>
      </c>
      <c r="L37" s="390">
        <v>7</v>
      </c>
      <c r="M37" s="476">
        <v>69</v>
      </c>
      <c r="N37" s="388">
        <v>6</v>
      </c>
      <c r="O37" s="473">
        <v>315</v>
      </c>
      <c r="P37" s="390">
        <v>7</v>
      </c>
      <c r="Q37" s="476">
        <v>4720</v>
      </c>
      <c r="R37" s="388">
        <v>4</v>
      </c>
      <c r="S37" s="473">
        <v>3870</v>
      </c>
      <c r="T37" s="144">
        <v>47</v>
      </c>
      <c r="U37" s="88">
        <v>19920</v>
      </c>
      <c r="V37" s="434">
        <v>28</v>
      </c>
    </row>
    <row r="38" spans="1:22" ht="15.75" x14ac:dyDescent="0.2">
      <c r="A38" s="443">
        <v>29</v>
      </c>
      <c r="B38" s="89" t="s">
        <v>437</v>
      </c>
      <c r="C38" s="159" t="s">
        <v>433</v>
      </c>
      <c r="D38" s="77">
        <v>8</v>
      </c>
      <c r="E38" s="78">
        <v>189</v>
      </c>
      <c r="F38" s="75">
        <v>3</v>
      </c>
      <c r="G38" s="160">
        <v>4465</v>
      </c>
      <c r="H38" s="582">
        <v>6</v>
      </c>
      <c r="I38" s="583">
        <v>1711</v>
      </c>
      <c r="J38" s="584">
        <v>8</v>
      </c>
      <c r="K38" s="585">
        <v>1311</v>
      </c>
      <c r="L38" s="390">
        <v>6</v>
      </c>
      <c r="M38" s="476">
        <v>122</v>
      </c>
      <c r="N38" s="388">
        <v>6</v>
      </c>
      <c r="O38" s="473">
        <v>940</v>
      </c>
      <c r="P38" s="390">
        <v>5</v>
      </c>
      <c r="Q38" s="476">
        <v>5440</v>
      </c>
      <c r="R38" s="388">
        <v>7</v>
      </c>
      <c r="S38" s="473">
        <v>1245</v>
      </c>
      <c r="T38" s="144">
        <v>49</v>
      </c>
      <c r="U38" s="88">
        <v>15423</v>
      </c>
      <c r="V38" s="443">
        <v>29</v>
      </c>
    </row>
    <row r="39" spans="1:22" ht="15.75" x14ac:dyDescent="0.2">
      <c r="A39" s="434">
        <v>30</v>
      </c>
      <c r="B39" s="89" t="s">
        <v>1025</v>
      </c>
      <c r="C39" s="159" t="s">
        <v>92</v>
      </c>
      <c r="D39" s="77">
        <v>9</v>
      </c>
      <c r="E39" s="78">
        <v>0</v>
      </c>
      <c r="F39" s="75">
        <v>9</v>
      </c>
      <c r="G39" s="160">
        <v>0</v>
      </c>
      <c r="H39" s="582">
        <v>1</v>
      </c>
      <c r="I39" s="583">
        <v>8909</v>
      </c>
      <c r="J39" s="584">
        <v>1</v>
      </c>
      <c r="K39" s="585">
        <v>5533</v>
      </c>
      <c r="L39" s="390">
        <v>7</v>
      </c>
      <c r="M39" s="476">
        <v>74</v>
      </c>
      <c r="N39" s="388">
        <v>6</v>
      </c>
      <c r="O39" s="473">
        <v>1855</v>
      </c>
      <c r="P39" s="390">
        <v>9</v>
      </c>
      <c r="Q39" s="476">
        <v>0</v>
      </c>
      <c r="R39" s="388">
        <v>9</v>
      </c>
      <c r="S39" s="473">
        <v>0</v>
      </c>
      <c r="T39" s="144">
        <v>51</v>
      </c>
      <c r="U39" s="88">
        <v>16371</v>
      </c>
      <c r="V39" s="443">
        <v>30</v>
      </c>
    </row>
    <row r="40" spans="1:22" ht="15.75" x14ac:dyDescent="0.2">
      <c r="A40" s="443">
        <v>31</v>
      </c>
      <c r="B40" s="89" t="s">
        <v>94</v>
      </c>
      <c r="C40" s="159" t="s">
        <v>92</v>
      </c>
      <c r="D40" s="77">
        <v>1</v>
      </c>
      <c r="E40" s="78">
        <v>11232</v>
      </c>
      <c r="F40" s="75">
        <v>1</v>
      </c>
      <c r="G40" s="160">
        <v>12484</v>
      </c>
      <c r="H40" s="582">
        <v>9</v>
      </c>
      <c r="I40" s="583">
        <v>0</v>
      </c>
      <c r="J40" s="584">
        <v>9</v>
      </c>
      <c r="K40" s="585">
        <v>0</v>
      </c>
      <c r="L40" s="390">
        <v>9</v>
      </c>
      <c r="M40" s="476">
        <v>0</v>
      </c>
      <c r="N40" s="388">
        <v>9</v>
      </c>
      <c r="O40" s="473">
        <v>0</v>
      </c>
      <c r="P40" s="390">
        <v>8</v>
      </c>
      <c r="Q40" s="476">
        <v>5430</v>
      </c>
      <c r="R40" s="388">
        <v>8</v>
      </c>
      <c r="S40" s="473">
        <v>0</v>
      </c>
      <c r="T40" s="144">
        <v>54</v>
      </c>
      <c r="U40" s="88">
        <v>29146</v>
      </c>
      <c r="V40" s="434">
        <v>31</v>
      </c>
    </row>
    <row r="41" spans="1:22" ht="15.75" x14ac:dyDescent="0.2">
      <c r="A41" s="434">
        <v>32</v>
      </c>
      <c r="B41" s="89" t="s">
        <v>1029</v>
      </c>
      <c r="C41" s="159" t="s">
        <v>92</v>
      </c>
      <c r="D41" s="77">
        <v>9</v>
      </c>
      <c r="E41" s="78">
        <v>0</v>
      </c>
      <c r="F41" s="75">
        <v>9</v>
      </c>
      <c r="G41" s="160">
        <v>0</v>
      </c>
      <c r="H41" s="582">
        <v>1</v>
      </c>
      <c r="I41" s="583">
        <v>5462</v>
      </c>
      <c r="J41" s="584">
        <v>4</v>
      </c>
      <c r="K41" s="585">
        <v>3333</v>
      </c>
      <c r="L41" s="390">
        <v>6</v>
      </c>
      <c r="M41" s="476">
        <v>84</v>
      </c>
      <c r="N41" s="388">
        <v>7</v>
      </c>
      <c r="O41" s="473">
        <v>570</v>
      </c>
      <c r="P41" s="390">
        <v>9</v>
      </c>
      <c r="Q41" s="476">
        <v>0</v>
      </c>
      <c r="R41" s="388">
        <v>9</v>
      </c>
      <c r="S41" s="473">
        <v>0</v>
      </c>
      <c r="T41" s="144">
        <v>54</v>
      </c>
      <c r="U41" s="88">
        <v>9449</v>
      </c>
      <c r="V41" s="443">
        <v>32</v>
      </c>
    </row>
    <row r="42" spans="1:22" ht="15.75" x14ac:dyDescent="0.2">
      <c r="A42" s="434">
        <v>33</v>
      </c>
      <c r="B42" s="435" t="s">
        <v>157</v>
      </c>
      <c r="C42" s="159" t="s">
        <v>92</v>
      </c>
      <c r="D42" s="77">
        <v>6</v>
      </c>
      <c r="E42" s="78">
        <v>2757</v>
      </c>
      <c r="F42" s="75">
        <v>1</v>
      </c>
      <c r="G42" s="160">
        <v>8974</v>
      </c>
      <c r="H42" s="582">
        <v>9</v>
      </c>
      <c r="I42" s="583">
        <v>0</v>
      </c>
      <c r="J42" s="584">
        <v>9</v>
      </c>
      <c r="K42" s="585">
        <v>0</v>
      </c>
      <c r="L42" s="390">
        <v>9</v>
      </c>
      <c r="M42" s="476">
        <v>0</v>
      </c>
      <c r="N42" s="388">
        <v>9</v>
      </c>
      <c r="O42" s="473">
        <v>0</v>
      </c>
      <c r="P42" s="390">
        <v>4</v>
      </c>
      <c r="Q42" s="476">
        <v>6215</v>
      </c>
      <c r="R42" s="388">
        <v>9</v>
      </c>
      <c r="S42" s="473">
        <v>0</v>
      </c>
      <c r="T42" s="441">
        <v>56</v>
      </c>
      <c r="U42" s="962">
        <v>17946</v>
      </c>
      <c r="V42" s="443">
        <v>33</v>
      </c>
    </row>
    <row r="43" spans="1:22" ht="15.75" x14ac:dyDescent="0.2">
      <c r="A43" s="443">
        <v>34</v>
      </c>
      <c r="B43" s="435" t="s">
        <v>438</v>
      </c>
      <c r="C43" s="159" t="s">
        <v>219</v>
      </c>
      <c r="D43" s="77">
        <v>8</v>
      </c>
      <c r="E43" s="78">
        <v>2660</v>
      </c>
      <c r="F43" s="75">
        <v>4</v>
      </c>
      <c r="G43" s="160">
        <v>4187</v>
      </c>
      <c r="H43" s="582">
        <v>9</v>
      </c>
      <c r="I43" s="583">
        <v>0</v>
      </c>
      <c r="J43" s="584">
        <v>9</v>
      </c>
      <c r="K43" s="585">
        <v>0</v>
      </c>
      <c r="L43" s="390">
        <v>8</v>
      </c>
      <c r="M43" s="476">
        <v>84</v>
      </c>
      <c r="N43" s="388">
        <v>8</v>
      </c>
      <c r="O43" s="473">
        <v>90</v>
      </c>
      <c r="P43" s="390">
        <v>9</v>
      </c>
      <c r="Q43" s="476">
        <v>0</v>
      </c>
      <c r="R43" s="388">
        <v>9</v>
      </c>
      <c r="S43" s="473">
        <v>0</v>
      </c>
      <c r="T43" s="441">
        <v>64</v>
      </c>
      <c r="U43" s="962">
        <v>7021</v>
      </c>
      <c r="V43" s="434">
        <v>34</v>
      </c>
    </row>
    <row r="44" spans="1:22" ht="15.75" x14ac:dyDescent="0.2">
      <c r="A44" s="434">
        <v>35</v>
      </c>
      <c r="B44" s="435" t="s">
        <v>1109</v>
      </c>
      <c r="C44" s="159" t="s">
        <v>90</v>
      </c>
      <c r="D44" s="77">
        <v>9</v>
      </c>
      <c r="E44" s="78">
        <v>0</v>
      </c>
      <c r="F44" s="75">
        <v>9</v>
      </c>
      <c r="G44" s="160">
        <v>0</v>
      </c>
      <c r="H44" s="582">
        <v>9</v>
      </c>
      <c r="I44" s="583">
        <v>0</v>
      </c>
      <c r="J44" s="584">
        <v>9</v>
      </c>
      <c r="K44" s="585">
        <v>0</v>
      </c>
      <c r="L44" s="390">
        <v>9</v>
      </c>
      <c r="M44" s="476">
        <v>0</v>
      </c>
      <c r="N44" s="388">
        <v>9</v>
      </c>
      <c r="O44" s="473">
        <v>0</v>
      </c>
      <c r="P44" s="390">
        <v>6</v>
      </c>
      <c r="Q44" s="476">
        <v>3965</v>
      </c>
      <c r="R44" s="388">
        <v>5</v>
      </c>
      <c r="S44" s="473">
        <v>2585</v>
      </c>
      <c r="T44" s="441">
        <v>65</v>
      </c>
      <c r="U44" s="962">
        <v>6550</v>
      </c>
      <c r="V44" s="443">
        <v>35</v>
      </c>
    </row>
    <row r="45" spans="1:22" ht="15.75" x14ac:dyDescent="0.2">
      <c r="A45" s="443">
        <v>36</v>
      </c>
      <c r="B45" s="435" t="s">
        <v>1030</v>
      </c>
      <c r="C45" s="159" t="s">
        <v>219</v>
      </c>
      <c r="D45" s="77">
        <v>9</v>
      </c>
      <c r="E45" s="78">
        <v>0</v>
      </c>
      <c r="F45" s="75">
        <v>9</v>
      </c>
      <c r="G45" s="160">
        <v>0</v>
      </c>
      <c r="H45" s="582">
        <v>8</v>
      </c>
      <c r="I45" s="583">
        <v>794</v>
      </c>
      <c r="J45" s="584">
        <v>3</v>
      </c>
      <c r="K45" s="585">
        <v>3243</v>
      </c>
      <c r="L45" s="390">
        <v>9</v>
      </c>
      <c r="M45" s="476">
        <v>0</v>
      </c>
      <c r="N45" s="388">
        <v>9</v>
      </c>
      <c r="O45" s="473">
        <v>0</v>
      </c>
      <c r="P45" s="390">
        <v>9</v>
      </c>
      <c r="Q45" s="476">
        <v>0</v>
      </c>
      <c r="R45" s="388">
        <v>9</v>
      </c>
      <c r="S45" s="473">
        <v>0</v>
      </c>
      <c r="T45" s="441">
        <v>65</v>
      </c>
      <c r="U45" s="962">
        <v>4037</v>
      </c>
      <c r="V45" s="443">
        <v>36</v>
      </c>
    </row>
    <row r="46" spans="1:22" ht="15.75" x14ac:dyDescent="0.2">
      <c r="A46" s="434">
        <v>37</v>
      </c>
      <c r="B46" s="435" t="s">
        <v>1041</v>
      </c>
      <c r="C46" s="159" t="s">
        <v>92</v>
      </c>
      <c r="D46" s="77">
        <v>9</v>
      </c>
      <c r="E46" s="78">
        <v>0</v>
      </c>
      <c r="F46" s="75">
        <v>9</v>
      </c>
      <c r="G46" s="160">
        <v>0</v>
      </c>
      <c r="H46" s="582">
        <v>9</v>
      </c>
      <c r="I46" s="583">
        <v>0</v>
      </c>
      <c r="J46" s="584">
        <v>9</v>
      </c>
      <c r="K46" s="585">
        <v>0</v>
      </c>
      <c r="L46" s="390">
        <v>9</v>
      </c>
      <c r="M46" s="476">
        <v>0</v>
      </c>
      <c r="N46" s="388">
        <v>9</v>
      </c>
      <c r="O46" s="473">
        <v>0</v>
      </c>
      <c r="P46" s="390">
        <v>9</v>
      </c>
      <c r="Q46" s="476">
        <v>0</v>
      </c>
      <c r="R46" s="388">
        <v>5</v>
      </c>
      <c r="S46" s="473">
        <v>7615</v>
      </c>
      <c r="T46" s="441">
        <v>68</v>
      </c>
      <c r="U46" s="962">
        <v>7615</v>
      </c>
      <c r="V46" s="434">
        <v>37</v>
      </c>
    </row>
    <row r="47" spans="1:22" ht="15.75" x14ac:dyDescent="0.2">
      <c r="A47" s="1223"/>
      <c r="B47" s="447"/>
      <c r="C47" s="1224"/>
      <c r="D47" s="1225"/>
      <c r="E47" s="1226"/>
      <c r="F47" s="1227"/>
      <c r="G47" s="1228"/>
      <c r="H47" s="1229"/>
      <c r="I47" s="1230"/>
      <c r="J47" s="1231"/>
      <c r="K47" s="1232"/>
      <c r="L47" s="436"/>
      <c r="M47" s="437"/>
      <c r="N47" s="438"/>
      <c r="O47" s="440"/>
      <c r="P47" s="436"/>
      <c r="Q47" s="437"/>
      <c r="R47" s="438"/>
      <c r="S47" s="440"/>
      <c r="T47" s="448"/>
      <c r="U47" s="440"/>
      <c r="V47" s="1223"/>
    </row>
    <row r="48" spans="1:22" ht="15.75" x14ac:dyDescent="0.2">
      <c r="A48" s="446"/>
      <c r="B48" s="447"/>
      <c r="C48" s="1224"/>
      <c r="D48" s="1225"/>
      <c r="E48" s="1226"/>
      <c r="F48" s="1227"/>
      <c r="G48" s="1228"/>
      <c r="H48" s="1229"/>
      <c r="I48" s="1230"/>
      <c r="J48" s="1231"/>
      <c r="K48" s="1232"/>
      <c r="L48" s="436"/>
      <c r="M48" s="437"/>
      <c r="N48" s="438"/>
      <c r="O48" s="440"/>
      <c r="P48" s="436"/>
      <c r="Q48" s="437"/>
      <c r="R48" s="438"/>
      <c r="S48" s="440"/>
      <c r="T48" s="448"/>
      <c r="U48" s="440"/>
      <c r="V48" s="1223"/>
    </row>
    <row r="49" spans="1:22" ht="15.75" x14ac:dyDescent="0.2">
      <c r="A49" s="1223"/>
      <c r="B49" s="447"/>
      <c r="C49" s="1224"/>
      <c r="D49" s="1225"/>
      <c r="E49" s="1226"/>
      <c r="F49" s="1227"/>
      <c r="G49" s="1228"/>
      <c r="H49" s="1229"/>
      <c r="I49" s="1230"/>
      <c r="J49" s="1231"/>
      <c r="K49" s="1232"/>
      <c r="L49" s="436"/>
      <c r="M49" s="437"/>
      <c r="N49" s="438"/>
      <c r="O49" s="440"/>
      <c r="P49" s="436"/>
      <c r="Q49" s="437"/>
      <c r="R49" s="438"/>
      <c r="S49" s="440"/>
      <c r="T49" s="448"/>
      <c r="U49" s="440"/>
      <c r="V49" s="446"/>
    </row>
    <row r="50" spans="1:22" ht="15.75" x14ac:dyDescent="0.2">
      <c r="A50" s="1223"/>
      <c r="B50" s="447"/>
      <c r="C50" s="1224"/>
      <c r="D50" s="1225"/>
      <c r="E50" s="1226"/>
      <c r="F50" s="1227"/>
      <c r="G50" s="1228"/>
      <c r="H50" s="1229"/>
      <c r="I50" s="1230"/>
      <c r="J50" s="1231"/>
      <c r="K50" s="1232"/>
      <c r="L50" s="436"/>
      <c r="M50" s="437"/>
      <c r="N50" s="438"/>
      <c r="O50" s="440"/>
      <c r="P50" s="436"/>
      <c r="Q50" s="437"/>
      <c r="R50" s="438"/>
      <c r="S50" s="440"/>
      <c r="T50" s="448"/>
      <c r="U50" s="440"/>
      <c r="V50" s="1223"/>
    </row>
    <row r="51" spans="1:22" ht="17.25" thickBot="1" x14ac:dyDescent="0.25">
      <c r="A51" s="451"/>
      <c r="B51" s="452"/>
      <c r="C51" s="453"/>
      <c r="D51" s="454"/>
      <c r="E51" s="455"/>
      <c r="F51" s="456"/>
      <c r="G51" s="457"/>
      <c r="H51" s="454"/>
      <c r="I51" s="455"/>
      <c r="J51" s="456"/>
      <c r="K51" s="457"/>
      <c r="L51" s="454"/>
      <c r="M51" s="455"/>
      <c r="N51" s="456"/>
      <c r="O51" s="457"/>
      <c r="P51" s="454"/>
      <c r="Q51" s="455"/>
      <c r="R51" s="456"/>
      <c r="S51" s="457"/>
      <c r="T51" s="586" t="str">
        <f t="shared" ref="T51:U51" si="2">IF(ISNUMBER(D51)=TRUE(),SUM(D51,F51,H51,J51,L51,N51,P51,R51),"")</f>
        <v/>
      </c>
      <c r="U51" s="457" t="str">
        <f t="shared" si="2"/>
        <v/>
      </c>
      <c r="V51" s="587" t="str">
        <f>IF(ISNUMBER(AB64)=TRUE(),AB64,"")</f>
        <v/>
      </c>
    </row>
    <row r="52" spans="1:22" ht="15.75" thickTop="1" x14ac:dyDescent="0.2"/>
  </sheetData>
  <sortState xmlns:xlrd2="http://schemas.microsoft.com/office/spreadsheetml/2017/richdata2" ref="B10:U41">
    <sortCondition ref="T10:T41"/>
    <sortCondition descending="1" ref="U10:U41"/>
  </sortState>
  <mergeCells count="22">
    <mergeCell ref="L5:M5"/>
    <mergeCell ref="B1:C1"/>
    <mergeCell ref="B2:C2"/>
    <mergeCell ref="A5:A7"/>
    <mergeCell ref="B5:B7"/>
    <mergeCell ref="C5:C7"/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</mergeCells>
  <dataValidations count="3">
    <dataValidation type="custom" allowBlank="1" showInputMessage="1" showErrorMessage="1" errorTitle="Stani!" error="Polje sa formulom i nije dopušteno ništa mjenjati!" promptTitle="POZOR!" prompt="Polje sa formulom, ne upisuj ništa!" sqref="T51" xr:uid="{257AADDA-2B22-4735-86EC-83DD6456FF89}">
      <formula1>IF(ISNUMBER(IZ64)=TRUE(),SUM(IZ64,JB64,JD64,JF64,JH64,JJ64,JL64,JN64),"")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42:T50" xr:uid="{0F07A633-A0B7-4A76-A82F-D1E0D5DC4BF6}">
      <formula1>IF(ISNUMBER(#REF!)=TRUE(),SUM(#REF!,#REF!,#REF!,#REF!,#REF!,#REF!,#REF!,#REF!),"")</formula1>
      <formula2>0</formula2>
    </dataValidation>
    <dataValidation type="custom" allowBlank="1" showInputMessage="1" showErrorMessage="1" errorTitle="Stani!" error="Polje sa formulom i nije dopušteno ništa mjenjati!" promptTitle="POZOR!" prompt="Polje sa formulom, ne upisuj ništa!" sqref="T10:T41" xr:uid="{1A75A4DD-AE79-47B0-8C39-33DE34A8927D}">
      <formula1>IF(ISNUMBER(D10)=TRUE,SUM(D10,F10,H10,J10,L10,N10,P10,R10),"")</formula1>
    </dataValidation>
  </dataValidations>
  <printOptions horizontalCentered="1"/>
  <pageMargins left="0.78749999999999998" right="0.78749999999999998" top="2.9131944444444402" bottom="0.39374999999999999" header="2.9131944444444402" footer="0.23611111111111099"/>
  <pageSetup paperSize="9" firstPageNumber="0" fitToHeight="0" orientation="portrait" horizontalDpi="4294967293" verticalDpi="0" r:id="rId1"/>
  <headerFooter>
    <oddFooter>&amp;L&amp;YPojedinačni plasman lige&amp;R&amp;YStranica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6699"/>
    <pageSetUpPr fitToPage="1"/>
  </sheetPr>
  <dimension ref="A2:IW25"/>
  <sheetViews>
    <sheetView zoomScale="98" zoomScaleNormal="98" workbookViewId="0">
      <selection activeCell="AC5" sqref="AC5"/>
    </sheetView>
  </sheetViews>
  <sheetFormatPr defaultColWidth="9.140625" defaultRowHeight="12.75" x14ac:dyDescent="0.2"/>
  <cols>
    <col min="1" max="1" width="4.5703125" style="30"/>
    <col min="2" max="2" width="17.140625" style="31"/>
    <col min="3" max="3" width="5.7109375" style="31"/>
    <col min="4" max="4" width="9.42578125" style="31"/>
    <col min="5" max="5" width="5.7109375" style="31"/>
    <col min="6" max="6" width="9.42578125" style="31"/>
    <col min="7" max="7" width="5.7109375" style="31"/>
    <col min="8" max="8" width="9.42578125" style="31"/>
    <col min="9" max="9" width="5.7109375" style="31"/>
    <col min="10" max="10" width="9.42578125" style="31"/>
    <col min="11" max="11" width="5.7109375" style="31"/>
    <col min="12" max="12" width="9.42578125" style="31"/>
    <col min="13" max="13" width="5.85546875" style="31"/>
    <col min="14" max="14" width="9.42578125" style="31"/>
    <col min="15" max="15" width="5.7109375" style="31"/>
    <col min="16" max="16" width="9.42578125" style="31"/>
    <col min="17" max="17" width="5.7109375" style="31"/>
    <col min="18" max="18" width="9.42578125" style="31"/>
    <col min="19" max="19" width="6.28515625" style="31"/>
    <col min="20" max="20" width="11" style="31"/>
    <col min="21" max="21" width="10" style="31"/>
    <col min="22" max="22" width="9.140625" style="31"/>
    <col min="23" max="27" width="0" style="31" hidden="1"/>
    <col min="28" max="257" width="9.140625" style="31"/>
    <col min="258" max="16384" width="9.140625" style="32"/>
  </cols>
  <sheetData>
    <row r="2" spans="1:21" x14ac:dyDescent="0.2"/>
    <row r="4" spans="1:21" ht="20.25" x14ac:dyDescent="0.3">
      <c r="C4" s="33" t="s">
        <v>0</v>
      </c>
      <c r="D4" s="34"/>
      <c r="G4" s="93"/>
      <c r="H4" s="93"/>
      <c r="I4" s="93"/>
      <c r="J4" s="93"/>
      <c r="K4" s="94" t="s">
        <v>1</v>
      </c>
      <c r="L4" s="93"/>
      <c r="M4" s="93"/>
      <c r="N4" s="93"/>
    </row>
    <row r="5" spans="1:21" ht="20.25" x14ac:dyDescent="0.3">
      <c r="C5" s="35" t="s">
        <v>2</v>
      </c>
      <c r="G5" s="93"/>
      <c r="H5" s="93"/>
      <c r="I5" s="93"/>
      <c r="J5" s="93"/>
      <c r="K5" s="95" t="s">
        <v>440</v>
      </c>
      <c r="L5" s="93"/>
      <c r="M5" s="93"/>
      <c r="N5" s="93"/>
    </row>
    <row r="6" spans="1:21" ht="20.25" x14ac:dyDescent="0.3">
      <c r="G6" s="93"/>
      <c r="H6" s="93"/>
      <c r="I6" s="93"/>
      <c r="J6" s="93"/>
      <c r="K6" s="96" t="s">
        <v>3</v>
      </c>
      <c r="L6" s="93"/>
      <c r="M6" s="93"/>
      <c r="N6" s="93"/>
    </row>
    <row r="7" spans="1:21" ht="13.5" thickBot="1" x14ac:dyDescent="0.25"/>
    <row r="8" spans="1:21" ht="18.75" thickBot="1" x14ac:dyDescent="0.25">
      <c r="A8" s="1365" t="s">
        <v>4</v>
      </c>
      <c r="B8" s="1367" t="s">
        <v>5</v>
      </c>
      <c r="C8" s="1363" t="s">
        <v>6</v>
      </c>
      <c r="D8" s="1363"/>
      <c r="E8" s="1362" t="s">
        <v>7</v>
      </c>
      <c r="F8" s="1362"/>
      <c r="G8" s="1363" t="s">
        <v>8</v>
      </c>
      <c r="H8" s="1363"/>
      <c r="I8" s="1362" t="s">
        <v>9</v>
      </c>
      <c r="J8" s="1362"/>
      <c r="K8" s="1363" t="s">
        <v>10</v>
      </c>
      <c r="L8" s="1363"/>
      <c r="M8" s="1362" t="s">
        <v>11</v>
      </c>
      <c r="N8" s="1362"/>
      <c r="O8" s="1363" t="s">
        <v>12</v>
      </c>
      <c r="P8" s="1363"/>
      <c r="Q8" s="1364" t="s">
        <v>13</v>
      </c>
      <c r="R8" s="1364"/>
      <c r="S8" s="1356" t="s">
        <v>14</v>
      </c>
      <c r="T8" s="1356"/>
      <c r="U8" s="1357"/>
    </row>
    <row r="9" spans="1:21" ht="38.25" customHeight="1" thickTop="1" thickBot="1" x14ac:dyDescent="0.25">
      <c r="A9" s="1366"/>
      <c r="B9" s="1345"/>
      <c r="C9" s="1359" t="s">
        <v>459</v>
      </c>
      <c r="D9" s="1360"/>
      <c r="E9" s="1359" t="s">
        <v>460</v>
      </c>
      <c r="F9" s="1360"/>
      <c r="G9" s="1361" t="s">
        <v>461</v>
      </c>
      <c r="H9" s="1361"/>
      <c r="I9" s="1361" t="s">
        <v>462</v>
      </c>
      <c r="J9" s="1361"/>
      <c r="K9" s="1361" t="s">
        <v>463</v>
      </c>
      <c r="L9" s="1361"/>
      <c r="M9" s="1361" t="s">
        <v>464</v>
      </c>
      <c r="N9" s="1361"/>
      <c r="O9" s="1361" t="s">
        <v>465</v>
      </c>
      <c r="P9" s="1361"/>
      <c r="Q9" s="1361" t="s">
        <v>466</v>
      </c>
      <c r="R9" s="1361"/>
      <c r="S9" s="1336"/>
      <c r="T9" s="1336"/>
      <c r="U9" s="1358"/>
    </row>
    <row r="10" spans="1:21" ht="2.25" customHeight="1" thickTop="1" x14ac:dyDescent="0.2">
      <c r="A10" s="1366"/>
      <c r="B10" s="1345"/>
      <c r="C10" s="364"/>
      <c r="D10" s="365"/>
      <c r="E10" s="366"/>
      <c r="F10" s="367"/>
      <c r="G10" s="368"/>
      <c r="H10" s="369"/>
      <c r="I10" s="366"/>
      <c r="J10" s="367"/>
      <c r="K10" s="368"/>
      <c r="L10" s="369"/>
      <c r="M10" s="366"/>
      <c r="N10" s="367"/>
      <c r="O10" s="368"/>
      <c r="P10" s="369"/>
      <c r="Q10" s="366"/>
      <c r="R10" s="369"/>
      <c r="S10" s="368"/>
      <c r="T10" s="370"/>
      <c r="U10" s="371"/>
    </row>
    <row r="11" spans="1:21" ht="19.5" customHeight="1" x14ac:dyDescent="0.2">
      <c r="A11" s="372"/>
      <c r="B11" s="373"/>
      <c r="C11" s="364" t="s">
        <v>15</v>
      </c>
      <c r="D11" s="365" t="s">
        <v>16</v>
      </c>
      <c r="E11" s="588" t="s">
        <v>15</v>
      </c>
      <c r="F11" s="589" t="s">
        <v>16</v>
      </c>
      <c r="G11" s="364" t="s">
        <v>15</v>
      </c>
      <c r="H11" s="365" t="s">
        <v>16</v>
      </c>
      <c r="I11" s="588" t="s">
        <v>15</v>
      </c>
      <c r="J11" s="589" t="s">
        <v>16</v>
      </c>
      <c r="K11" s="364" t="s">
        <v>15</v>
      </c>
      <c r="L11" s="365" t="s">
        <v>16</v>
      </c>
      <c r="M11" s="588" t="s">
        <v>15</v>
      </c>
      <c r="N11" s="589" t="s">
        <v>16</v>
      </c>
      <c r="O11" s="364" t="s">
        <v>15</v>
      </c>
      <c r="P11" s="365" t="s">
        <v>16</v>
      </c>
      <c r="Q11" s="588" t="s">
        <v>15</v>
      </c>
      <c r="R11" s="365" t="s">
        <v>16</v>
      </c>
      <c r="S11" s="364" t="s">
        <v>15</v>
      </c>
      <c r="T11" s="590" t="s">
        <v>17</v>
      </c>
      <c r="U11" s="591" t="s">
        <v>18</v>
      </c>
    </row>
    <row r="12" spans="1:21" ht="1.5" customHeight="1" thickBot="1" x14ac:dyDescent="0.25">
      <c r="A12" s="380"/>
      <c r="B12" s="381"/>
      <c r="C12" s="382"/>
      <c r="D12" s="383"/>
      <c r="E12" s="382"/>
      <c r="F12" s="384"/>
      <c r="G12" s="382"/>
      <c r="H12" s="383"/>
      <c r="I12" s="382"/>
      <c r="J12" s="384"/>
      <c r="K12" s="382"/>
      <c r="L12" s="383"/>
      <c r="M12" s="382"/>
      <c r="N12" s="384"/>
      <c r="O12" s="382"/>
      <c r="P12" s="383"/>
      <c r="Q12" s="382"/>
      <c r="R12" s="383"/>
      <c r="S12" s="382"/>
      <c r="T12" s="385"/>
      <c r="U12" s="386"/>
    </row>
    <row r="13" spans="1:21" ht="33.75" customHeight="1" thickTop="1" x14ac:dyDescent="0.2">
      <c r="A13" s="387">
        <v>1</v>
      </c>
      <c r="B13" s="592" t="s">
        <v>223</v>
      </c>
      <c r="C13" s="388">
        <v>1</v>
      </c>
      <c r="D13" s="389">
        <v>17742</v>
      </c>
      <c r="E13" s="390">
        <v>2</v>
      </c>
      <c r="F13" s="391">
        <v>17247</v>
      </c>
      <c r="G13" s="388">
        <v>1</v>
      </c>
      <c r="H13" s="389">
        <v>35867</v>
      </c>
      <c r="I13" s="390">
        <v>3</v>
      </c>
      <c r="J13" s="391">
        <v>37016</v>
      </c>
      <c r="K13" s="388">
        <v>4</v>
      </c>
      <c r="L13" s="389">
        <v>2601</v>
      </c>
      <c r="M13" s="390">
        <v>1</v>
      </c>
      <c r="N13" s="391">
        <v>25190</v>
      </c>
      <c r="O13" s="388">
        <v>1</v>
      </c>
      <c r="P13" s="389">
        <v>30045</v>
      </c>
      <c r="Q13" s="390">
        <v>6</v>
      </c>
      <c r="R13" s="391">
        <v>30695</v>
      </c>
      <c r="S13" s="392">
        <v>19</v>
      </c>
      <c r="T13" s="393">
        <v>196403</v>
      </c>
      <c r="U13" s="394">
        <v>1</v>
      </c>
    </row>
    <row r="14" spans="1:21" ht="33.75" customHeight="1" x14ac:dyDescent="0.2">
      <c r="A14" s="395">
        <v>2</v>
      </c>
      <c r="B14" s="592" t="s">
        <v>224</v>
      </c>
      <c r="C14" s="388">
        <v>2</v>
      </c>
      <c r="D14" s="389">
        <v>16922</v>
      </c>
      <c r="E14" s="390">
        <v>3</v>
      </c>
      <c r="F14" s="391">
        <v>16577</v>
      </c>
      <c r="G14" s="388">
        <v>5</v>
      </c>
      <c r="H14" s="389">
        <v>29270</v>
      </c>
      <c r="I14" s="390">
        <v>1</v>
      </c>
      <c r="J14" s="391">
        <v>36426</v>
      </c>
      <c r="K14" s="388">
        <v>3</v>
      </c>
      <c r="L14" s="389">
        <v>3484</v>
      </c>
      <c r="M14" s="390">
        <v>2</v>
      </c>
      <c r="N14" s="391">
        <v>25057</v>
      </c>
      <c r="O14" s="388">
        <v>4</v>
      </c>
      <c r="P14" s="389">
        <v>22405</v>
      </c>
      <c r="Q14" s="390">
        <v>3</v>
      </c>
      <c r="R14" s="391">
        <v>35140</v>
      </c>
      <c r="S14" s="392">
        <v>23</v>
      </c>
      <c r="T14" s="393">
        <v>185281</v>
      </c>
      <c r="U14" s="398">
        <v>2</v>
      </c>
    </row>
    <row r="15" spans="1:21" ht="33.75" customHeight="1" x14ac:dyDescent="0.2">
      <c r="A15" s="395">
        <v>3</v>
      </c>
      <c r="B15" s="592" t="s">
        <v>222</v>
      </c>
      <c r="C15" s="388">
        <v>7</v>
      </c>
      <c r="D15" s="389">
        <v>14338</v>
      </c>
      <c r="E15" s="390">
        <v>4</v>
      </c>
      <c r="F15" s="391">
        <v>16100</v>
      </c>
      <c r="G15" s="388">
        <v>2</v>
      </c>
      <c r="H15" s="389">
        <v>32758</v>
      </c>
      <c r="I15" s="390">
        <v>2</v>
      </c>
      <c r="J15" s="391">
        <v>42715</v>
      </c>
      <c r="K15" s="388">
        <v>1</v>
      </c>
      <c r="L15" s="389">
        <v>4513</v>
      </c>
      <c r="M15" s="390">
        <v>4</v>
      </c>
      <c r="N15" s="391">
        <v>9029</v>
      </c>
      <c r="O15" s="388">
        <v>5</v>
      </c>
      <c r="P15" s="389">
        <v>21045</v>
      </c>
      <c r="Q15" s="390">
        <v>2</v>
      </c>
      <c r="R15" s="391">
        <v>35230</v>
      </c>
      <c r="S15" s="392">
        <v>27</v>
      </c>
      <c r="T15" s="393">
        <v>175728</v>
      </c>
      <c r="U15" s="398">
        <v>3</v>
      </c>
    </row>
    <row r="16" spans="1:21" ht="33.75" customHeight="1" x14ac:dyDescent="0.2">
      <c r="A16" s="395">
        <v>4</v>
      </c>
      <c r="B16" s="592" t="s">
        <v>209</v>
      </c>
      <c r="C16" s="388">
        <v>4</v>
      </c>
      <c r="D16" s="389">
        <v>16817</v>
      </c>
      <c r="E16" s="390">
        <v>1</v>
      </c>
      <c r="F16" s="391">
        <v>17681</v>
      </c>
      <c r="G16" s="388">
        <v>6</v>
      </c>
      <c r="H16" s="389">
        <v>27341</v>
      </c>
      <c r="I16" s="390">
        <v>4</v>
      </c>
      <c r="J16" s="391">
        <v>36240</v>
      </c>
      <c r="K16" s="388">
        <v>5</v>
      </c>
      <c r="L16" s="389">
        <v>3756</v>
      </c>
      <c r="M16" s="390">
        <v>3</v>
      </c>
      <c r="N16" s="391">
        <v>10348</v>
      </c>
      <c r="O16" s="388">
        <v>2</v>
      </c>
      <c r="P16" s="389">
        <v>34400</v>
      </c>
      <c r="Q16" s="390">
        <v>4</v>
      </c>
      <c r="R16" s="391">
        <v>35940</v>
      </c>
      <c r="S16" s="392">
        <v>29</v>
      </c>
      <c r="T16" s="393">
        <v>182523</v>
      </c>
      <c r="U16" s="398">
        <v>4</v>
      </c>
    </row>
    <row r="17" spans="1:21" ht="33.75" customHeight="1" x14ac:dyDescent="0.2">
      <c r="A17" s="395">
        <v>5</v>
      </c>
      <c r="B17" s="592" t="s">
        <v>401</v>
      </c>
      <c r="C17" s="388">
        <v>8</v>
      </c>
      <c r="D17" s="389">
        <v>13988</v>
      </c>
      <c r="E17" s="390">
        <v>6</v>
      </c>
      <c r="F17" s="391">
        <v>12705</v>
      </c>
      <c r="G17" s="388">
        <v>4</v>
      </c>
      <c r="H17" s="389">
        <v>29841</v>
      </c>
      <c r="I17" s="390">
        <v>8</v>
      </c>
      <c r="J17" s="391">
        <v>22997</v>
      </c>
      <c r="K17" s="388">
        <v>7</v>
      </c>
      <c r="L17" s="389">
        <v>1968</v>
      </c>
      <c r="M17" s="390">
        <v>5</v>
      </c>
      <c r="N17" s="391">
        <v>7034</v>
      </c>
      <c r="O17" s="388">
        <v>6</v>
      </c>
      <c r="P17" s="389">
        <v>19715</v>
      </c>
      <c r="Q17" s="390">
        <v>1</v>
      </c>
      <c r="R17" s="391">
        <v>37465</v>
      </c>
      <c r="S17" s="392">
        <v>45</v>
      </c>
      <c r="T17" s="393">
        <v>145713</v>
      </c>
      <c r="U17" s="398">
        <v>5</v>
      </c>
    </row>
    <row r="18" spans="1:21" ht="33.75" customHeight="1" x14ac:dyDescent="0.2">
      <c r="A18" s="395">
        <v>6</v>
      </c>
      <c r="B18" s="592" t="s">
        <v>142</v>
      </c>
      <c r="C18" s="388">
        <v>6</v>
      </c>
      <c r="D18" s="389">
        <v>14574</v>
      </c>
      <c r="E18" s="390">
        <v>5</v>
      </c>
      <c r="F18" s="391">
        <v>15496</v>
      </c>
      <c r="G18" s="388">
        <v>8</v>
      </c>
      <c r="H18" s="389">
        <v>17563</v>
      </c>
      <c r="I18" s="390">
        <v>5</v>
      </c>
      <c r="J18" s="391">
        <v>32598</v>
      </c>
      <c r="K18" s="388">
        <v>6</v>
      </c>
      <c r="L18" s="389">
        <v>1863</v>
      </c>
      <c r="M18" s="390">
        <v>8</v>
      </c>
      <c r="N18" s="391">
        <v>3749</v>
      </c>
      <c r="O18" s="388">
        <v>3</v>
      </c>
      <c r="P18" s="389">
        <v>28035</v>
      </c>
      <c r="Q18" s="390">
        <v>5</v>
      </c>
      <c r="R18" s="391">
        <v>37425</v>
      </c>
      <c r="S18" s="392">
        <v>46</v>
      </c>
      <c r="T18" s="393">
        <v>151303</v>
      </c>
      <c r="U18" s="398">
        <v>6</v>
      </c>
    </row>
    <row r="19" spans="1:21" ht="33.75" customHeight="1" x14ac:dyDescent="0.2">
      <c r="A19" s="395">
        <v>7</v>
      </c>
      <c r="B19" s="592" t="s">
        <v>221</v>
      </c>
      <c r="C19" s="388">
        <v>3</v>
      </c>
      <c r="D19" s="389">
        <v>15179</v>
      </c>
      <c r="E19" s="390">
        <v>7</v>
      </c>
      <c r="F19" s="391">
        <v>12543</v>
      </c>
      <c r="G19" s="388">
        <v>7</v>
      </c>
      <c r="H19" s="389">
        <v>21525</v>
      </c>
      <c r="I19" s="390">
        <v>6</v>
      </c>
      <c r="J19" s="391">
        <v>31317</v>
      </c>
      <c r="K19" s="388">
        <v>2</v>
      </c>
      <c r="L19" s="389">
        <v>2980</v>
      </c>
      <c r="M19" s="390">
        <v>6</v>
      </c>
      <c r="N19" s="391">
        <v>7854</v>
      </c>
      <c r="O19" s="388">
        <v>8</v>
      </c>
      <c r="P19" s="389">
        <v>15380</v>
      </c>
      <c r="Q19" s="390">
        <v>8</v>
      </c>
      <c r="R19" s="391">
        <v>21595</v>
      </c>
      <c r="S19" s="392">
        <v>47</v>
      </c>
      <c r="T19" s="393">
        <v>128373</v>
      </c>
      <c r="U19" s="398">
        <v>7</v>
      </c>
    </row>
    <row r="20" spans="1:21" ht="33.75" customHeight="1" thickBot="1" x14ac:dyDescent="0.25">
      <c r="A20" s="399">
        <v>8</v>
      </c>
      <c r="B20" s="593" t="s">
        <v>554</v>
      </c>
      <c r="C20" s="400">
        <v>5</v>
      </c>
      <c r="D20" s="401">
        <v>14327</v>
      </c>
      <c r="E20" s="402">
        <v>8</v>
      </c>
      <c r="F20" s="403">
        <v>11552</v>
      </c>
      <c r="G20" s="400">
        <v>3</v>
      </c>
      <c r="H20" s="401">
        <v>29356</v>
      </c>
      <c r="I20" s="402">
        <v>7</v>
      </c>
      <c r="J20" s="403">
        <v>27016</v>
      </c>
      <c r="K20" s="400">
        <v>8</v>
      </c>
      <c r="L20" s="401">
        <v>590.1</v>
      </c>
      <c r="M20" s="402">
        <v>7</v>
      </c>
      <c r="N20" s="403">
        <v>5501</v>
      </c>
      <c r="O20" s="400">
        <v>7</v>
      </c>
      <c r="P20" s="401">
        <v>18465</v>
      </c>
      <c r="Q20" s="400">
        <v>7</v>
      </c>
      <c r="R20" s="401">
        <v>22900</v>
      </c>
      <c r="S20" s="404">
        <v>52</v>
      </c>
      <c r="T20" s="594">
        <v>129707.1</v>
      </c>
      <c r="U20" s="406">
        <v>8</v>
      </c>
    </row>
    <row r="23" spans="1:21" ht="23.25" x14ac:dyDescent="0.35">
      <c r="B23" s="164" t="s">
        <v>1111</v>
      </c>
    </row>
    <row r="25" spans="1:21" ht="23.25" x14ac:dyDescent="0.35">
      <c r="B25" s="164" t="s">
        <v>1112</v>
      </c>
    </row>
  </sheetData>
  <sortState xmlns:xlrd2="http://schemas.microsoft.com/office/spreadsheetml/2017/richdata2" ref="B13:T20">
    <sortCondition ref="S13:S20"/>
    <sortCondition descending="1" ref="T13:T20"/>
  </sortState>
  <mergeCells count="19">
    <mergeCell ref="A8:A10"/>
    <mergeCell ref="B8:B10"/>
    <mergeCell ref="C8:D8"/>
    <mergeCell ref="E8:F8"/>
    <mergeCell ref="G8:H8"/>
    <mergeCell ref="S8:U9"/>
    <mergeCell ref="C9:D9"/>
    <mergeCell ref="E9:F9"/>
    <mergeCell ref="G9:H9"/>
    <mergeCell ref="I9:J9"/>
    <mergeCell ref="K9:L9"/>
    <mergeCell ref="I8:J8"/>
    <mergeCell ref="M9:N9"/>
    <mergeCell ref="O9:P9"/>
    <mergeCell ref="Q9:R9"/>
    <mergeCell ref="K8:L8"/>
    <mergeCell ref="M8:N8"/>
    <mergeCell ref="O8:P8"/>
    <mergeCell ref="Q8:R8"/>
  </mergeCells>
  <printOptions horizontalCentered="1"/>
  <pageMargins left="0.39374999999999999" right="0.39374999999999999" top="0.39374999999999999" bottom="0.39374999999999999" header="0.51180555555555496" footer="0.51180555555555496"/>
  <pageSetup paperSize="9" firstPageNumber="0" orientation="portrait" horizontalDpi="4294967293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08080"/>
    <pageSetUpPr fitToPage="1"/>
  </sheetPr>
  <dimension ref="A1:IW50"/>
  <sheetViews>
    <sheetView zoomScale="84" zoomScaleNormal="84" zoomScalePageLayoutView="55" workbookViewId="0">
      <selection activeCell="AG3" sqref="AG3"/>
    </sheetView>
  </sheetViews>
  <sheetFormatPr defaultColWidth="9.140625" defaultRowHeight="15" x14ac:dyDescent="0.2"/>
  <cols>
    <col min="1" max="1" width="5.140625" style="23"/>
    <col min="2" max="2" width="21.85546875" style="27"/>
    <col min="3" max="3" width="19.85546875" style="24"/>
    <col min="4" max="4" width="5.7109375" style="24"/>
    <col min="5" max="5" width="9.28515625" style="25"/>
    <col min="6" max="6" width="5.7109375" style="24"/>
    <col min="7" max="7" width="9.28515625" style="25"/>
    <col min="8" max="8" width="5.7109375" style="24"/>
    <col min="9" max="9" width="9.28515625" style="25"/>
    <col min="10" max="10" width="5.7109375" style="24"/>
    <col min="11" max="11" width="9.28515625" style="25"/>
    <col min="12" max="12" width="5.7109375" style="24"/>
    <col min="13" max="13" width="9.28515625" style="25"/>
    <col min="14" max="14" width="5.7109375" style="24"/>
    <col min="15" max="15" width="9.28515625" style="25"/>
    <col min="16" max="16" width="5.7109375" style="24"/>
    <col min="17" max="17" width="9.28515625" style="25"/>
    <col min="18" max="18" width="5.7109375" style="24"/>
    <col min="19" max="19" width="9.28515625" style="25"/>
    <col min="20" max="20" width="6.7109375" style="24"/>
    <col min="21" max="21" width="10" style="25"/>
    <col min="22" max="22" width="10.5703125" style="24"/>
    <col min="23" max="28" width="0" style="24" hidden="1"/>
    <col min="29" max="257" width="9.140625" style="24"/>
    <col min="258" max="16384" width="9.140625" style="26"/>
  </cols>
  <sheetData>
    <row r="1" spans="1:22" ht="23.25" x14ac:dyDescent="0.35">
      <c r="B1" s="1369" t="s">
        <v>0</v>
      </c>
      <c r="C1" s="1369"/>
      <c r="G1" s="97"/>
      <c r="H1" s="92"/>
      <c r="I1" s="97"/>
      <c r="J1" s="92"/>
      <c r="K1" s="13" t="s">
        <v>1</v>
      </c>
      <c r="L1" s="92"/>
      <c r="M1" s="97"/>
      <c r="N1" s="92"/>
      <c r="O1" s="97"/>
      <c r="Q1" s="24"/>
    </row>
    <row r="2" spans="1:22" ht="23.25" x14ac:dyDescent="0.35">
      <c r="B2" s="1370" t="s">
        <v>2</v>
      </c>
      <c r="C2" s="1370"/>
      <c r="G2" s="97"/>
      <c r="H2" s="92"/>
      <c r="I2" s="97"/>
      <c r="J2" s="92"/>
      <c r="K2" s="13" t="s">
        <v>535</v>
      </c>
      <c r="L2" s="92"/>
      <c r="M2" s="97"/>
      <c r="N2" s="92"/>
      <c r="O2" s="97"/>
    </row>
    <row r="3" spans="1:22" ht="23.25" x14ac:dyDescent="0.35">
      <c r="G3" s="97"/>
      <c r="H3" s="92"/>
      <c r="I3" s="97"/>
      <c r="J3" s="92"/>
      <c r="K3" s="13" t="s">
        <v>19</v>
      </c>
      <c r="L3" s="92"/>
      <c r="M3" s="97"/>
      <c r="N3" s="92"/>
      <c r="O3" s="97"/>
    </row>
    <row r="4" spans="1:22" ht="15.75" thickBot="1" x14ac:dyDescent="0.25"/>
    <row r="5" spans="1:22" ht="18.75" thickBot="1" x14ac:dyDescent="0.25">
      <c r="A5" s="1365" t="s">
        <v>4</v>
      </c>
      <c r="B5" s="1371" t="s">
        <v>20</v>
      </c>
      <c r="C5" s="1372" t="s">
        <v>5</v>
      </c>
      <c r="D5" s="1362" t="s">
        <v>6</v>
      </c>
      <c r="E5" s="1362"/>
      <c r="F5" s="1363" t="s">
        <v>7</v>
      </c>
      <c r="G5" s="1363"/>
      <c r="H5" s="1362" t="s">
        <v>8</v>
      </c>
      <c r="I5" s="1362"/>
      <c r="J5" s="1363" t="s">
        <v>9</v>
      </c>
      <c r="K5" s="1363"/>
      <c r="L5" s="1362" t="s">
        <v>10</v>
      </c>
      <c r="M5" s="1362"/>
      <c r="N5" s="1363" t="s">
        <v>11</v>
      </c>
      <c r="O5" s="1363"/>
      <c r="P5" s="1362" t="s">
        <v>12</v>
      </c>
      <c r="Q5" s="1362"/>
      <c r="R5" s="1363" t="s">
        <v>13</v>
      </c>
      <c r="S5" s="1363"/>
      <c r="T5" s="1357" t="s">
        <v>14</v>
      </c>
      <c r="U5" s="1357"/>
      <c r="V5" s="1357"/>
    </row>
    <row r="6" spans="1:22" ht="39" customHeight="1" thickBot="1" x14ac:dyDescent="0.25">
      <c r="A6" s="1365"/>
      <c r="B6" s="1371"/>
      <c r="C6" s="1372"/>
      <c r="D6" s="1349" t="s">
        <v>459</v>
      </c>
      <c r="E6" s="1368"/>
      <c r="F6" s="1349" t="s">
        <v>460</v>
      </c>
      <c r="G6" s="1368"/>
      <c r="H6" s="1349" t="s">
        <v>461</v>
      </c>
      <c r="I6" s="1368"/>
      <c r="J6" s="1349" t="s">
        <v>462</v>
      </c>
      <c r="K6" s="1368"/>
      <c r="L6" s="1349" t="s">
        <v>463</v>
      </c>
      <c r="M6" s="1368"/>
      <c r="N6" s="1349" t="s">
        <v>464</v>
      </c>
      <c r="O6" s="1368"/>
      <c r="P6" s="1349" t="s">
        <v>465</v>
      </c>
      <c r="Q6" s="1368"/>
      <c r="R6" s="1349" t="s">
        <v>466</v>
      </c>
      <c r="S6" s="1368"/>
      <c r="T6" s="1357"/>
      <c r="U6" s="1357"/>
      <c r="V6" s="1357"/>
    </row>
    <row r="7" spans="1:22" ht="4.5" customHeight="1" x14ac:dyDescent="0.2">
      <c r="A7" s="1365"/>
      <c r="B7" s="1371"/>
      <c r="C7" s="1372"/>
      <c r="D7" s="409"/>
      <c r="E7" s="410"/>
      <c r="F7" s="409"/>
      <c r="G7" s="411"/>
      <c r="H7" s="412"/>
      <c r="I7" s="410"/>
      <c r="J7" s="409"/>
      <c r="K7" s="411"/>
      <c r="L7" s="412"/>
      <c r="M7" s="410"/>
      <c r="N7" s="409"/>
      <c r="O7" s="413"/>
      <c r="P7" s="412"/>
      <c r="Q7" s="410"/>
      <c r="R7" s="409"/>
      <c r="S7" s="411"/>
      <c r="T7" s="412"/>
      <c r="U7" s="414"/>
      <c r="V7" s="415"/>
    </row>
    <row r="8" spans="1:22" ht="12" customHeight="1" x14ac:dyDescent="0.2">
      <c r="A8" s="372"/>
      <c r="B8" s="416"/>
      <c r="C8" s="417"/>
      <c r="D8" s="418" t="s">
        <v>15</v>
      </c>
      <c r="E8" s="419" t="s">
        <v>16</v>
      </c>
      <c r="F8" s="418" t="s">
        <v>15</v>
      </c>
      <c r="G8" s="420" t="s">
        <v>16</v>
      </c>
      <c r="H8" s="421" t="s">
        <v>15</v>
      </c>
      <c r="I8" s="419" t="s">
        <v>16</v>
      </c>
      <c r="J8" s="418" t="s">
        <v>15</v>
      </c>
      <c r="K8" s="420" t="s">
        <v>16</v>
      </c>
      <c r="L8" s="421" t="s">
        <v>15</v>
      </c>
      <c r="M8" s="419" t="s">
        <v>16</v>
      </c>
      <c r="N8" s="418" t="s">
        <v>15</v>
      </c>
      <c r="O8" s="422" t="s">
        <v>16</v>
      </c>
      <c r="P8" s="421" t="s">
        <v>15</v>
      </c>
      <c r="Q8" s="419" t="s">
        <v>16</v>
      </c>
      <c r="R8" s="418" t="s">
        <v>15</v>
      </c>
      <c r="S8" s="420" t="s">
        <v>16</v>
      </c>
      <c r="T8" s="421" t="s">
        <v>15</v>
      </c>
      <c r="U8" s="423" t="s">
        <v>17</v>
      </c>
      <c r="V8" s="595" t="s">
        <v>18</v>
      </c>
    </row>
    <row r="9" spans="1:22" ht="3.75" customHeight="1" thickBot="1" x14ac:dyDescent="0.25">
      <c r="A9" s="425"/>
      <c r="B9" s="426"/>
      <c r="C9" s="427"/>
      <c r="D9" s="428"/>
      <c r="E9" s="429"/>
      <c r="F9" s="428"/>
      <c r="G9" s="430"/>
      <c r="H9" s="431"/>
      <c r="I9" s="429"/>
      <c r="J9" s="428"/>
      <c r="K9" s="430"/>
      <c r="L9" s="431"/>
      <c r="M9" s="429"/>
      <c r="N9" s="428"/>
      <c r="O9" s="430"/>
      <c r="P9" s="431"/>
      <c r="Q9" s="429"/>
      <c r="R9" s="428"/>
      <c r="S9" s="430"/>
      <c r="T9" s="431"/>
      <c r="U9" s="432"/>
      <c r="V9" s="433"/>
    </row>
    <row r="10" spans="1:22" ht="15.75" x14ac:dyDescent="0.2">
      <c r="A10" s="434">
        <v>1</v>
      </c>
      <c r="B10" s="435" t="s">
        <v>370</v>
      </c>
      <c r="C10" s="596" t="s">
        <v>223</v>
      </c>
      <c r="D10" s="436">
        <v>1</v>
      </c>
      <c r="E10" s="437">
        <v>5709</v>
      </c>
      <c r="F10" s="438">
        <v>1</v>
      </c>
      <c r="G10" s="439">
        <v>5585</v>
      </c>
      <c r="H10" s="436">
        <v>1</v>
      </c>
      <c r="I10" s="437">
        <v>14782</v>
      </c>
      <c r="J10" s="438">
        <v>1</v>
      </c>
      <c r="K10" s="440">
        <v>15054</v>
      </c>
      <c r="L10" s="436">
        <v>7</v>
      </c>
      <c r="M10" s="437">
        <v>316</v>
      </c>
      <c r="N10" s="438">
        <v>1</v>
      </c>
      <c r="O10" s="440">
        <v>6137</v>
      </c>
      <c r="P10" s="436">
        <v>2</v>
      </c>
      <c r="Q10" s="437">
        <v>7035</v>
      </c>
      <c r="R10" s="438">
        <v>4.5</v>
      </c>
      <c r="S10" s="440">
        <v>7655</v>
      </c>
      <c r="T10" s="441">
        <v>18.5</v>
      </c>
      <c r="U10" s="393">
        <v>62273</v>
      </c>
      <c r="V10" s="442">
        <v>1</v>
      </c>
    </row>
    <row r="11" spans="1:22" ht="15.75" x14ac:dyDescent="0.2">
      <c r="A11" s="443">
        <v>2</v>
      </c>
      <c r="B11" s="435" t="s">
        <v>397</v>
      </c>
      <c r="C11" s="596" t="s">
        <v>224</v>
      </c>
      <c r="D11" s="436">
        <v>2</v>
      </c>
      <c r="E11" s="437">
        <v>4295</v>
      </c>
      <c r="F11" s="438">
        <v>1</v>
      </c>
      <c r="G11" s="439">
        <v>4728</v>
      </c>
      <c r="H11" s="436">
        <v>4</v>
      </c>
      <c r="I11" s="437">
        <v>9878</v>
      </c>
      <c r="J11" s="438">
        <v>4</v>
      </c>
      <c r="K11" s="440">
        <v>5834</v>
      </c>
      <c r="L11" s="436">
        <v>1</v>
      </c>
      <c r="M11" s="437">
        <v>1255</v>
      </c>
      <c r="N11" s="438">
        <v>1</v>
      </c>
      <c r="O11" s="440">
        <v>7169</v>
      </c>
      <c r="P11" s="436">
        <v>4</v>
      </c>
      <c r="Q11" s="437">
        <v>6715</v>
      </c>
      <c r="R11" s="438">
        <v>2</v>
      </c>
      <c r="S11" s="440">
        <v>9105</v>
      </c>
      <c r="T11" s="441">
        <v>19</v>
      </c>
      <c r="U11" s="393">
        <v>48979</v>
      </c>
      <c r="V11" s="445">
        <v>2</v>
      </c>
    </row>
    <row r="12" spans="1:22" ht="15.75" x14ac:dyDescent="0.2">
      <c r="A12" s="434">
        <v>3</v>
      </c>
      <c r="B12" s="435" t="s">
        <v>402</v>
      </c>
      <c r="C12" s="596" t="s">
        <v>222</v>
      </c>
      <c r="D12" s="436">
        <v>2</v>
      </c>
      <c r="E12" s="437">
        <v>4789</v>
      </c>
      <c r="F12" s="438">
        <v>2</v>
      </c>
      <c r="G12" s="439">
        <v>5222</v>
      </c>
      <c r="H12" s="436">
        <v>1</v>
      </c>
      <c r="I12" s="437">
        <v>7253</v>
      </c>
      <c r="J12" s="438">
        <v>3</v>
      </c>
      <c r="K12" s="440">
        <v>8824</v>
      </c>
      <c r="L12" s="436">
        <v>2</v>
      </c>
      <c r="M12" s="437">
        <v>1072</v>
      </c>
      <c r="N12" s="438">
        <v>3</v>
      </c>
      <c r="O12" s="440">
        <v>4446</v>
      </c>
      <c r="P12" s="436">
        <v>3</v>
      </c>
      <c r="Q12" s="437">
        <v>6475</v>
      </c>
      <c r="R12" s="438">
        <v>3</v>
      </c>
      <c r="S12" s="440">
        <v>9725</v>
      </c>
      <c r="T12" s="441">
        <v>19</v>
      </c>
      <c r="U12" s="393">
        <v>47806</v>
      </c>
      <c r="V12" s="442">
        <v>3</v>
      </c>
    </row>
    <row r="13" spans="1:22" ht="15.75" x14ac:dyDescent="0.2">
      <c r="A13" s="434">
        <v>4</v>
      </c>
      <c r="B13" s="435" t="s">
        <v>216</v>
      </c>
      <c r="C13" s="596" t="s">
        <v>209</v>
      </c>
      <c r="D13" s="436">
        <v>1</v>
      </c>
      <c r="E13" s="437">
        <v>5928</v>
      </c>
      <c r="F13" s="438">
        <v>3</v>
      </c>
      <c r="G13" s="439">
        <v>4806</v>
      </c>
      <c r="H13" s="436">
        <v>3</v>
      </c>
      <c r="I13" s="437">
        <v>6804</v>
      </c>
      <c r="J13" s="438">
        <v>1</v>
      </c>
      <c r="K13" s="440">
        <v>10989</v>
      </c>
      <c r="L13" s="436">
        <v>6</v>
      </c>
      <c r="M13" s="437">
        <v>494</v>
      </c>
      <c r="N13" s="438">
        <v>4</v>
      </c>
      <c r="O13" s="440">
        <v>3387</v>
      </c>
      <c r="P13" s="436">
        <v>1</v>
      </c>
      <c r="Q13" s="437">
        <v>12020</v>
      </c>
      <c r="R13" s="438">
        <v>1</v>
      </c>
      <c r="S13" s="440">
        <v>14480</v>
      </c>
      <c r="T13" s="441">
        <v>20</v>
      </c>
      <c r="U13" s="393">
        <v>58908</v>
      </c>
      <c r="V13" s="442">
        <v>4</v>
      </c>
    </row>
    <row r="14" spans="1:22" ht="15.75" x14ac:dyDescent="0.2">
      <c r="A14" s="443">
        <v>5</v>
      </c>
      <c r="B14" s="435" t="s">
        <v>218</v>
      </c>
      <c r="C14" s="596" t="s">
        <v>209</v>
      </c>
      <c r="D14" s="436">
        <v>4</v>
      </c>
      <c r="E14" s="437">
        <v>3884</v>
      </c>
      <c r="F14" s="438">
        <v>1</v>
      </c>
      <c r="G14" s="439">
        <v>4790</v>
      </c>
      <c r="H14" s="436">
        <v>4</v>
      </c>
      <c r="I14" s="437">
        <v>6792</v>
      </c>
      <c r="J14" s="438">
        <v>5</v>
      </c>
      <c r="K14" s="440">
        <v>6735</v>
      </c>
      <c r="L14" s="436">
        <v>1</v>
      </c>
      <c r="M14" s="437">
        <v>2842</v>
      </c>
      <c r="N14" s="438">
        <v>4</v>
      </c>
      <c r="O14" s="440">
        <v>1877</v>
      </c>
      <c r="P14" s="436">
        <v>2</v>
      </c>
      <c r="Q14" s="437">
        <v>7295</v>
      </c>
      <c r="R14" s="438">
        <v>1</v>
      </c>
      <c r="S14" s="440">
        <v>9385</v>
      </c>
      <c r="T14" s="441">
        <v>22</v>
      </c>
      <c r="U14" s="393">
        <v>43600</v>
      </c>
      <c r="V14" s="445">
        <v>5</v>
      </c>
    </row>
    <row r="15" spans="1:22" ht="15.75" x14ac:dyDescent="0.2">
      <c r="A15" s="434">
        <v>6</v>
      </c>
      <c r="B15" s="435" t="s">
        <v>369</v>
      </c>
      <c r="C15" s="596" t="s">
        <v>223</v>
      </c>
      <c r="D15" s="436">
        <v>4</v>
      </c>
      <c r="E15" s="437">
        <v>3993</v>
      </c>
      <c r="F15" s="438">
        <v>2</v>
      </c>
      <c r="G15" s="439">
        <v>4367</v>
      </c>
      <c r="H15" s="436">
        <v>2</v>
      </c>
      <c r="I15" s="437">
        <v>7156</v>
      </c>
      <c r="J15" s="438">
        <v>3</v>
      </c>
      <c r="K15" s="440">
        <v>6478</v>
      </c>
      <c r="L15" s="436">
        <v>3</v>
      </c>
      <c r="M15" s="437">
        <v>999</v>
      </c>
      <c r="N15" s="438">
        <v>2</v>
      </c>
      <c r="O15" s="440">
        <v>7808</v>
      </c>
      <c r="P15" s="436">
        <v>1</v>
      </c>
      <c r="Q15" s="437">
        <v>9130</v>
      </c>
      <c r="R15" s="438">
        <v>6</v>
      </c>
      <c r="S15" s="440">
        <v>6660</v>
      </c>
      <c r="T15" s="441">
        <v>23</v>
      </c>
      <c r="U15" s="393">
        <v>46591</v>
      </c>
      <c r="V15" s="442">
        <v>6</v>
      </c>
    </row>
    <row r="16" spans="1:22" ht="15.75" x14ac:dyDescent="0.2">
      <c r="A16" s="434">
        <v>7</v>
      </c>
      <c r="B16" s="435" t="s">
        <v>555</v>
      </c>
      <c r="C16" s="596" t="s">
        <v>223</v>
      </c>
      <c r="D16" s="436">
        <v>3</v>
      </c>
      <c r="E16" s="437">
        <v>3994</v>
      </c>
      <c r="F16" s="438">
        <v>1</v>
      </c>
      <c r="G16" s="439">
        <v>3990</v>
      </c>
      <c r="H16" s="436">
        <v>5</v>
      </c>
      <c r="I16" s="437">
        <v>6612</v>
      </c>
      <c r="J16" s="438">
        <v>4</v>
      </c>
      <c r="K16" s="440">
        <v>9030</v>
      </c>
      <c r="L16" s="436">
        <v>2</v>
      </c>
      <c r="M16" s="437">
        <v>683</v>
      </c>
      <c r="N16" s="438">
        <v>2</v>
      </c>
      <c r="O16" s="440">
        <v>6975</v>
      </c>
      <c r="P16" s="436">
        <v>3</v>
      </c>
      <c r="Q16" s="437">
        <v>7180</v>
      </c>
      <c r="R16" s="438">
        <v>4</v>
      </c>
      <c r="S16" s="440">
        <v>8090</v>
      </c>
      <c r="T16" s="441">
        <v>24</v>
      </c>
      <c r="U16" s="393">
        <v>46554</v>
      </c>
      <c r="V16" s="442">
        <v>7</v>
      </c>
    </row>
    <row r="17" spans="1:22" ht="15.75" x14ac:dyDescent="0.2">
      <c r="A17" s="443">
        <v>8</v>
      </c>
      <c r="B17" s="435" t="s">
        <v>556</v>
      </c>
      <c r="C17" s="596" t="s">
        <v>224</v>
      </c>
      <c r="D17" s="436">
        <v>5</v>
      </c>
      <c r="E17" s="437">
        <v>3817</v>
      </c>
      <c r="F17" s="438">
        <v>2</v>
      </c>
      <c r="G17" s="439">
        <v>4440</v>
      </c>
      <c r="H17" s="436">
        <v>3</v>
      </c>
      <c r="I17" s="437">
        <v>8408</v>
      </c>
      <c r="J17" s="438">
        <v>1</v>
      </c>
      <c r="K17" s="440">
        <v>10086</v>
      </c>
      <c r="L17" s="436">
        <v>3</v>
      </c>
      <c r="M17" s="437">
        <v>742</v>
      </c>
      <c r="N17" s="438">
        <v>5</v>
      </c>
      <c r="O17" s="440">
        <v>2363</v>
      </c>
      <c r="P17" s="436">
        <v>5</v>
      </c>
      <c r="Q17" s="437">
        <v>4225</v>
      </c>
      <c r="R17" s="438">
        <v>3</v>
      </c>
      <c r="S17" s="440">
        <v>8945</v>
      </c>
      <c r="T17" s="441">
        <v>27</v>
      </c>
      <c r="U17" s="393">
        <v>43026</v>
      </c>
      <c r="V17" s="445">
        <v>8</v>
      </c>
    </row>
    <row r="18" spans="1:22" ht="15.75" x14ac:dyDescent="0.2">
      <c r="A18" s="434">
        <v>9</v>
      </c>
      <c r="B18" s="435" t="s">
        <v>562</v>
      </c>
      <c r="C18" s="596" t="s">
        <v>222</v>
      </c>
      <c r="D18" s="436">
        <v>7</v>
      </c>
      <c r="E18" s="437">
        <v>3006</v>
      </c>
      <c r="F18" s="438">
        <v>4</v>
      </c>
      <c r="G18" s="439">
        <v>4356</v>
      </c>
      <c r="H18" s="436">
        <v>2</v>
      </c>
      <c r="I18" s="437">
        <v>12582</v>
      </c>
      <c r="J18" s="438">
        <v>2</v>
      </c>
      <c r="K18" s="440">
        <v>8071</v>
      </c>
      <c r="L18" s="436">
        <v>1</v>
      </c>
      <c r="M18" s="437">
        <v>1175</v>
      </c>
      <c r="N18" s="438">
        <v>2</v>
      </c>
      <c r="O18" s="440">
        <v>3852</v>
      </c>
      <c r="P18" s="436">
        <v>5</v>
      </c>
      <c r="Q18" s="437">
        <v>3640</v>
      </c>
      <c r="R18" s="438">
        <v>5</v>
      </c>
      <c r="S18" s="440">
        <v>7705</v>
      </c>
      <c r="T18" s="441">
        <v>28</v>
      </c>
      <c r="U18" s="393">
        <v>44387</v>
      </c>
      <c r="V18" s="442">
        <v>9</v>
      </c>
    </row>
    <row r="19" spans="1:22" ht="15.75" x14ac:dyDescent="0.2">
      <c r="A19" s="434">
        <v>10</v>
      </c>
      <c r="B19" s="435" t="s">
        <v>371</v>
      </c>
      <c r="C19" s="596" t="s">
        <v>223</v>
      </c>
      <c r="D19" s="436">
        <v>2</v>
      </c>
      <c r="E19" s="437">
        <v>4046</v>
      </c>
      <c r="F19" s="438">
        <v>6</v>
      </c>
      <c r="G19" s="439">
        <v>3305</v>
      </c>
      <c r="H19" s="436">
        <v>4</v>
      </c>
      <c r="I19" s="437">
        <v>7317</v>
      </c>
      <c r="J19" s="438">
        <v>6</v>
      </c>
      <c r="K19" s="440">
        <v>6454</v>
      </c>
      <c r="L19" s="436">
        <v>4</v>
      </c>
      <c r="M19" s="437">
        <v>603</v>
      </c>
      <c r="N19" s="438">
        <v>1</v>
      </c>
      <c r="O19" s="440">
        <v>4270</v>
      </c>
      <c r="P19" s="436">
        <v>3</v>
      </c>
      <c r="Q19" s="437">
        <v>6700</v>
      </c>
      <c r="R19" s="438">
        <v>4</v>
      </c>
      <c r="S19" s="440">
        <v>8290</v>
      </c>
      <c r="T19" s="441">
        <v>30</v>
      </c>
      <c r="U19" s="393">
        <v>40985</v>
      </c>
      <c r="V19" s="442">
        <v>10</v>
      </c>
    </row>
    <row r="20" spans="1:22" ht="15.75" x14ac:dyDescent="0.2">
      <c r="A20" s="443">
        <v>11</v>
      </c>
      <c r="B20" s="435" t="s">
        <v>561</v>
      </c>
      <c r="C20" s="596" t="s">
        <v>224</v>
      </c>
      <c r="D20" s="436">
        <v>4</v>
      </c>
      <c r="E20" s="437">
        <v>4694</v>
      </c>
      <c r="F20" s="438">
        <v>6</v>
      </c>
      <c r="G20" s="439">
        <v>3328</v>
      </c>
      <c r="H20" s="436">
        <v>6</v>
      </c>
      <c r="I20" s="437">
        <v>5967</v>
      </c>
      <c r="J20" s="438">
        <v>4</v>
      </c>
      <c r="K20" s="440">
        <v>9329</v>
      </c>
      <c r="L20" s="436">
        <v>3</v>
      </c>
      <c r="M20" s="437">
        <v>1389</v>
      </c>
      <c r="N20" s="438">
        <v>1</v>
      </c>
      <c r="O20" s="440">
        <v>13546</v>
      </c>
      <c r="P20" s="436">
        <v>3</v>
      </c>
      <c r="Q20" s="437">
        <v>5485</v>
      </c>
      <c r="R20" s="438">
        <v>6</v>
      </c>
      <c r="S20" s="440">
        <v>6860</v>
      </c>
      <c r="T20" s="441">
        <v>33</v>
      </c>
      <c r="U20" s="393">
        <v>50598</v>
      </c>
      <c r="V20" s="445">
        <v>11</v>
      </c>
    </row>
    <row r="21" spans="1:22" ht="15.75" x14ac:dyDescent="0.2">
      <c r="A21" s="434">
        <v>12</v>
      </c>
      <c r="B21" s="435" t="s">
        <v>1110</v>
      </c>
      <c r="C21" s="596" t="s">
        <v>142</v>
      </c>
      <c r="D21" s="436">
        <v>4</v>
      </c>
      <c r="E21" s="437">
        <v>3919</v>
      </c>
      <c r="F21" s="438">
        <v>4</v>
      </c>
      <c r="G21" s="439">
        <v>3514</v>
      </c>
      <c r="H21" s="436">
        <v>5</v>
      </c>
      <c r="I21" s="437">
        <v>6364</v>
      </c>
      <c r="J21" s="438">
        <v>3</v>
      </c>
      <c r="K21" s="440">
        <v>10911</v>
      </c>
      <c r="L21" s="436">
        <v>5</v>
      </c>
      <c r="M21" s="437">
        <v>1032</v>
      </c>
      <c r="N21" s="438">
        <v>7</v>
      </c>
      <c r="O21" s="440">
        <v>1159</v>
      </c>
      <c r="P21" s="436">
        <v>1</v>
      </c>
      <c r="Q21" s="437">
        <v>7545</v>
      </c>
      <c r="R21" s="438">
        <v>5</v>
      </c>
      <c r="S21" s="440">
        <v>8050</v>
      </c>
      <c r="T21" s="441">
        <v>34</v>
      </c>
      <c r="U21" s="393">
        <v>42494</v>
      </c>
      <c r="V21" s="442">
        <v>12</v>
      </c>
    </row>
    <row r="22" spans="1:22" ht="15.75" x14ac:dyDescent="0.2">
      <c r="A22" s="434">
        <v>13</v>
      </c>
      <c r="B22" s="435" t="s">
        <v>295</v>
      </c>
      <c r="C22" s="596" t="s">
        <v>142</v>
      </c>
      <c r="D22" s="436">
        <v>3</v>
      </c>
      <c r="E22" s="437">
        <v>3969</v>
      </c>
      <c r="F22" s="438">
        <v>4</v>
      </c>
      <c r="G22" s="439">
        <v>4739</v>
      </c>
      <c r="H22" s="436">
        <v>7</v>
      </c>
      <c r="I22" s="437">
        <v>4205</v>
      </c>
      <c r="J22" s="438">
        <v>3</v>
      </c>
      <c r="K22" s="440">
        <v>10321</v>
      </c>
      <c r="L22" s="436">
        <v>7</v>
      </c>
      <c r="M22" s="437">
        <v>392</v>
      </c>
      <c r="N22" s="438">
        <v>7</v>
      </c>
      <c r="O22" s="440">
        <v>479</v>
      </c>
      <c r="P22" s="436">
        <v>2</v>
      </c>
      <c r="Q22" s="437">
        <v>8190</v>
      </c>
      <c r="R22" s="438">
        <v>3</v>
      </c>
      <c r="S22" s="440">
        <v>8330</v>
      </c>
      <c r="T22" s="441">
        <v>36</v>
      </c>
      <c r="U22" s="393">
        <v>40625</v>
      </c>
      <c r="V22" s="442">
        <v>13</v>
      </c>
    </row>
    <row r="23" spans="1:22" ht="15.75" x14ac:dyDescent="0.2">
      <c r="A23" s="443">
        <v>14</v>
      </c>
      <c r="B23" s="435" t="s">
        <v>380</v>
      </c>
      <c r="C23" s="596" t="s">
        <v>222</v>
      </c>
      <c r="D23" s="436">
        <v>8</v>
      </c>
      <c r="E23" s="437">
        <v>2980</v>
      </c>
      <c r="F23" s="438">
        <v>2</v>
      </c>
      <c r="G23" s="439">
        <v>3837</v>
      </c>
      <c r="H23" s="436">
        <v>6</v>
      </c>
      <c r="I23" s="437">
        <v>5572</v>
      </c>
      <c r="J23" s="438">
        <v>1</v>
      </c>
      <c r="K23" s="440">
        <v>18801</v>
      </c>
      <c r="L23" s="436">
        <v>3</v>
      </c>
      <c r="M23" s="437">
        <v>244</v>
      </c>
      <c r="N23" s="438">
        <v>8</v>
      </c>
      <c r="O23" s="440">
        <v>64</v>
      </c>
      <c r="P23" s="436">
        <v>6</v>
      </c>
      <c r="Q23" s="437">
        <v>5450</v>
      </c>
      <c r="R23" s="438">
        <v>3</v>
      </c>
      <c r="S23" s="440">
        <v>8530</v>
      </c>
      <c r="T23" s="441">
        <v>37</v>
      </c>
      <c r="U23" s="393">
        <v>45478</v>
      </c>
      <c r="V23" s="445">
        <v>14</v>
      </c>
    </row>
    <row r="24" spans="1:22" ht="15.75" x14ac:dyDescent="0.2">
      <c r="A24" s="434">
        <v>15</v>
      </c>
      <c r="B24" s="435" t="s">
        <v>957</v>
      </c>
      <c r="C24" s="596" t="s">
        <v>401</v>
      </c>
      <c r="D24" s="436">
        <v>7</v>
      </c>
      <c r="E24" s="437">
        <v>3011</v>
      </c>
      <c r="F24" s="438">
        <v>3</v>
      </c>
      <c r="G24" s="439">
        <v>4185</v>
      </c>
      <c r="H24" s="436">
        <v>2</v>
      </c>
      <c r="I24" s="437">
        <v>8265</v>
      </c>
      <c r="J24" s="438">
        <v>8</v>
      </c>
      <c r="K24" s="440">
        <v>5835</v>
      </c>
      <c r="L24" s="436">
        <v>8</v>
      </c>
      <c r="M24" s="437">
        <v>177</v>
      </c>
      <c r="N24" s="438">
        <v>3</v>
      </c>
      <c r="O24" s="440">
        <v>3468</v>
      </c>
      <c r="P24" s="436">
        <v>5</v>
      </c>
      <c r="Q24" s="437">
        <v>5580</v>
      </c>
      <c r="R24" s="438">
        <v>1</v>
      </c>
      <c r="S24" s="440">
        <v>10560</v>
      </c>
      <c r="T24" s="441">
        <v>37</v>
      </c>
      <c r="U24" s="393">
        <v>41081</v>
      </c>
      <c r="V24" s="442">
        <v>15</v>
      </c>
    </row>
    <row r="25" spans="1:22" ht="15.75" x14ac:dyDescent="0.2">
      <c r="A25" s="434">
        <v>16</v>
      </c>
      <c r="B25" s="435" t="s">
        <v>567</v>
      </c>
      <c r="C25" s="596" t="s">
        <v>224</v>
      </c>
      <c r="D25" s="436">
        <v>9</v>
      </c>
      <c r="E25" s="437">
        <v>0</v>
      </c>
      <c r="F25" s="438">
        <v>5</v>
      </c>
      <c r="G25" s="439">
        <v>4081</v>
      </c>
      <c r="H25" s="436">
        <v>5</v>
      </c>
      <c r="I25" s="437">
        <v>5017</v>
      </c>
      <c r="J25" s="438">
        <v>2</v>
      </c>
      <c r="K25" s="440">
        <v>11177</v>
      </c>
      <c r="L25" s="436">
        <v>7</v>
      </c>
      <c r="M25" s="437">
        <v>98</v>
      </c>
      <c r="N25" s="438">
        <v>3</v>
      </c>
      <c r="O25" s="440">
        <v>1979</v>
      </c>
      <c r="P25" s="436">
        <v>4</v>
      </c>
      <c r="Q25" s="437">
        <v>5980</v>
      </c>
      <c r="R25" s="438">
        <v>2</v>
      </c>
      <c r="S25" s="440">
        <v>10230</v>
      </c>
      <c r="T25" s="441">
        <v>37</v>
      </c>
      <c r="U25" s="393">
        <v>38562</v>
      </c>
      <c r="V25" s="442">
        <v>16</v>
      </c>
    </row>
    <row r="26" spans="1:22" ht="15.75" x14ac:dyDescent="0.2">
      <c r="A26" s="443">
        <v>17</v>
      </c>
      <c r="B26" s="435" t="s">
        <v>564</v>
      </c>
      <c r="C26" s="596" t="s">
        <v>222</v>
      </c>
      <c r="D26" s="436">
        <v>5</v>
      </c>
      <c r="E26" s="437">
        <v>3563</v>
      </c>
      <c r="F26" s="438">
        <v>7</v>
      </c>
      <c r="G26" s="439">
        <v>2685</v>
      </c>
      <c r="H26" s="436">
        <v>3</v>
      </c>
      <c r="I26" s="437">
        <v>7351</v>
      </c>
      <c r="J26" s="438">
        <v>7</v>
      </c>
      <c r="K26" s="440">
        <v>7019</v>
      </c>
      <c r="L26" s="436">
        <v>2</v>
      </c>
      <c r="M26" s="437">
        <v>2022</v>
      </c>
      <c r="N26" s="438">
        <v>7</v>
      </c>
      <c r="O26" s="440">
        <v>667</v>
      </c>
      <c r="P26" s="436">
        <v>6</v>
      </c>
      <c r="Q26" s="437">
        <v>5480</v>
      </c>
      <c r="R26" s="438">
        <v>2</v>
      </c>
      <c r="S26" s="440">
        <v>9270</v>
      </c>
      <c r="T26" s="441">
        <v>39</v>
      </c>
      <c r="U26" s="393">
        <v>38057</v>
      </c>
      <c r="V26" s="445">
        <v>17</v>
      </c>
    </row>
    <row r="27" spans="1:22" ht="15.75" x14ac:dyDescent="0.2">
      <c r="A27" s="434">
        <v>18</v>
      </c>
      <c r="B27" s="435" t="s">
        <v>560</v>
      </c>
      <c r="C27" s="596" t="s">
        <v>209</v>
      </c>
      <c r="D27" s="436">
        <v>7</v>
      </c>
      <c r="E27" s="437">
        <v>3556</v>
      </c>
      <c r="F27" s="438">
        <v>3</v>
      </c>
      <c r="G27" s="439">
        <v>4806</v>
      </c>
      <c r="H27" s="436">
        <v>8</v>
      </c>
      <c r="I27" s="437">
        <v>4752</v>
      </c>
      <c r="J27" s="438">
        <v>8</v>
      </c>
      <c r="K27" s="440">
        <v>6961</v>
      </c>
      <c r="L27" s="436">
        <v>6</v>
      </c>
      <c r="M27" s="437">
        <v>120</v>
      </c>
      <c r="N27" s="438">
        <v>2</v>
      </c>
      <c r="O27" s="440">
        <v>2257</v>
      </c>
      <c r="P27" s="436">
        <v>1</v>
      </c>
      <c r="Q27" s="437">
        <v>9645</v>
      </c>
      <c r="R27" s="438">
        <v>4.5</v>
      </c>
      <c r="S27" s="440">
        <v>7655</v>
      </c>
      <c r="T27" s="441">
        <v>39.5</v>
      </c>
      <c r="U27" s="393">
        <v>39752</v>
      </c>
      <c r="V27" s="442">
        <v>18</v>
      </c>
    </row>
    <row r="28" spans="1:22" ht="15.75" x14ac:dyDescent="0.2">
      <c r="A28" s="434">
        <v>19</v>
      </c>
      <c r="B28" s="435" t="s">
        <v>376</v>
      </c>
      <c r="C28" s="596" t="s">
        <v>401</v>
      </c>
      <c r="D28" s="436">
        <v>7</v>
      </c>
      <c r="E28" s="437">
        <v>2790</v>
      </c>
      <c r="F28" s="438">
        <v>8</v>
      </c>
      <c r="G28" s="439">
        <v>2273</v>
      </c>
      <c r="H28" s="436">
        <v>4</v>
      </c>
      <c r="I28" s="437">
        <v>5929</v>
      </c>
      <c r="J28" s="438">
        <v>7</v>
      </c>
      <c r="K28" s="440">
        <v>6272</v>
      </c>
      <c r="L28" s="436">
        <v>5</v>
      </c>
      <c r="M28" s="437">
        <v>570</v>
      </c>
      <c r="N28" s="438">
        <v>6</v>
      </c>
      <c r="O28" s="440">
        <v>1848</v>
      </c>
      <c r="P28" s="436">
        <v>2</v>
      </c>
      <c r="Q28" s="437">
        <v>9030</v>
      </c>
      <c r="R28" s="438">
        <v>1</v>
      </c>
      <c r="S28" s="440">
        <v>11220</v>
      </c>
      <c r="T28" s="441">
        <v>40</v>
      </c>
      <c r="U28" s="393">
        <v>39932</v>
      </c>
      <c r="V28" s="442">
        <v>19</v>
      </c>
    </row>
    <row r="29" spans="1:22" ht="15.75" x14ac:dyDescent="0.2">
      <c r="A29" s="443">
        <v>20</v>
      </c>
      <c r="B29" s="435" t="s">
        <v>379</v>
      </c>
      <c r="C29" s="596" t="s">
        <v>225</v>
      </c>
      <c r="D29" s="436">
        <v>5</v>
      </c>
      <c r="E29" s="437">
        <v>3533</v>
      </c>
      <c r="F29" s="438">
        <v>5</v>
      </c>
      <c r="G29" s="439">
        <v>3344</v>
      </c>
      <c r="H29" s="436">
        <v>1</v>
      </c>
      <c r="I29" s="437">
        <v>8285</v>
      </c>
      <c r="J29" s="438">
        <v>9</v>
      </c>
      <c r="K29" s="440">
        <v>0</v>
      </c>
      <c r="L29" s="436">
        <v>5</v>
      </c>
      <c r="M29" s="437">
        <v>434</v>
      </c>
      <c r="N29" s="438">
        <v>5</v>
      </c>
      <c r="O29" s="440">
        <v>1872</v>
      </c>
      <c r="P29" s="436">
        <v>4</v>
      </c>
      <c r="Q29" s="437">
        <v>4005</v>
      </c>
      <c r="R29" s="438">
        <v>7</v>
      </c>
      <c r="S29" s="440">
        <v>4585</v>
      </c>
      <c r="T29" s="441">
        <v>41</v>
      </c>
      <c r="U29" s="393">
        <v>26058</v>
      </c>
      <c r="V29" s="445">
        <v>20</v>
      </c>
    </row>
    <row r="30" spans="1:22" ht="15.75" x14ac:dyDescent="0.2">
      <c r="A30" s="434">
        <v>21</v>
      </c>
      <c r="B30" s="435" t="s">
        <v>373</v>
      </c>
      <c r="C30" s="596" t="s">
        <v>557</v>
      </c>
      <c r="D30" s="436">
        <v>2</v>
      </c>
      <c r="E30" s="437">
        <v>4275</v>
      </c>
      <c r="F30" s="438">
        <v>5</v>
      </c>
      <c r="G30" s="439">
        <v>3450</v>
      </c>
      <c r="H30" s="436">
        <v>7</v>
      </c>
      <c r="I30" s="437">
        <v>5170</v>
      </c>
      <c r="J30" s="438">
        <v>5</v>
      </c>
      <c r="K30" s="440">
        <v>5768</v>
      </c>
      <c r="L30" s="436">
        <v>2</v>
      </c>
      <c r="M30" s="437">
        <v>841</v>
      </c>
      <c r="N30" s="438">
        <v>3</v>
      </c>
      <c r="O30" s="440">
        <v>3385</v>
      </c>
      <c r="P30" s="436">
        <v>9</v>
      </c>
      <c r="Q30" s="437">
        <v>0</v>
      </c>
      <c r="R30" s="438">
        <v>9</v>
      </c>
      <c r="S30" s="440">
        <v>0</v>
      </c>
      <c r="T30" s="441">
        <v>42</v>
      </c>
      <c r="U30" s="393">
        <v>22889</v>
      </c>
      <c r="V30" s="442">
        <v>21</v>
      </c>
    </row>
    <row r="31" spans="1:22" ht="15.75" x14ac:dyDescent="0.2">
      <c r="A31" s="434">
        <v>22</v>
      </c>
      <c r="B31" s="435" t="s">
        <v>565</v>
      </c>
      <c r="C31" s="596" t="s">
        <v>142</v>
      </c>
      <c r="D31" s="436">
        <v>8</v>
      </c>
      <c r="E31" s="437">
        <v>3547</v>
      </c>
      <c r="F31" s="438">
        <v>5</v>
      </c>
      <c r="G31" s="439">
        <v>3753</v>
      </c>
      <c r="H31" s="436">
        <v>8</v>
      </c>
      <c r="I31" s="437">
        <v>3374</v>
      </c>
      <c r="J31" s="438">
        <v>4</v>
      </c>
      <c r="K31" s="440">
        <v>7271</v>
      </c>
      <c r="L31" s="436">
        <v>7</v>
      </c>
      <c r="M31" s="437">
        <v>261</v>
      </c>
      <c r="N31" s="438">
        <v>5</v>
      </c>
      <c r="O31" s="440">
        <v>1249</v>
      </c>
      <c r="P31" s="436">
        <v>5</v>
      </c>
      <c r="Q31" s="437">
        <v>6545</v>
      </c>
      <c r="R31" s="438">
        <v>2</v>
      </c>
      <c r="S31" s="440">
        <v>14000</v>
      </c>
      <c r="T31" s="441">
        <v>44</v>
      </c>
      <c r="U31" s="393">
        <v>40000</v>
      </c>
      <c r="V31" s="442">
        <v>22</v>
      </c>
    </row>
    <row r="32" spans="1:22" ht="15.75" x14ac:dyDescent="0.2">
      <c r="A32" s="443">
        <v>23</v>
      </c>
      <c r="B32" s="435" t="s">
        <v>392</v>
      </c>
      <c r="C32" s="596" t="s">
        <v>142</v>
      </c>
      <c r="D32" s="436">
        <v>6</v>
      </c>
      <c r="E32" s="437">
        <v>3112</v>
      </c>
      <c r="F32" s="438">
        <v>4</v>
      </c>
      <c r="G32" s="439">
        <v>3490</v>
      </c>
      <c r="H32" s="436">
        <v>7</v>
      </c>
      <c r="I32" s="437">
        <v>3620</v>
      </c>
      <c r="J32" s="438">
        <v>7</v>
      </c>
      <c r="K32" s="440">
        <v>4095</v>
      </c>
      <c r="L32" s="436">
        <v>4</v>
      </c>
      <c r="M32" s="437">
        <v>178</v>
      </c>
      <c r="N32" s="438">
        <v>6</v>
      </c>
      <c r="O32" s="440">
        <v>862</v>
      </c>
      <c r="P32" s="436">
        <v>4</v>
      </c>
      <c r="Q32" s="437">
        <v>5755</v>
      </c>
      <c r="R32" s="438">
        <v>6</v>
      </c>
      <c r="S32" s="440">
        <v>7045</v>
      </c>
      <c r="T32" s="441">
        <v>44</v>
      </c>
      <c r="U32" s="393">
        <v>28157</v>
      </c>
      <c r="V32" s="445">
        <v>23</v>
      </c>
    </row>
    <row r="33" spans="1:22" ht="15.75" x14ac:dyDescent="0.2">
      <c r="A33" s="434">
        <v>24</v>
      </c>
      <c r="B33" s="435" t="s">
        <v>398</v>
      </c>
      <c r="C33" s="596" t="s">
        <v>557</v>
      </c>
      <c r="D33" s="436">
        <v>8</v>
      </c>
      <c r="E33" s="437">
        <v>2524</v>
      </c>
      <c r="F33" s="438">
        <v>7</v>
      </c>
      <c r="G33" s="439">
        <v>3325</v>
      </c>
      <c r="H33" s="436">
        <v>9</v>
      </c>
      <c r="I33" s="437">
        <v>0</v>
      </c>
      <c r="J33" s="438">
        <v>2</v>
      </c>
      <c r="K33" s="440">
        <v>9423</v>
      </c>
      <c r="L33" s="436">
        <v>1</v>
      </c>
      <c r="M33" s="437">
        <v>855</v>
      </c>
      <c r="N33" s="438">
        <v>5</v>
      </c>
      <c r="O33" s="440">
        <v>2846</v>
      </c>
      <c r="P33" s="436">
        <v>8</v>
      </c>
      <c r="Q33" s="437">
        <v>3280</v>
      </c>
      <c r="R33" s="438">
        <v>6</v>
      </c>
      <c r="S33" s="440">
        <v>7100</v>
      </c>
      <c r="T33" s="441">
        <v>46</v>
      </c>
      <c r="U33" s="393">
        <v>29353</v>
      </c>
      <c r="V33" s="442">
        <v>24</v>
      </c>
    </row>
    <row r="34" spans="1:22" ht="15.75" x14ac:dyDescent="0.2">
      <c r="A34" s="434">
        <v>25</v>
      </c>
      <c r="B34" s="435" t="s">
        <v>566</v>
      </c>
      <c r="C34" s="596" t="s">
        <v>225</v>
      </c>
      <c r="D34" s="436">
        <v>6</v>
      </c>
      <c r="E34" s="437">
        <v>3635</v>
      </c>
      <c r="F34" s="438">
        <v>8</v>
      </c>
      <c r="G34" s="439">
        <v>2405</v>
      </c>
      <c r="H34" s="436">
        <v>1</v>
      </c>
      <c r="I34" s="437">
        <v>11088</v>
      </c>
      <c r="J34" s="438">
        <v>6</v>
      </c>
      <c r="K34" s="440">
        <v>8225</v>
      </c>
      <c r="L34" s="436">
        <v>8</v>
      </c>
      <c r="M34" s="437">
        <v>0</v>
      </c>
      <c r="N34" s="438">
        <v>8</v>
      </c>
      <c r="O34" s="440">
        <v>116</v>
      </c>
      <c r="P34" s="436">
        <v>3</v>
      </c>
      <c r="Q34" s="437">
        <v>7565</v>
      </c>
      <c r="R34" s="438">
        <v>7</v>
      </c>
      <c r="S34" s="440">
        <v>6275</v>
      </c>
      <c r="T34" s="441">
        <v>47</v>
      </c>
      <c r="U34" s="393">
        <v>39309</v>
      </c>
      <c r="V34" s="442">
        <v>25</v>
      </c>
    </row>
    <row r="35" spans="1:22" ht="15.75" x14ac:dyDescent="0.2">
      <c r="A35" s="443">
        <v>26</v>
      </c>
      <c r="B35" s="435" t="s">
        <v>378</v>
      </c>
      <c r="C35" s="596" t="s">
        <v>401</v>
      </c>
      <c r="D35" s="436">
        <v>6</v>
      </c>
      <c r="E35" s="437">
        <v>3464</v>
      </c>
      <c r="F35" s="438">
        <v>6</v>
      </c>
      <c r="G35" s="439">
        <v>4045</v>
      </c>
      <c r="H35" s="436">
        <v>2</v>
      </c>
      <c r="I35" s="437">
        <v>10287</v>
      </c>
      <c r="J35" s="438">
        <v>9</v>
      </c>
      <c r="K35" s="440">
        <v>0</v>
      </c>
      <c r="L35" s="436">
        <v>4</v>
      </c>
      <c r="M35" s="437">
        <v>1185</v>
      </c>
      <c r="N35" s="438">
        <v>4</v>
      </c>
      <c r="O35" s="440">
        <v>1295</v>
      </c>
      <c r="P35" s="436">
        <v>7</v>
      </c>
      <c r="Q35" s="437">
        <v>1570</v>
      </c>
      <c r="R35" s="438">
        <v>9</v>
      </c>
      <c r="S35" s="440">
        <v>0</v>
      </c>
      <c r="T35" s="441">
        <v>47</v>
      </c>
      <c r="U35" s="393">
        <v>21846</v>
      </c>
      <c r="V35" s="445">
        <v>26</v>
      </c>
    </row>
    <row r="36" spans="1:22" ht="15.75" x14ac:dyDescent="0.2">
      <c r="A36" s="434">
        <v>27</v>
      </c>
      <c r="B36" s="435" t="s">
        <v>558</v>
      </c>
      <c r="C36" s="596" t="s">
        <v>225</v>
      </c>
      <c r="D36" s="436">
        <v>1</v>
      </c>
      <c r="E36" s="437">
        <v>4442</v>
      </c>
      <c r="F36" s="438">
        <v>7</v>
      </c>
      <c r="G36" s="439">
        <v>3287</v>
      </c>
      <c r="H36" s="436">
        <v>6</v>
      </c>
      <c r="I36" s="437">
        <v>5388</v>
      </c>
      <c r="J36" s="438">
        <v>6</v>
      </c>
      <c r="K36" s="440">
        <v>4326</v>
      </c>
      <c r="L36" s="436">
        <v>8</v>
      </c>
      <c r="M36" s="437">
        <v>0.1</v>
      </c>
      <c r="N36" s="438">
        <v>6</v>
      </c>
      <c r="O36" s="440">
        <v>1193</v>
      </c>
      <c r="P36" s="436">
        <v>8</v>
      </c>
      <c r="Q36" s="437">
        <v>3460</v>
      </c>
      <c r="R36" s="438">
        <v>7</v>
      </c>
      <c r="S36" s="440">
        <v>6595</v>
      </c>
      <c r="T36" s="441">
        <v>49</v>
      </c>
      <c r="U36" s="393">
        <v>28691.1</v>
      </c>
      <c r="V36" s="442">
        <v>27</v>
      </c>
    </row>
    <row r="37" spans="1:22" ht="15.75" x14ac:dyDescent="0.2">
      <c r="A37" s="434">
        <v>28</v>
      </c>
      <c r="B37" s="435" t="s">
        <v>559</v>
      </c>
      <c r="C37" s="596" t="s">
        <v>209</v>
      </c>
      <c r="D37" s="436">
        <v>6</v>
      </c>
      <c r="E37" s="437">
        <v>3449</v>
      </c>
      <c r="F37" s="438">
        <v>3</v>
      </c>
      <c r="G37" s="439">
        <v>4359</v>
      </c>
      <c r="H37" s="436">
        <v>5</v>
      </c>
      <c r="I37" s="437">
        <v>8993</v>
      </c>
      <c r="J37" s="438">
        <v>2</v>
      </c>
      <c r="K37" s="440">
        <v>11555</v>
      </c>
      <c r="L37" s="436">
        <v>9</v>
      </c>
      <c r="M37" s="437">
        <v>0</v>
      </c>
      <c r="N37" s="438">
        <v>9</v>
      </c>
      <c r="O37" s="440">
        <v>0</v>
      </c>
      <c r="P37" s="436">
        <v>9</v>
      </c>
      <c r="Q37" s="437">
        <v>0</v>
      </c>
      <c r="R37" s="438">
        <v>9</v>
      </c>
      <c r="S37" s="440">
        <v>0</v>
      </c>
      <c r="T37" s="441">
        <v>52</v>
      </c>
      <c r="U37" s="393">
        <v>28356</v>
      </c>
      <c r="V37" s="442">
        <v>28</v>
      </c>
    </row>
    <row r="38" spans="1:22" ht="15.75" x14ac:dyDescent="0.2">
      <c r="A38" s="443">
        <v>29</v>
      </c>
      <c r="B38" s="435" t="s">
        <v>374</v>
      </c>
      <c r="C38" s="596" t="s">
        <v>557</v>
      </c>
      <c r="D38" s="436">
        <v>5</v>
      </c>
      <c r="E38" s="437">
        <v>4257</v>
      </c>
      <c r="F38" s="438">
        <v>6</v>
      </c>
      <c r="G38" s="439">
        <v>3401</v>
      </c>
      <c r="H38" s="436">
        <v>8</v>
      </c>
      <c r="I38" s="437">
        <v>3131</v>
      </c>
      <c r="J38" s="438">
        <v>6</v>
      </c>
      <c r="K38" s="440">
        <v>7782</v>
      </c>
      <c r="L38" s="436">
        <v>4</v>
      </c>
      <c r="M38" s="437">
        <v>903</v>
      </c>
      <c r="N38" s="438">
        <v>8</v>
      </c>
      <c r="O38" s="440">
        <v>896</v>
      </c>
      <c r="P38" s="436">
        <v>8</v>
      </c>
      <c r="Q38" s="437">
        <v>3395</v>
      </c>
      <c r="R38" s="438">
        <v>8</v>
      </c>
      <c r="S38" s="440">
        <v>5150</v>
      </c>
      <c r="T38" s="441">
        <v>53</v>
      </c>
      <c r="U38" s="393">
        <v>28915</v>
      </c>
      <c r="V38" s="445">
        <v>29</v>
      </c>
    </row>
    <row r="39" spans="1:22" ht="15.75" x14ac:dyDescent="0.2">
      <c r="A39" s="434">
        <v>30</v>
      </c>
      <c r="B39" s="435" t="s">
        <v>958</v>
      </c>
      <c r="C39" s="596" t="s">
        <v>557</v>
      </c>
      <c r="D39" s="436">
        <v>9</v>
      </c>
      <c r="E39" s="437">
        <v>0</v>
      </c>
      <c r="F39" s="438">
        <v>9</v>
      </c>
      <c r="G39" s="439">
        <v>0</v>
      </c>
      <c r="H39" s="436">
        <v>3</v>
      </c>
      <c r="I39" s="437">
        <v>11330</v>
      </c>
      <c r="J39" s="438">
        <v>5</v>
      </c>
      <c r="K39" s="440">
        <v>8344</v>
      </c>
      <c r="L39" s="436">
        <v>6</v>
      </c>
      <c r="M39" s="437">
        <v>381</v>
      </c>
      <c r="N39" s="438">
        <v>7</v>
      </c>
      <c r="O39" s="440">
        <v>727</v>
      </c>
      <c r="P39" s="436">
        <v>6</v>
      </c>
      <c r="Q39" s="437">
        <v>3425</v>
      </c>
      <c r="R39" s="438">
        <v>8</v>
      </c>
      <c r="S39" s="440">
        <v>3420</v>
      </c>
      <c r="T39" s="441">
        <v>53</v>
      </c>
      <c r="U39" s="393">
        <v>27627</v>
      </c>
      <c r="V39" s="442">
        <v>30</v>
      </c>
    </row>
    <row r="40" spans="1:22" ht="15.75" x14ac:dyDescent="0.2">
      <c r="A40" s="434">
        <v>31</v>
      </c>
      <c r="B40" s="435" t="s">
        <v>959</v>
      </c>
      <c r="C40" s="596" t="s">
        <v>225</v>
      </c>
      <c r="D40" s="436">
        <v>9</v>
      </c>
      <c r="E40" s="437">
        <v>0</v>
      </c>
      <c r="F40" s="438">
        <v>9</v>
      </c>
      <c r="G40" s="439">
        <v>0</v>
      </c>
      <c r="H40" s="436">
        <v>6</v>
      </c>
      <c r="I40" s="437">
        <v>4595</v>
      </c>
      <c r="J40" s="438">
        <v>8</v>
      </c>
      <c r="K40" s="440">
        <v>5806</v>
      </c>
      <c r="L40" s="436">
        <v>5</v>
      </c>
      <c r="M40" s="437">
        <v>156</v>
      </c>
      <c r="N40" s="438">
        <v>6</v>
      </c>
      <c r="O40" s="440">
        <v>2320</v>
      </c>
      <c r="P40" s="436">
        <v>6</v>
      </c>
      <c r="Q40" s="437">
        <v>3435</v>
      </c>
      <c r="R40" s="438">
        <v>7</v>
      </c>
      <c r="S40" s="440">
        <v>5445</v>
      </c>
      <c r="T40" s="441">
        <v>56</v>
      </c>
      <c r="U40" s="393">
        <v>21757</v>
      </c>
      <c r="V40" s="442">
        <v>31</v>
      </c>
    </row>
    <row r="41" spans="1:22" ht="15.75" x14ac:dyDescent="0.2">
      <c r="A41" s="434">
        <v>32</v>
      </c>
      <c r="B41" s="435" t="s">
        <v>563</v>
      </c>
      <c r="C41" s="596" t="s">
        <v>401</v>
      </c>
      <c r="D41" s="436">
        <v>3</v>
      </c>
      <c r="E41" s="437">
        <v>4723</v>
      </c>
      <c r="F41" s="438">
        <v>8</v>
      </c>
      <c r="G41" s="439">
        <v>2273</v>
      </c>
      <c r="H41" s="436">
        <v>9</v>
      </c>
      <c r="I41" s="437">
        <v>0</v>
      </c>
      <c r="J41" s="438">
        <v>9</v>
      </c>
      <c r="K41" s="440">
        <v>0</v>
      </c>
      <c r="L41" s="436">
        <v>8</v>
      </c>
      <c r="M41" s="437">
        <v>36</v>
      </c>
      <c r="N41" s="438">
        <v>8</v>
      </c>
      <c r="O41" s="440">
        <v>423</v>
      </c>
      <c r="P41" s="436">
        <v>7</v>
      </c>
      <c r="Q41" s="437">
        <v>3535</v>
      </c>
      <c r="R41" s="438">
        <v>5</v>
      </c>
      <c r="S41" s="440">
        <v>7405</v>
      </c>
      <c r="T41" s="441">
        <v>57</v>
      </c>
      <c r="U41" s="393">
        <v>18395</v>
      </c>
      <c r="V41" s="442">
        <v>32</v>
      </c>
    </row>
    <row r="42" spans="1:22" ht="15.75" x14ac:dyDescent="0.2">
      <c r="A42" s="434">
        <v>33</v>
      </c>
      <c r="B42" s="435" t="s">
        <v>375</v>
      </c>
      <c r="C42" s="596" t="s">
        <v>557</v>
      </c>
      <c r="D42" s="436">
        <v>1</v>
      </c>
      <c r="E42" s="437">
        <v>4123</v>
      </c>
      <c r="F42" s="438">
        <v>7</v>
      </c>
      <c r="G42" s="439">
        <v>2367</v>
      </c>
      <c r="H42" s="436">
        <v>8</v>
      </c>
      <c r="I42" s="437">
        <v>1894</v>
      </c>
      <c r="J42" s="438">
        <v>9</v>
      </c>
      <c r="K42" s="440">
        <v>0</v>
      </c>
      <c r="L42" s="436">
        <v>9</v>
      </c>
      <c r="M42" s="437">
        <v>0</v>
      </c>
      <c r="N42" s="438">
        <v>9</v>
      </c>
      <c r="O42" s="440">
        <v>0</v>
      </c>
      <c r="P42" s="436">
        <v>7</v>
      </c>
      <c r="Q42" s="437">
        <v>5280</v>
      </c>
      <c r="R42" s="438">
        <v>8</v>
      </c>
      <c r="S42" s="440">
        <v>5925</v>
      </c>
      <c r="T42" s="441">
        <v>58</v>
      </c>
      <c r="U42" s="393">
        <v>19589</v>
      </c>
      <c r="V42" s="442">
        <v>33</v>
      </c>
    </row>
    <row r="43" spans="1:22" ht="15.75" x14ac:dyDescent="0.2">
      <c r="A43" s="434">
        <v>34</v>
      </c>
      <c r="B43" s="435" t="s">
        <v>1064</v>
      </c>
      <c r="C43" s="596" t="s">
        <v>209</v>
      </c>
      <c r="D43" s="436">
        <v>9</v>
      </c>
      <c r="E43" s="437">
        <v>0</v>
      </c>
      <c r="F43" s="438">
        <v>9</v>
      </c>
      <c r="G43" s="439">
        <v>0</v>
      </c>
      <c r="H43" s="436">
        <v>9</v>
      </c>
      <c r="I43" s="437">
        <v>0</v>
      </c>
      <c r="J43" s="438">
        <v>9</v>
      </c>
      <c r="K43" s="440">
        <v>0</v>
      </c>
      <c r="L43" s="436">
        <v>6</v>
      </c>
      <c r="M43" s="437">
        <v>300</v>
      </c>
      <c r="N43" s="438">
        <v>4</v>
      </c>
      <c r="O43" s="440">
        <v>2827</v>
      </c>
      <c r="P43" s="436">
        <v>7</v>
      </c>
      <c r="Q43" s="437">
        <v>5440</v>
      </c>
      <c r="R43" s="438">
        <v>8</v>
      </c>
      <c r="S43" s="440">
        <v>4420</v>
      </c>
      <c r="T43" s="441">
        <v>61</v>
      </c>
      <c r="U43" s="393">
        <v>12987</v>
      </c>
      <c r="V43" s="442">
        <v>34</v>
      </c>
    </row>
    <row r="44" spans="1:22" ht="15.75" x14ac:dyDescent="0.2">
      <c r="A44" s="434">
        <v>35</v>
      </c>
      <c r="B44" s="435" t="s">
        <v>961</v>
      </c>
      <c r="C44" s="596" t="s">
        <v>401</v>
      </c>
      <c r="D44" s="436">
        <v>9</v>
      </c>
      <c r="E44" s="437">
        <v>0</v>
      </c>
      <c r="F44" s="438">
        <v>9</v>
      </c>
      <c r="G44" s="439">
        <v>0</v>
      </c>
      <c r="H44" s="436">
        <v>7</v>
      </c>
      <c r="I44" s="437">
        <v>5360</v>
      </c>
      <c r="J44" s="438">
        <v>8</v>
      </c>
      <c r="K44" s="440">
        <v>3531</v>
      </c>
      <c r="L44" s="436">
        <v>9</v>
      </c>
      <c r="M44" s="437">
        <v>0</v>
      </c>
      <c r="N44" s="438">
        <v>9</v>
      </c>
      <c r="O44" s="440">
        <v>0</v>
      </c>
      <c r="P44" s="436">
        <v>9</v>
      </c>
      <c r="Q44" s="437">
        <v>0</v>
      </c>
      <c r="R44" s="438">
        <v>4</v>
      </c>
      <c r="S44" s="440">
        <v>8280</v>
      </c>
      <c r="T44" s="441">
        <v>64</v>
      </c>
      <c r="U44" s="393">
        <v>17171</v>
      </c>
      <c r="V44" s="442">
        <v>35</v>
      </c>
    </row>
    <row r="45" spans="1:22" ht="15.75" x14ac:dyDescent="0.2">
      <c r="A45" s="434">
        <v>36</v>
      </c>
      <c r="B45" s="435" t="s">
        <v>372</v>
      </c>
      <c r="C45" s="596" t="s">
        <v>224</v>
      </c>
      <c r="D45" s="436">
        <v>3</v>
      </c>
      <c r="E45" s="437">
        <v>4116</v>
      </c>
      <c r="F45" s="438">
        <v>9</v>
      </c>
      <c r="G45" s="439">
        <v>0</v>
      </c>
      <c r="H45" s="436">
        <v>9</v>
      </c>
      <c r="I45" s="437">
        <v>0</v>
      </c>
      <c r="J45" s="438">
        <v>9</v>
      </c>
      <c r="K45" s="440">
        <v>0</v>
      </c>
      <c r="L45" s="436">
        <v>9</v>
      </c>
      <c r="M45" s="437">
        <v>0</v>
      </c>
      <c r="N45" s="438">
        <v>9</v>
      </c>
      <c r="O45" s="440">
        <v>0</v>
      </c>
      <c r="P45" s="436">
        <v>9</v>
      </c>
      <c r="Q45" s="437">
        <v>0</v>
      </c>
      <c r="R45" s="438">
        <v>9</v>
      </c>
      <c r="S45" s="440">
        <v>0</v>
      </c>
      <c r="T45" s="441">
        <v>66</v>
      </c>
      <c r="U45" s="393">
        <v>4116</v>
      </c>
      <c r="V45" s="442">
        <v>36</v>
      </c>
    </row>
    <row r="46" spans="1:22" ht="15.75" x14ac:dyDescent="0.2">
      <c r="A46" s="434">
        <v>37</v>
      </c>
      <c r="B46" s="435" t="s">
        <v>960</v>
      </c>
      <c r="C46" s="596" t="s">
        <v>225</v>
      </c>
      <c r="D46" s="436">
        <v>9</v>
      </c>
      <c r="E46" s="437">
        <v>0</v>
      </c>
      <c r="F46" s="438">
        <v>9</v>
      </c>
      <c r="G46" s="439">
        <v>0</v>
      </c>
      <c r="H46" s="436">
        <v>9</v>
      </c>
      <c r="I46" s="437">
        <v>0</v>
      </c>
      <c r="J46" s="438">
        <v>5</v>
      </c>
      <c r="K46" s="440">
        <v>8659</v>
      </c>
      <c r="L46" s="436">
        <v>9</v>
      </c>
      <c r="M46" s="437">
        <v>0</v>
      </c>
      <c r="N46" s="438">
        <v>9</v>
      </c>
      <c r="O46" s="440">
        <v>0</v>
      </c>
      <c r="P46" s="436">
        <v>9</v>
      </c>
      <c r="Q46" s="437">
        <v>0</v>
      </c>
      <c r="R46" s="438">
        <v>9</v>
      </c>
      <c r="S46" s="440">
        <v>0</v>
      </c>
      <c r="T46" s="441">
        <v>68</v>
      </c>
      <c r="U46" s="393">
        <v>8659</v>
      </c>
      <c r="V46" s="442">
        <v>37</v>
      </c>
    </row>
    <row r="47" spans="1:22" ht="15.75" x14ac:dyDescent="0.2">
      <c r="A47" s="434">
        <v>38</v>
      </c>
      <c r="B47" s="435" t="s">
        <v>962</v>
      </c>
      <c r="C47" s="596" t="s">
        <v>401</v>
      </c>
      <c r="D47" s="436">
        <v>9</v>
      </c>
      <c r="E47" s="437">
        <v>0</v>
      </c>
      <c r="F47" s="438">
        <v>9</v>
      </c>
      <c r="G47" s="439">
        <v>0</v>
      </c>
      <c r="H47" s="436">
        <v>9</v>
      </c>
      <c r="I47" s="437">
        <v>0</v>
      </c>
      <c r="J47" s="438">
        <v>7</v>
      </c>
      <c r="K47" s="440">
        <v>7359</v>
      </c>
      <c r="L47" s="436">
        <v>9</v>
      </c>
      <c r="M47" s="437">
        <v>0</v>
      </c>
      <c r="N47" s="438">
        <v>9</v>
      </c>
      <c r="O47" s="440">
        <v>0</v>
      </c>
      <c r="P47" s="436">
        <v>9</v>
      </c>
      <c r="Q47" s="437">
        <v>0</v>
      </c>
      <c r="R47" s="438">
        <v>9</v>
      </c>
      <c r="S47" s="440">
        <v>0</v>
      </c>
      <c r="T47" s="441">
        <v>70</v>
      </c>
      <c r="U47" s="393">
        <v>7359</v>
      </c>
      <c r="V47" s="442">
        <v>38</v>
      </c>
    </row>
    <row r="48" spans="1:22" ht="15.75" x14ac:dyDescent="0.2">
      <c r="A48" s="434">
        <v>39</v>
      </c>
      <c r="B48" s="435" t="s">
        <v>404</v>
      </c>
      <c r="C48" s="596" t="s">
        <v>225</v>
      </c>
      <c r="D48" s="436">
        <v>8</v>
      </c>
      <c r="E48" s="437">
        <v>2717</v>
      </c>
      <c r="F48" s="438">
        <v>8</v>
      </c>
      <c r="G48" s="439">
        <v>2516</v>
      </c>
      <c r="H48" s="436">
        <v>9</v>
      </c>
      <c r="I48" s="437">
        <v>0</v>
      </c>
      <c r="J48" s="438">
        <v>9</v>
      </c>
      <c r="K48" s="440">
        <v>0</v>
      </c>
      <c r="L48" s="436">
        <v>9</v>
      </c>
      <c r="M48" s="437">
        <v>0</v>
      </c>
      <c r="N48" s="438">
        <v>9</v>
      </c>
      <c r="O48" s="440">
        <v>0</v>
      </c>
      <c r="P48" s="436">
        <v>9</v>
      </c>
      <c r="Q48" s="437">
        <v>0</v>
      </c>
      <c r="R48" s="438">
        <v>9</v>
      </c>
      <c r="S48" s="440">
        <v>0</v>
      </c>
      <c r="T48" s="441">
        <v>70</v>
      </c>
      <c r="U48" s="393">
        <v>5233</v>
      </c>
      <c r="V48" s="442">
        <v>39</v>
      </c>
    </row>
    <row r="49" spans="1:22" ht="16.5" thickBot="1" x14ac:dyDescent="0.25">
      <c r="A49" s="597"/>
      <c r="B49" s="598"/>
      <c r="C49" s="453"/>
      <c r="D49" s="454"/>
      <c r="E49" s="455"/>
      <c r="F49" s="456"/>
      <c r="G49" s="457"/>
      <c r="H49" s="454"/>
      <c r="I49" s="455"/>
      <c r="J49" s="456"/>
      <c r="K49" s="457"/>
      <c r="L49" s="454"/>
      <c r="M49" s="455"/>
      <c r="N49" s="456"/>
      <c r="O49" s="457"/>
      <c r="P49" s="456"/>
      <c r="Q49" s="457"/>
      <c r="R49" s="456"/>
      <c r="S49" s="457"/>
      <c r="T49" s="599"/>
      <c r="U49" s="600"/>
      <c r="V49" s="601"/>
    </row>
    <row r="50" spans="1:22" ht="15.75" thickTop="1" x14ac:dyDescent="0.2"/>
  </sheetData>
  <sortState xmlns:xlrd2="http://schemas.microsoft.com/office/spreadsheetml/2017/richdata2" ref="B10:U48">
    <sortCondition ref="T10:T48"/>
    <sortCondition descending="1" ref="U10:U48"/>
  </sortState>
  <mergeCells count="22">
    <mergeCell ref="L5:M5"/>
    <mergeCell ref="B1:C1"/>
    <mergeCell ref="B2:C2"/>
    <mergeCell ref="A5:A7"/>
    <mergeCell ref="B5:B7"/>
    <mergeCell ref="C5:C7"/>
    <mergeCell ref="N5:O5"/>
    <mergeCell ref="P5:Q5"/>
    <mergeCell ref="R5:S5"/>
    <mergeCell ref="T5:V6"/>
    <mergeCell ref="D6:E6"/>
    <mergeCell ref="F6:G6"/>
    <mergeCell ref="H6:I6"/>
    <mergeCell ref="J6:K6"/>
    <mergeCell ref="L6:M6"/>
    <mergeCell ref="N6:O6"/>
    <mergeCell ref="P6:Q6"/>
    <mergeCell ref="R6:S6"/>
    <mergeCell ref="D5:E5"/>
    <mergeCell ref="F5:G5"/>
    <mergeCell ref="H5:I5"/>
    <mergeCell ref="J5:K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0:T49" xr:uid="{17CC072A-00E6-4AF3-8FD2-3EBF3AF8BFBC}">
      <formula1>IF(ISNUMBER(IZ10)=TRUE(),SUM(IZ10,JB10,JD10,JF10,JH10,JJ10,JL10,JN10),"")</formula1>
      <formula2>0</formula2>
    </dataValidation>
  </dataValidations>
  <printOptions horizontalCentered="1"/>
  <pageMargins left="0.39374999999999999" right="0.39374999999999999" top="0.39374999999999999" bottom="0.39374999999999999" header="0.51180555555555496" footer="0.23611111111111099"/>
  <pageSetup paperSize="9" scale="50" firstPageNumber="0" orientation="portrait" horizontalDpi="4294967293" verticalDpi="4294967293" r:id="rId1"/>
  <headerFooter>
    <oddFooter>&amp;L&amp;YPojedinačni plasman lige&amp;R&amp;YStranica &amp;P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43C3B-8917-49E0-BC20-19509FE2E3EA}">
  <dimension ref="A1:AC25"/>
  <sheetViews>
    <sheetView workbookViewId="0">
      <selection activeCell="Y3" sqref="Y3"/>
    </sheetView>
  </sheetViews>
  <sheetFormatPr defaultRowHeight="12.75" x14ac:dyDescent="0.2"/>
  <cols>
    <col min="1" max="1" width="5.140625" customWidth="1"/>
    <col min="2" max="2" width="26.42578125" customWidth="1"/>
    <col min="3" max="3" width="4.85546875" customWidth="1"/>
    <col min="4" max="4" width="7.7109375" customWidth="1"/>
    <col min="5" max="5" width="4.7109375" customWidth="1"/>
    <col min="6" max="6" width="7.85546875" customWidth="1"/>
    <col min="7" max="7" width="4.85546875" customWidth="1"/>
    <col min="8" max="8" width="8" customWidth="1"/>
    <col min="9" max="9" width="4.7109375" customWidth="1"/>
    <col min="10" max="10" width="7.85546875" customWidth="1"/>
    <col min="11" max="11" width="4.85546875" customWidth="1"/>
    <col min="12" max="12" width="7.7109375" customWidth="1"/>
    <col min="13" max="13" width="4.85546875" customWidth="1"/>
    <col min="14" max="14" width="7.7109375" customWidth="1"/>
    <col min="15" max="15" width="4.85546875" customWidth="1"/>
    <col min="16" max="16" width="7.7109375" customWidth="1"/>
    <col min="17" max="17" width="4.85546875" customWidth="1"/>
    <col min="18" max="18" width="8" customWidth="1"/>
    <col min="19" max="19" width="7.140625" customWidth="1"/>
  </cols>
  <sheetData>
    <row r="1" spans="1:29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</row>
    <row r="2" spans="1:29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29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 ht="20.25" x14ac:dyDescent="0.3">
      <c r="A4" s="30"/>
      <c r="B4" s="31"/>
      <c r="C4" s="3"/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</row>
    <row r="5" spans="1:29" ht="20.25" x14ac:dyDescent="0.3">
      <c r="A5" s="30"/>
      <c r="B5" s="31"/>
      <c r="C5" s="5"/>
      <c r="D5" s="31"/>
      <c r="E5" s="31"/>
      <c r="F5" s="31"/>
      <c r="G5" s="93"/>
      <c r="H5" s="93"/>
      <c r="I5" s="93"/>
      <c r="J5" s="93"/>
      <c r="K5" s="95" t="s">
        <v>441</v>
      </c>
      <c r="L5" s="93"/>
      <c r="M5" s="93"/>
      <c r="N5" s="93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</row>
    <row r="6" spans="1:29" ht="20.25" x14ac:dyDescent="0.3">
      <c r="A6" s="18" t="s">
        <v>58</v>
      </c>
      <c r="B6" s="31"/>
      <c r="C6" s="31"/>
      <c r="D6" s="31"/>
      <c r="E6" s="31"/>
      <c r="F6" s="31"/>
      <c r="G6" s="93"/>
      <c r="H6" s="93"/>
      <c r="I6" s="93"/>
      <c r="J6" s="93"/>
      <c r="K6" s="96" t="s">
        <v>3</v>
      </c>
      <c r="L6" s="93"/>
      <c r="M6" s="93"/>
      <c r="N6" s="93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</row>
    <row r="7" spans="1:29" x14ac:dyDescent="0.2">
      <c r="A7" t="s">
        <v>59</v>
      </c>
    </row>
    <row r="9" spans="1:29" ht="7.5" customHeight="1" thickBot="1" x14ac:dyDescent="0.25"/>
    <row r="10" spans="1:29" ht="17.25" customHeight="1" thickBot="1" x14ac:dyDescent="0.25">
      <c r="A10" s="1365" t="s">
        <v>4</v>
      </c>
      <c r="B10" s="1367" t="s">
        <v>5</v>
      </c>
      <c r="C10" s="1363" t="s">
        <v>6</v>
      </c>
      <c r="D10" s="1363"/>
      <c r="E10" s="1362" t="s">
        <v>7</v>
      </c>
      <c r="F10" s="1362"/>
      <c r="G10" s="1363" t="s">
        <v>8</v>
      </c>
      <c r="H10" s="1363"/>
      <c r="I10" s="1362" t="s">
        <v>9</v>
      </c>
      <c r="J10" s="1362"/>
      <c r="K10" s="1363" t="s">
        <v>10</v>
      </c>
      <c r="L10" s="1363"/>
      <c r="M10" s="1362" t="s">
        <v>11</v>
      </c>
      <c r="N10" s="1362"/>
      <c r="O10" s="1363" t="s">
        <v>12</v>
      </c>
      <c r="P10" s="1363"/>
      <c r="Q10" s="1364" t="s">
        <v>13</v>
      </c>
      <c r="R10" s="1364"/>
      <c r="S10" s="1356" t="s">
        <v>14</v>
      </c>
      <c r="T10" s="1356"/>
      <c r="U10" s="1357"/>
    </row>
    <row r="11" spans="1:29" ht="37.5" customHeight="1" thickTop="1" thickBot="1" x14ac:dyDescent="0.25">
      <c r="A11" s="1366"/>
      <c r="B11" s="1345"/>
      <c r="C11" s="1340" t="s">
        <v>457</v>
      </c>
      <c r="D11" s="1340"/>
      <c r="E11" s="1340" t="s">
        <v>458</v>
      </c>
      <c r="F11" s="1340"/>
      <c r="G11" s="1340" t="s">
        <v>449</v>
      </c>
      <c r="H11" s="1340"/>
      <c r="I11" s="1340" t="s">
        <v>450</v>
      </c>
      <c r="J11" s="1340"/>
      <c r="K11" s="1340" t="s">
        <v>451</v>
      </c>
      <c r="L11" s="1340"/>
      <c r="M11" s="1340" t="s">
        <v>452</v>
      </c>
      <c r="N11" s="1340"/>
      <c r="O11" s="1373" t="s">
        <v>455</v>
      </c>
      <c r="P11" s="1373"/>
      <c r="Q11" s="1373" t="s">
        <v>456</v>
      </c>
      <c r="R11" s="1373"/>
      <c r="S11" s="1336"/>
      <c r="T11" s="1336"/>
      <c r="U11" s="1358"/>
    </row>
    <row r="12" spans="1:29" ht="13.5" thickTop="1" x14ac:dyDescent="0.2">
      <c r="A12" s="1366"/>
      <c r="B12" s="1345"/>
      <c r="C12" s="364"/>
      <c r="D12" s="365"/>
      <c r="E12" s="366"/>
      <c r="F12" s="367"/>
      <c r="G12" s="368"/>
      <c r="H12" s="369"/>
      <c r="I12" s="366"/>
      <c r="J12" s="367"/>
      <c r="K12" s="368"/>
      <c r="L12" s="369"/>
      <c r="M12" s="366"/>
      <c r="N12" s="367"/>
      <c r="O12" s="368"/>
      <c r="P12" s="369"/>
      <c r="Q12" s="366"/>
      <c r="R12" s="369"/>
      <c r="S12" s="368"/>
      <c r="T12" s="370"/>
      <c r="U12" s="371"/>
    </row>
    <row r="13" spans="1:29" ht="15.75" x14ac:dyDescent="0.2">
      <c r="A13" s="372"/>
      <c r="B13" s="373"/>
      <c r="C13" s="374" t="s">
        <v>15</v>
      </c>
      <c r="D13" s="375" t="s">
        <v>16</v>
      </c>
      <c r="E13" s="376" t="s">
        <v>15</v>
      </c>
      <c r="F13" s="377" t="s">
        <v>16</v>
      </c>
      <c r="G13" s="374" t="s">
        <v>15</v>
      </c>
      <c r="H13" s="375" t="s">
        <v>16</v>
      </c>
      <c r="I13" s="376" t="s">
        <v>15</v>
      </c>
      <c r="J13" s="377" t="s">
        <v>16</v>
      </c>
      <c r="K13" s="374" t="s">
        <v>15</v>
      </c>
      <c r="L13" s="375" t="s">
        <v>16</v>
      </c>
      <c r="M13" s="376" t="s">
        <v>15</v>
      </c>
      <c r="N13" s="377" t="s">
        <v>16</v>
      </c>
      <c r="O13" s="374" t="s">
        <v>15</v>
      </c>
      <c r="P13" s="375" t="s">
        <v>16</v>
      </c>
      <c r="Q13" s="376" t="s">
        <v>15</v>
      </c>
      <c r="R13" s="375" t="s">
        <v>16</v>
      </c>
      <c r="S13" s="374" t="s">
        <v>15</v>
      </c>
      <c r="T13" s="378" t="s">
        <v>17</v>
      </c>
      <c r="U13" s="379" t="s">
        <v>18</v>
      </c>
    </row>
    <row r="14" spans="1:29" ht="4.5" customHeight="1" thickBot="1" x14ac:dyDescent="0.25">
      <c r="A14" s="380"/>
      <c r="B14" s="381"/>
      <c r="C14" s="382"/>
      <c r="D14" s="383"/>
      <c r="E14" s="382"/>
      <c r="F14" s="384"/>
      <c r="G14" s="382"/>
      <c r="H14" s="383"/>
      <c r="I14" s="382"/>
      <c r="J14" s="384"/>
      <c r="K14" s="382"/>
      <c r="L14" s="383"/>
      <c r="M14" s="382"/>
      <c r="N14" s="384"/>
      <c r="O14" s="382"/>
      <c r="P14" s="383"/>
      <c r="Q14" s="382"/>
      <c r="R14" s="383"/>
      <c r="S14" s="382"/>
      <c r="T14" s="385"/>
      <c r="U14" s="386"/>
    </row>
    <row r="15" spans="1:29" ht="33" customHeight="1" thickTop="1" x14ac:dyDescent="0.2">
      <c r="A15" s="387">
        <v>1</v>
      </c>
      <c r="B15" s="407" t="s">
        <v>187</v>
      </c>
      <c r="C15" s="388">
        <v>1</v>
      </c>
      <c r="D15" s="389">
        <v>28275</v>
      </c>
      <c r="E15" s="390">
        <v>1</v>
      </c>
      <c r="F15" s="391">
        <v>60441</v>
      </c>
      <c r="G15" s="388">
        <v>2</v>
      </c>
      <c r="H15" s="389">
        <v>7325</v>
      </c>
      <c r="I15" s="390">
        <v>5</v>
      </c>
      <c r="J15" s="391">
        <v>8653</v>
      </c>
      <c r="K15" s="388">
        <v>4</v>
      </c>
      <c r="L15" s="389">
        <v>8569</v>
      </c>
      <c r="M15" s="390">
        <v>1</v>
      </c>
      <c r="N15" s="391">
        <v>30470</v>
      </c>
      <c r="O15" s="388">
        <v>1</v>
      </c>
      <c r="P15" s="389">
        <v>22130</v>
      </c>
      <c r="Q15" s="390">
        <v>1</v>
      </c>
      <c r="R15" s="391">
        <v>23875</v>
      </c>
      <c r="S15" s="392">
        <v>16</v>
      </c>
      <c r="T15" s="393">
        <v>189738</v>
      </c>
      <c r="U15" s="394">
        <v>1</v>
      </c>
    </row>
    <row r="16" spans="1:29" ht="33" customHeight="1" x14ac:dyDescent="0.2">
      <c r="A16" s="395">
        <v>2</v>
      </c>
      <c r="B16" s="407" t="s">
        <v>185</v>
      </c>
      <c r="C16" s="388">
        <v>3</v>
      </c>
      <c r="D16" s="389">
        <v>11867.2</v>
      </c>
      <c r="E16" s="390">
        <v>5</v>
      </c>
      <c r="F16" s="391">
        <v>19577</v>
      </c>
      <c r="G16" s="388">
        <v>1</v>
      </c>
      <c r="H16" s="389">
        <v>4165</v>
      </c>
      <c r="I16" s="390">
        <v>2</v>
      </c>
      <c r="J16" s="391">
        <v>11646</v>
      </c>
      <c r="K16" s="388">
        <v>2</v>
      </c>
      <c r="L16" s="389">
        <v>5183</v>
      </c>
      <c r="M16" s="390">
        <v>2</v>
      </c>
      <c r="N16" s="391">
        <v>9558</v>
      </c>
      <c r="O16" s="388">
        <v>5</v>
      </c>
      <c r="P16" s="389">
        <v>15725</v>
      </c>
      <c r="Q16" s="390">
        <v>4</v>
      </c>
      <c r="R16" s="391">
        <v>20590</v>
      </c>
      <c r="S16" s="396">
        <v>24</v>
      </c>
      <c r="T16" s="397">
        <v>98311.2</v>
      </c>
      <c r="U16" s="398">
        <v>2</v>
      </c>
    </row>
    <row r="17" spans="1:21" ht="33" customHeight="1" x14ac:dyDescent="0.2">
      <c r="A17" s="395">
        <v>3</v>
      </c>
      <c r="B17" s="407" t="s">
        <v>87</v>
      </c>
      <c r="C17" s="388">
        <v>2</v>
      </c>
      <c r="D17" s="389">
        <v>11932</v>
      </c>
      <c r="E17" s="390">
        <v>6</v>
      </c>
      <c r="F17" s="391">
        <v>22047</v>
      </c>
      <c r="G17" s="388">
        <v>4</v>
      </c>
      <c r="H17" s="389">
        <v>3830</v>
      </c>
      <c r="I17" s="390">
        <v>1</v>
      </c>
      <c r="J17" s="391">
        <v>14631</v>
      </c>
      <c r="K17" s="388">
        <v>7</v>
      </c>
      <c r="L17" s="389">
        <v>2567</v>
      </c>
      <c r="M17" s="390">
        <v>6</v>
      </c>
      <c r="N17" s="391">
        <v>5584</v>
      </c>
      <c r="O17" s="388">
        <v>2</v>
      </c>
      <c r="P17" s="389">
        <v>17230</v>
      </c>
      <c r="Q17" s="390">
        <v>2</v>
      </c>
      <c r="R17" s="391">
        <v>20900</v>
      </c>
      <c r="S17" s="396">
        <v>30</v>
      </c>
      <c r="T17" s="397">
        <v>98721</v>
      </c>
      <c r="U17" s="398">
        <v>3</v>
      </c>
    </row>
    <row r="18" spans="1:21" ht="33" customHeight="1" x14ac:dyDescent="0.2">
      <c r="A18" s="395">
        <v>4</v>
      </c>
      <c r="B18" s="407" t="s">
        <v>234</v>
      </c>
      <c r="C18" s="388">
        <v>7</v>
      </c>
      <c r="D18" s="389">
        <v>1578</v>
      </c>
      <c r="E18" s="390">
        <v>4</v>
      </c>
      <c r="F18" s="391">
        <v>32029</v>
      </c>
      <c r="G18" s="388">
        <v>7</v>
      </c>
      <c r="H18" s="389">
        <v>2384</v>
      </c>
      <c r="I18" s="390">
        <v>3</v>
      </c>
      <c r="J18" s="391">
        <v>9174</v>
      </c>
      <c r="K18" s="388">
        <v>1</v>
      </c>
      <c r="L18" s="389">
        <v>5391</v>
      </c>
      <c r="M18" s="390">
        <v>5</v>
      </c>
      <c r="N18" s="391">
        <v>10775</v>
      </c>
      <c r="O18" s="388">
        <v>6</v>
      </c>
      <c r="P18" s="389">
        <v>14480</v>
      </c>
      <c r="Q18" s="390">
        <v>5</v>
      </c>
      <c r="R18" s="391">
        <v>18710</v>
      </c>
      <c r="S18" s="396">
        <v>38</v>
      </c>
      <c r="T18" s="397">
        <v>94521</v>
      </c>
      <c r="U18" s="398">
        <v>4</v>
      </c>
    </row>
    <row r="19" spans="1:21" ht="33" customHeight="1" x14ac:dyDescent="0.2">
      <c r="A19" s="395">
        <v>5</v>
      </c>
      <c r="B19" s="407" t="s">
        <v>49</v>
      </c>
      <c r="C19" s="388">
        <v>8</v>
      </c>
      <c r="D19" s="389">
        <v>1365</v>
      </c>
      <c r="E19" s="390">
        <v>3</v>
      </c>
      <c r="F19" s="391">
        <v>22456</v>
      </c>
      <c r="G19" s="388">
        <v>5</v>
      </c>
      <c r="H19" s="389">
        <v>4228</v>
      </c>
      <c r="I19" s="390">
        <v>8</v>
      </c>
      <c r="J19" s="391">
        <v>5101</v>
      </c>
      <c r="K19" s="388">
        <v>5</v>
      </c>
      <c r="L19" s="389">
        <v>7590</v>
      </c>
      <c r="M19" s="390">
        <v>3</v>
      </c>
      <c r="N19" s="391">
        <v>11396</v>
      </c>
      <c r="O19" s="388">
        <v>3</v>
      </c>
      <c r="P19" s="389">
        <v>17630</v>
      </c>
      <c r="Q19" s="390">
        <v>3</v>
      </c>
      <c r="R19" s="391">
        <v>20335</v>
      </c>
      <c r="S19" s="396">
        <v>38</v>
      </c>
      <c r="T19" s="397">
        <v>90101</v>
      </c>
      <c r="U19" s="398">
        <v>5</v>
      </c>
    </row>
    <row r="20" spans="1:21" ht="33" customHeight="1" x14ac:dyDescent="0.2">
      <c r="A20" s="395">
        <v>6</v>
      </c>
      <c r="B20" s="407" t="s">
        <v>186</v>
      </c>
      <c r="C20" s="388">
        <v>5</v>
      </c>
      <c r="D20" s="389">
        <v>5049</v>
      </c>
      <c r="E20" s="390">
        <v>8</v>
      </c>
      <c r="F20" s="391">
        <v>9534</v>
      </c>
      <c r="G20" s="388">
        <v>6</v>
      </c>
      <c r="H20" s="389">
        <v>3597</v>
      </c>
      <c r="I20" s="390">
        <v>4</v>
      </c>
      <c r="J20" s="391">
        <v>9560</v>
      </c>
      <c r="K20" s="388">
        <v>6</v>
      </c>
      <c r="L20" s="389">
        <v>3718</v>
      </c>
      <c r="M20" s="390">
        <v>4</v>
      </c>
      <c r="N20" s="391">
        <v>6941</v>
      </c>
      <c r="O20" s="388">
        <v>4</v>
      </c>
      <c r="P20" s="389">
        <v>15955</v>
      </c>
      <c r="Q20" s="390">
        <v>6</v>
      </c>
      <c r="R20" s="391">
        <v>12655</v>
      </c>
      <c r="S20" s="396">
        <v>43</v>
      </c>
      <c r="T20" s="397">
        <v>67009</v>
      </c>
      <c r="U20" s="398">
        <v>6</v>
      </c>
    </row>
    <row r="21" spans="1:21" ht="33" customHeight="1" x14ac:dyDescent="0.2">
      <c r="A21" s="395">
        <v>7</v>
      </c>
      <c r="B21" s="407" t="s">
        <v>81</v>
      </c>
      <c r="C21" s="388">
        <v>4</v>
      </c>
      <c r="D21" s="389">
        <v>4768</v>
      </c>
      <c r="E21" s="390">
        <v>2</v>
      </c>
      <c r="F21" s="391">
        <v>31313</v>
      </c>
      <c r="G21" s="388">
        <v>8</v>
      </c>
      <c r="H21" s="389">
        <v>2685</v>
      </c>
      <c r="I21" s="390">
        <v>6</v>
      </c>
      <c r="J21" s="391">
        <v>7262</v>
      </c>
      <c r="K21" s="388">
        <v>3</v>
      </c>
      <c r="L21" s="389">
        <v>9283</v>
      </c>
      <c r="M21" s="390">
        <v>7</v>
      </c>
      <c r="N21" s="391">
        <v>3472</v>
      </c>
      <c r="O21" s="388">
        <v>7</v>
      </c>
      <c r="P21" s="389">
        <v>13810</v>
      </c>
      <c r="Q21" s="390">
        <v>8</v>
      </c>
      <c r="R21" s="391">
        <v>13510</v>
      </c>
      <c r="S21" s="396">
        <v>45</v>
      </c>
      <c r="T21" s="397">
        <v>86103</v>
      </c>
      <c r="U21" s="398">
        <v>7</v>
      </c>
    </row>
    <row r="22" spans="1:21" ht="33" customHeight="1" thickBot="1" x14ac:dyDescent="0.25">
      <c r="A22" s="399">
        <v>8</v>
      </c>
      <c r="B22" s="408" t="s">
        <v>184</v>
      </c>
      <c r="C22" s="400">
        <v>6</v>
      </c>
      <c r="D22" s="401">
        <v>1902</v>
      </c>
      <c r="E22" s="402">
        <v>7</v>
      </c>
      <c r="F22" s="403">
        <v>14402</v>
      </c>
      <c r="G22" s="400">
        <v>3</v>
      </c>
      <c r="H22" s="401">
        <v>5244</v>
      </c>
      <c r="I22" s="402">
        <v>7</v>
      </c>
      <c r="J22" s="403">
        <v>9356</v>
      </c>
      <c r="K22" s="400">
        <v>8</v>
      </c>
      <c r="L22" s="401">
        <v>694</v>
      </c>
      <c r="M22" s="402">
        <v>8</v>
      </c>
      <c r="N22" s="403">
        <v>318</v>
      </c>
      <c r="O22" s="400">
        <v>8</v>
      </c>
      <c r="P22" s="401">
        <v>10695</v>
      </c>
      <c r="Q22" s="402">
        <v>7</v>
      </c>
      <c r="R22" s="401">
        <v>12755</v>
      </c>
      <c r="S22" s="404">
        <v>54</v>
      </c>
      <c r="T22" s="405">
        <v>55366</v>
      </c>
      <c r="U22" s="406">
        <v>8</v>
      </c>
    </row>
    <row r="25" spans="1:21" ht="23.25" x14ac:dyDescent="0.35">
      <c r="B25" s="164" t="s">
        <v>1068</v>
      </c>
      <c r="C25" s="2"/>
      <c r="D25" s="2"/>
      <c r="E25" s="2"/>
      <c r="F25" s="2"/>
      <c r="G25" s="2"/>
      <c r="H25" s="2"/>
      <c r="I25" s="2"/>
      <c r="J25" s="164"/>
      <c r="K25" s="2"/>
      <c r="L25" s="164" t="s">
        <v>1067</v>
      </c>
      <c r="M25" s="2"/>
      <c r="N25" s="2"/>
      <c r="O25" s="2"/>
      <c r="P25" s="2"/>
      <c r="Q25" s="2"/>
      <c r="R25" s="2"/>
    </row>
  </sheetData>
  <sortState xmlns:xlrd2="http://schemas.microsoft.com/office/spreadsheetml/2017/richdata2" ref="B15:T22">
    <sortCondition ref="S15:S22"/>
    <sortCondition descending="1" ref="T15:T22"/>
  </sortState>
  <mergeCells count="19">
    <mergeCell ref="A10:A12"/>
    <mergeCell ref="B10:B12"/>
    <mergeCell ref="C10:D10"/>
    <mergeCell ref="E10:F10"/>
    <mergeCell ref="G10:H10"/>
    <mergeCell ref="S10:U11"/>
    <mergeCell ref="C11:D11"/>
    <mergeCell ref="E11:F11"/>
    <mergeCell ref="G11:H11"/>
    <mergeCell ref="I11:J11"/>
    <mergeCell ref="K11:L11"/>
    <mergeCell ref="I10:J10"/>
    <mergeCell ref="M11:N11"/>
    <mergeCell ref="O11:P11"/>
    <mergeCell ref="Q11:R11"/>
    <mergeCell ref="K10:L10"/>
    <mergeCell ref="M10:N10"/>
    <mergeCell ref="O10:P10"/>
    <mergeCell ref="Q10:R10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050DE-9285-4ED2-A27B-390415A6B34A}">
  <dimension ref="A1:V59"/>
  <sheetViews>
    <sheetView topLeftCell="A7" workbookViewId="0">
      <selection activeCell="AB16" sqref="AB16"/>
    </sheetView>
  </sheetViews>
  <sheetFormatPr defaultRowHeight="12.75" x14ac:dyDescent="0.2"/>
  <cols>
    <col min="1" max="1" width="4.5703125" customWidth="1"/>
    <col min="2" max="2" width="22.28515625" customWidth="1"/>
    <col min="3" max="3" width="24.28515625" customWidth="1"/>
    <col min="4" max="4" width="4.7109375" customWidth="1"/>
    <col min="5" max="5" width="7.85546875" customWidth="1"/>
    <col min="6" max="6" width="4.85546875" customWidth="1"/>
    <col min="7" max="7" width="8" customWidth="1"/>
    <col min="8" max="8" width="4.85546875" customWidth="1"/>
    <col min="9" max="9" width="7.7109375" customWidth="1"/>
    <col min="10" max="10" width="5" customWidth="1"/>
    <col min="11" max="11" width="7.85546875" customWidth="1"/>
    <col min="12" max="12" width="4.85546875" customWidth="1"/>
    <col min="13" max="13" width="7.7109375" customWidth="1"/>
    <col min="14" max="14" width="4.85546875" customWidth="1"/>
    <col min="15" max="15" width="7.85546875" customWidth="1"/>
    <col min="16" max="16" width="5" customWidth="1"/>
    <col min="17" max="17" width="8" customWidth="1"/>
    <col min="18" max="18" width="4.7109375" customWidth="1"/>
    <col min="19" max="19" width="7.7109375" customWidth="1"/>
    <col min="20" max="20" width="4.85546875" customWidth="1"/>
    <col min="21" max="21" width="8.42578125" customWidth="1"/>
    <col min="22" max="22" width="6.85546875" customWidth="1"/>
  </cols>
  <sheetData>
    <row r="1" spans="1:22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</row>
    <row r="2" spans="1:22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2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2" ht="20.25" x14ac:dyDescent="0.3">
      <c r="A4" s="30"/>
      <c r="B4" s="31"/>
      <c r="C4" s="3" t="s">
        <v>69</v>
      </c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</row>
    <row r="5" spans="1:22" ht="20.25" x14ac:dyDescent="0.3">
      <c r="A5" s="30"/>
      <c r="B5" s="31"/>
      <c r="C5" s="5" t="s">
        <v>2</v>
      </c>
      <c r="D5" s="31"/>
      <c r="E5" s="31"/>
      <c r="F5" s="31"/>
      <c r="G5" s="93"/>
      <c r="H5" s="93"/>
      <c r="I5" s="93"/>
      <c r="J5" s="93"/>
      <c r="K5" s="95" t="s">
        <v>441</v>
      </c>
      <c r="L5" s="93"/>
      <c r="M5" s="93"/>
      <c r="N5" s="93"/>
      <c r="O5" s="31"/>
      <c r="P5" s="31"/>
      <c r="Q5" s="31"/>
      <c r="R5" s="31"/>
      <c r="S5" s="31"/>
      <c r="T5" s="31"/>
    </row>
    <row r="6" spans="1:22" ht="20.25" x14ac:dyDescent="0.3">
      <c r="A6" s="30"/>
      <c r="B6" s="31"/>
      <c r="C6" s="31"/>
      <c r="D6" s="31"/>
      <c r="E6" s="31"/>
      <c r="F6" s="31"/>
      <c r="G6" s="93"/>
      <c r="H6" s="93"/>
      <c r="I6" s="93"/>
      <c r="J6" s="93"/>
      <c r="K6" s="96" t="s">
        <v>19</v>
      </c>
      <c r="L6" s="93"/>
      <c r="M6" s="93"/>
      <c r="N6" s="93"/>
      <c r="O6" s="31"/>
      <c r="P6" s="31"/>
      <c r="Q6" s="31"/>
      <c r="R6" s="31"/>
      <c r="S6" s="31"/>
      <c r="T6" s="31"/>
    </row>
    <row r="8" spans="1:22" ht="13.5" thickBot="1" x14ac:dyDescent="0.25"/>
    <row r="9" spans="1:22" ht="18.75" thickBot="1" x14ac:dyDescent="0.25">
      <c r="A9" s="1365" t="s">
        <v>4</v>
      </c>
      <c r="B9" s="1371" t="s">
        <v>20</v>
      </c>
      <c r="C9" s="1372" t="s">
        <v>5</v>
      </c>
      <c r="D9" s="1362" t="s">
        <v>6</v>
      </c>
      <c r="E9" s="1362"/>
      <c r="F9" s="1363" t="s">
        <v>7</v>
      </c>
      <c r="G9" s="1363"/>
      <c r="H9" s="1362" t="s">
        <v>8</v>
      </c>
      <c r="I9" s="1362"/>
      <c r="J9" s="1363" t="s">
        <v>9</v>
      </c>
      <c r="K9" s="1363"/>
      <c r="L9" s="1362" t="s">
        <v>10</v>
      </c>
      <c r="M9" s="1362"/>
      <c r="N9" s="1363" t="s">
        <v>11</v>
      </c>
      <c r="O9" s="1363"/>
      <c r="P9" s="1362" t="s">
        <v>12</v>
      </c>
      <c r="Q9" s="1362"/>
      <c r="R9" s="1363" t="s">
        <v>13</v>
      </c>
      <c r="S9" s="1363"/>
      <c r="T9" s="1357" t="s">
        <v>14</v>
      </c>
      <c r="U9" s="1357"/>
      <c r="V9" s="1357"/>
    </row>
    <row r="10" spans="1:22" ht="36.75" customHeight="1" thickBot="1" x14ac:dyDescent="0.25">
      <c r="A10" s="1365"/>
      <c r="B10" s="1371"/>
      <c r="C10" s="1372"/>
      <c r="D10" s="1340" t="s">
        <v>457</v>
      </c>
      <c r="E10" s="1340"/>
      <c r="F10" s="1340" t="s">
        <v>458</v>
      </c>
      <c r="G10" s="1340"/>
      <c r="H10" s="1340" t="s">
        <v>449</v>
      </c>
      <c r="I10" s="1340"/>
      <c r="J10" s="1340" t="s">
        <v>450</v>
      </c>
      <c r="K10" s="1340"/>
      <c r="L10" s="1340" t="s">
        <v>451</v>
      </c>
      <c r="M10" s="1340"/>
      <c r="N10" s="1340" t="s">
        <v>452</v>
      </c>
      <c r="O10" s="1340"/>
      <c r="P10" s="1340" t="s">
        <v>455</v>
      </c>
      <c r="Q10" s="1340"/>
      <c r="R10" s="1340" t="s">
        <v>456</v>
      </c>
      <c r="S10" s="1340"/>
      <c r="T10" s="1357"/>
      <c r="U10" s="1357"/>
      <c r="V10" s="1357"/>
    </row>
    <row r="11" spans="1:22" ht="2.25" customHeight="1" x14ac:dyDescent="0.2">
      <c r="A11" s="1365"/>
      <c r="B11" s="1371"/>
      <c r="C11" s="1372"/>
      <c r="D11" s="409"/>
      <c r="E11" s="410"/>
      <c r="F11" s="409"/>
      <c r="G11" s="411"/>
      <c r="H11" s="412"/>
      <c r="I11" s="410"/>
      <c r="J11" s="409"/>
      <c r="K11" s="411"/>
      <c r="L11" s="412"/>
      <c r="M11" s="410"/>
      <c r="N11" s="409"/>
      <c r="O11" s="413"/>
      <c r="P11" s="412"/>
      <c r="Q11" s="410"/>
      <c r="R11" s="409"/>
      <c r="S11" s="411"/>
      <c r="T11" s="412"/>
      <c r="U11" s="414"/>
      <c r="V11" s="415"/>
    </row>
    <row r="12" spans="1:22" ht="12.75" customHeight="1" x14ac:dyDescent="0.2">
      <c r="A12" s="372"/>
      <c r="B12" s="416"/>
      <c r="C12" s="417"/>
      <c r="D12" s="418" t="s">
        <v>15</v>
      </c>
      <c r="E12" s="419" t="s">
        <v>16</v>
      </c>
      <c r="F12" s="418" t="s">
        <v>15</v>
      </c>
      <c r="G12" s="420" t="s">
        <v>16</v>
      </c>
      <c r="H12" s="421" t="s">
        <v>15</v>
      </c>
      <c r="I12" s="419" t="s">
        <v>16</v>
      </c>
      <c r="J12" s="418" t="s">
        <v>15</v>
      </c>
      <c r="K12" s="420" t="s">
        <v>16</v>
      </c>
      <c r="L12" s="421" t="s">
        <v>15</v>
      </c>
      <c r="M12" s="419" t="s">
        <v>16</v>
      </c>
      <c r="N12" s="418" t="s">
        <v>15</v>
      </c>
      <c r="O12" s="422" t="s">
        <v>16</v>
      </c>
      <c r="P12" s="421" t="s">
        <v>15</v>
      </c>
      <c r="Q12" s="419" t="s">
        <v>16</v>
      </c>
      <c r="R12" s="418" t="s">
        <v>15</v>
      </c>
      <c r="S12" s="420" t="s">
        <v>16</v>
      </c>
      <c r="T12" s="421" t="s">
        <v>15</v>
      </c>
      <c r="U12" s="423" t="s">
        <v>17</v>
      </c>
      <c r="V12" s="424" t="s">
        <v>18</v>
      </c>
    </row>
    <row r="13" spans="1:22" ht="3.75" customHeight="1" thickBot="1" x14ac:dyDescent="0.25">
      <c r="A13" s="425"/>
      <c r="B13" s="426"/>
      <c r="C13" s="427"/>
      <c r="D13" s="428"/>
      <c r="E13" s="429"/>
      <c r="F13" s="428"/>
      <c r="G13" s="430"/>
      <c r="H13" s="431"/>
      <c r="I13" s="429"/>
      <c r="J13" s="428"/>
      <c r="K13" s="430"/>
      <c r="L13" s="431"/>
      <c r="M13" s="429"/>
      <c r="N13" s="428"/>
      <c r="O13" s="430"/>
      <c r="P13" s="431"/>
      <c r="Q13" s="429"/>
      <c r="R13" s="428"/>
      <c r="S13" s="430"/>
      <c r="T13" s="431"/>
      <c r="U13" s="432"/>
      <c r="V13" s="433"/>
    </row>
    <row r="14" spans="1:22" ht="15.75" x14ac:dyDescent="0.2">
      <c r="A14" s="434">
        <v>1</v>
      </c>
      <c r="B14" s="435" t="s">
        <v>195</v>
      </c>
      <c r="C14" s="1191" t="s">
        <v>444</v>
      </c>
      <c r="D14" s="436">
        <v>4</v>
      </c>
      <c r="E14" s="437">
        <v>0.2</v>
      </c>
      <c r="F14" s="438">
        <v>3</v>
      </c>
      <c r="G14" s="439">
        <v>6638</v>
      </c>
      <c r="H14" s="436">
        <v>2</v>
      </c>
      <c r="I14" s="437">
        <v>1322</v>
      </c>
      <c r="J14" s="438">
        <v>1</v>
      </c>
      <c r="K14" s="440">
        <v>3314</v>
      </c>
      <c r="L14" s="436">
        <v>3</v>
      </c>
      <c r="M14" s="437">
        <v>1121</v>
      </c>
      <c r="N14" s="438">
        <v>4</v>
      </c>
      <c r="O14" s="440">
        <v>3052</v>
      </c>
      <c r="P14" s="436">
        <v>2</v>
      </c>
      <c r="Q14" s="437">
        <v>5405</v>
      </c>
      <c r="R14" s="438">
        <v>1</v>
      </c>
      <c r="S14" s="440">
        <v>9945</v>
      </c>
      <c r="T14" s="441">
        <v>20</v>
      </c>
      <c r="U14" s="393">
        <v>30797.200000000001</v>
      </c>
      <c r="V14" s="442">
        <v>1</v>
      </c>
    </row>
    <row r="15" spans="1:22" ht="15.75" x14ac:dyDescent="0.2">
      <c r="A15" s="443">
        <v>2</v>
      </c>
      <c r="B15" s="435" t="s">
        <v>443</v>
      </c>
      <c r="C15" s="1191" t="s">
        <v>234</v>
      </c>
      <c r="D15" s="436">
        <v>6</v>
      </c>
      <c r="E15" s="437">
        <v>0</v>
      </c>
      <c r="F15" s="438">
        <v>1</v>
      </c>
      <c r="G15" s="439">
        <v>23690</v>
      </c>
      <c r="H15" s="436">
        <v>6</v>
      </c>
      <c r="I15" s="437">
        <v>133</v>
      </c>
      <c r="J15" s="438">
        <v>1</v>
      </c>
      <c r="K15" s="440">
        <v>4407</v>
      </c>
      <c r="L15" s="436">
        <v>3</v>
      </c>
      <c r="M15" s="437">
        <v>2965</v>
      </c>
      <c r="N15" s="438">
        <v>2</v>
      </c>
      <c r="O15" s="440">
        <v>1742</v>
      </c>
      <c r="P15" s="436">
        <v>1</v>
      </c>
      <c r="Q15" s="437">
        <v>5315</v>
      </c>
      <c r="R15" s="438">
        <v>2</v>
      </c>
      <c r="S15" s="440">
        <v>5205</v>
      </c>
      <c r="T15" s="441">
        <v>22</v>
      </c>
      <c r="U15" s="393">
        <v>43457</v>
      </c>
      <c r="V15" s="445">
        <v>2</v>
      </c>
    </row>
    <row r="16" spans="1:22" ht="15.75" x14ac:dyDescent="0.2">
      <c r="A16" s="434">
        <v>3</v>
      </c>
      <c r="B16" s="435" t="s">
        <v>400</v>
      </c>
      <c r="C16" s="1191" t="s">
        <v>187</v>
      </c>
      <c r="D16" s="436">
        <v>3</v>
      </c>
      <c r="E16" s="437">
        <v>2080</v>
      </c>
      <c r="F16" s="438">
        <v>4</v>
      </c>
      <c r="G16" s="439">
        <v>3617</v>
      </c>
      <c r="H16" s="436">
        <v>4</v>
      </c>
      <c r="I16" s="437">
        <v>1183</v>
      </c>
      <c r="J16" s="438">
        <v>3</v>
      </c>
      <c r="K16" s="440">
        <v>3461</v>
      </c>
      <c r="L16" s="436">
        <v>1</v>
      </c>
      <c r="M16" s="437">
        <v>2753</v>
      </c>
      <c r="N16" s="438">
        <v>2</v>
      </c>
      <c r="O16" s="440">
        <v>10178</v>
      </c>
      <c r="P16" s="436">
        <v>2</v>
      </c>
      <c r="Q16" s="437">
        <v>4945</v>
      </c>
      <c r="R16" s="438">
        <v>3</v>
      </c>
      <c r="S16" s="440">
        <v>8025</v>
      </c>
      <c r="T16" s="441">
        <v>22</v>
      </c>
      <c r="U16" s="393">
        <v>36242</v>
      </c>
      <c r="V16" s="442">
        <v>3</v>
      </c>
    </row>
    <row r="17" spans="1:22" ht="15.75" x14ac:dyDescent="0.2">
      <c r="A17" s="434">
        <v>4</v>
      </c>
      <c r="B17" s="435" t="s">
        <v>202</v>
      </c>
      <c r="C17" s="1191" t="s">
        <v>49</v>
      </c>
      <c r="D17" s="436">
        <v>7</v>
      </c>
      <c r="E17" s="437">
        <v>1365</v>
      </c>
      <c r="F17" s="438">
        <v>1</v>
      </c>
      <c r="G17" s="439">
        <v>13482</v>
      </c>
      <c r="H17" s="436">
        <v>2</v>
      </c>
      <c r="I17" s="437">
        <v>1729</v>
      </c>
      <c r="J17" s="438">
        <v>2</v>
      </c>
      <c r="K17" s="440">
        <v>3238</v>
      </c>
      <c r="L17" s="436">
        <v>2</v>
      </c>
      <c r="M17" s="437">
        <v>4447</v>
      </c>
      <c r="N17" s="438">
        <v>3</v>
      </c>
      <c r="O17" s="440">
        <v>504</v>
      </c>
      <c r="P17" s="436">
        <v>3</v>
      </c>
      <c r="Q17" s="437">
        <v>4525</v>
      </c>
      <c r="R17" s="438">
        <v>3</v>
      </c>
      <c r="S17" s="440">
        <v>4315</v>
      </c>
      <c r="T17" s="441">
        <v>23</v>
      </c>
      <c r="U17" s="393">
        <v>33605</v>
      </c>
      <c r="V17" s="442">
        <v>4</v>
      </c>
    </row>
    <row r="18" spans="1:22" ht="15.75" x14ac:dyDescent="0.2">
      <c r="A18" s="443">
        <v>5</v>
      </c>
      <c r="B18" s="435" t="s">
        <v>203</v>
      </c>
      <c r="C18" s="1191" t="s">
        <v>87</v>
      </c>
      <c r="D18" s="436">
        <v>3</v>
      </c>
      <c r="E18" s="437">
        <v>6221</v>
      </c>
      <c r="F18" s="438">
        <v>8</v>
      </c>
      <c r="G18" s="439">
        <v>1626</v>
      </c>
      <c r="H18" s="436">
        <v>1</v>
      </c>
      <c r="I18" s="437">
        <v>1231</v>
      </c>
      <c r="J18" s="438">
        <v>1</v>
      </c>
      <c r="K18" s="440">
        <v>5786</v>
      </c>
      <c r="L18" s="436">
        <v>6</v>
      </c>
      <c r="M18" s="437">
        <v>194</v>
      </c>
      <c r="N18" s="438">
        <v>6</v>
      </c>
      <c r="O18" s="440">
        <v>2204</v>
      </c>
      <c r="P18" s="436">
        <v>1</v>
      </c>
      <c r="Q18" s="437">
        <v>5065</v>
      </c>
      <c r="R18" s="438">
        <v>1</v>
      </c>
      <c r="S18" s="440">
        <v>5465</v>
      </c>
      <c r="T18" s="441">
        <v>27</v>
      </c>
      <c r="U18" s="393">
        <v>27792</v>
      </c>
      <c r="V18" s="445">
        <v>5</v>
      </c>
    </row>
    <row r="19" spans="1:22" ht="15.75" x14ac:dyDescent="0.2">
      <c r="A19" s="434">
        <v>6</v>
      </c>
      <c r="B19" s="435" t="s">
        <v>205</v>
      </c>
      <c r="C19" s="1191" t="s">
        <v>187</v>
      </c>
      <c r="D19" s="436">
        <v>1</v>
      </c>
      <c r="E19" s="437">
        <v>12399</v>
      </c>
      <c r="F19" s="438">
        <v>2</v>
      </c>
      <c r="G19" s="439">
        <v>13018</v>
      </c>
      <c r="H19" s="436">
        <v>1</v>
      </c>
      <c r="I19" s="437">
        <v>3379</v>
      </c>
      <c r="J19" s="438">
        <v>5</v>
      </c>
      <c r="K19" s="440">
        <v>855</v>
      </c>
      <c r="L19" s="436">
        <v>8</v>
      </c>
      <c r="M19" s="437">
        <v>29</v>
      </c>
      <c r="N19" s="438">
        <v>8</v>
      </c>
      <c r="O19" s="440">
        <v>0</v>
      </c>
      <c r="P19" s="436">
        <v>2</v>
      </c>
      <c r="Q19" s="437">
        <v>6165</v>
      </c>
      <c r="R19" s="438">
        <v>1</v>
      </c>
      <c r="S19" s="440">
        <v>6455</v>
      </c>
      <c r="T19" s="441">
        <v>28</v>
      </c>
      <c r="U19" s="393">
        <v>42300</v>
      </c>
      <c r="V19" s="442">
        <v>6</v>
      </c>
    </row>
    <row r="20" spans="1:22" ht="15.75" x14ac:dyDescent="0.2">
      <c r="A20" s="434">
        <v>7</v>
      </c>
      <c r="B20" s="435" t="s">
        <v>190</v>
      </c>
      <c r="C20" s="1191" t="s">
        <v>444</v>
      </c>
      <c r="D20" s="436">
        <v>1</v>
      </c>
      <c r="E20" s="437">
        <v>2619</v>
      </c>
      <c r="F20" s="438">
        <v>7</v>
      </c>
      <c r="G20" s="439">
        <v>1391</v>
      </c>
      <c r="H20" s="436">
        <v>3</v>
      </c>
      <c r="I20" s="437">
        <v>606</v>
      </c>
      <c r="J20" s="438">
        <v>3</v>
      </c>
      <c r="K20" s="440">
        <v>2762</v>
      </c>
      <c r="L20" s="436">
        <v>4</v>
      </c>
      <c r="M20" s="437">
        <v>502</v>
      </c>
      <c r="N20" s="438">
        <v>1</v>
      </c>
      <c r="O20" s="440">
        <v>1966</v>
      </c>
      <c r="P20" s="436">
        <v>5</v>
      </c>
      <c r="Q20" s="437">
        <v>4020</v>
      </c>
      <c r="R20" s="438">
        <v>5</v>
      </c>
      <c r="S20" s="440">
        <v>2835</v>
      </c>
      <c r="T20" s="441">
        <v>29</v>
      </c>
      <c r="U20" s="393">
        <v>16701</v>
      </c>
      <c r="V20" s="445">
        <v>7</v>
      </c>
    </row>
    <row r="21" spans="1:22" ht="15.75" x14ac:dyDescent="0.2">
      <c r="A21" s="443">
        <v>8</v>
      </c>
      <c r="B21" s="435" t="s">
        <v>442</v>
      </c>
      <c r="C21" s="1191" t="s">
        <v>87</v>
      </c>
      <c r="D21" s="436">
        <v>2</v>
      </c>
      <c r="E21" s="437">
        <v>1812</v>
      </c>
      <c r="F21" s="438">
        <v>3</v>
      </c>
      <c r="G21" s="439">
        <v>9135</v>
      </c>
      <c r="H21" s="436">
        <v>7</v>
      </c>
      <c r="I21" s="437">
        <v>45</v>
      </c>
      <c r="J21" s="438">
        <v>1</v>
      </c>
      <c r="K21" s="440">
        <v>7489</v>
      </c>
      <c r="L21" s="436">
        <v>5</v>
      </c>
      <c r="M21" s="437">
        <v>97</v>
      </c>
      <c r="N21" s="438">
        <v>5</v>
      </c>
      <c r="O21" s="440">
        <v>165</v>
      </c>
      <c r="P21" s="436">
        <v>3</v>
      </c>
      <c r="Q21" s="437">
        <v>4885</v>
      </c>
      <c r="R21" s="438">
        <v>4</v>
      </c>
      <c r="S21" s="440">
        <v>7325</v>
      </c>
      <c r="T21" s="441">
        <v>30</v>
      </c>
      <c r="U21" s="393">
        <v>30953</v>
      </c>
      <c r="V21" s="442">
        <v>8</v>
      </c>
    </row>
    <row r="22" spans="1:22" ht="15.75" x14ac:dyDescent="0.2">
      <c r="A22" s="434">
        <v>9</v>
      </c>
      <c r="B22" s="435" t="s">
        <v>23</v>
      </c>
      <c r="C22" s="1191" t="s">
        <v>49</v>
      </c>
      <c r="D22" s="436">
        <v>6.5</v>
      </c>
      <c r="E22" s="437">
        <v>0</v>
      </c>
      <c r="F22" s="438">
        <v>6</v>
      </c>
      <c r="G22" s="439">
        <v>2381</v>
      </c>
      <c r="H22" s="436">
        <v>2</v>
      </c>
      <c r="I22" s="437">
        <v>1578</v>
      </c>
      <c r="J22" s="438">
        <v>4</v>
      </c>
      <c r="K22" s="440">
        <v>1600</v>
      </c>
      <c r="L22" s="436">
        <v>7</v>
      </c>
      <c r="M22" s="437">
        <v>140</v>
      </c>
      <c r="N22" s="438">
        <v>1</v>
      </c>
      <c r="O22" s="440">
        <v>10289</v>
      </c>
      <c r="P22" s="436">
        <v>5</v>
      </c>
      <c r="Q22" s="437">
        <v>4315</v>
      </c>
      <c r="R22" s="438">
        <v>2</v>
      </c>
      <c r="S22" s="440">
        <v>8315</v>
      </c>
      <c r="T22" s="441">
        <v>33.5</v>
      </c>
      <c r="U22" s="393">
        <v>28618</v>
      </c>
      <c r="V22" s="442">
        <v>9</v>
      </c>
    </row>
    <row r="23" spans="1:22" ht="15.75" x14ac:dyDescent="0.2">
      <c r="A23" s="434">
        <v>10</v>
      </c>
      <c r="B23" s="435" t="s">
        <v>297</v>
      </c>
      <c r="C23" s="1191" t="s">
        <v>81</v>
      </c>
      <c r="D23" s="436">
        <v>2</v>
      </c>
      <c r="E23" s="437">
        <v>2196</v>
      </c>
      <c r="F23" s="438">
        <v>2</v>
      </c>
      <c r="G23" s="439">
        <v>10609</v>
      </c>
      <c r="H23" s="436">
        <v>7</v>
      </c>
      <c r="I23" s="437">
        <v>748</v>
      </c>
      <c r="J23" s="438">
        <v>6</v>
      </c>
      <c r="K23" s="440">
        <v>722</v>
      </c>
      <c r="L23" s="436">
        <v>1</v>
      </c>
      <c r="M23" s="437">
        <v>6660</v>
      </c>
      <c r="N23" s="438">
        <v>3</v>
      </c>
      <c r="O23" s="440">
        <v>3252</v>
      </c>
      <c r="P23" s="436">
        <v>7</v>
      </c>
      <c r="Q23" s="437">
        <v>2965</v>
      </c>
      <c r="R23" s="438">
        <v>6</v>
      </c>
      <c r="S23" s="440">
        <v>6935</v>
      </c>
      <c r="T23" s="441">
        <v>34</v>
      </c>
      <c r="U23" s="393">
        <v>34087</v>
      </c>
      <c r="V23" s="445">
        <v>10</v>
      </c>
    </row>
    <row r="24" spans="1:22" ht="15.75" x14ac:dyDescent="0.2">
      <c r="A24" s="443">
        <v>11</v>
      </c>
      <c r="B24" s="435" t="s">
        <v>930</v>
      </c>
      <c r="C24" s="1191" t="s">
        <v>187</v>
      </c>
      <c r="D24" s="436">
        <v>9</v>
      </c>
      <c r="E24" s="437">
        <v>0</v>
      </c>
      <c r="F24" s="438">
        <v>9</v>
      </c>
      <c r="G24" s="439">
        <v>0</v>
      </c>
      <c r="H24" s="436">
        <v>1</v>
      </c>
      <c r="I24" s="437">
        <v>2326</v>
      </c>
      <c r="J24" s="438">
        <v>5</v>
      </c>
      <c r="K24" s="440">
        <v>819</v>
      </c>
      <c r="L24" s="436">
        <v>1</v>
      </c>
      <c r="M24" s="437">
        <v>4663</v>
      </c>
      <c r="N24" s="438">
        <v>1</v>
      </c>
      <c r="O24" s="440">
        <v>4727</v>
      </c>
      <c r="P24" s="436">
        <v>1</v>
      </c>
      <c r="Q24" s="437">
        <v>6815</v>
      </c>
      <c r="R24" s="438">
        <v>7</v>
      </c>
      <c r="S24" s="440">
        <v>3725</v>
      </c>
      <c r="T24" s="441">
        <v>34</v>
      </c>
      <c r="U24" s="393">
        <v>23075</v>
      </c>
      <c r="V24" s="442">
        <v>11</v>
      </c>
    </row>
    <row r="25" spans="1:22" ht="15.75" x14ac:dyDescent="0.2">
      <c r="A25" s="434">
        <v>12</v>
      </c>
      <c r="B25" s="435" t="s">
        <v>199</v>
      </c>
      <c r="C25" s="1191" t="s">
        <v>186</v>
      </c>
      <c r="D25" s="436">
        <v>1</v>
      </c>
      <c r="E25" s="437">
        <v>3646</v>
      </c>
      <c r="F25" s="438">
        <v>7</v>
      </c>
      <c r="G25" s="439">
        <v>1847</v>
      </c>
      <c r="H25" s="436">
        <v>3</v>
      </c>
      <c r="I25" s="437">
        <v>1032</v>
      </c>
      <c r="J25" s="438">
        <v>3</v>
      </c>
      <c r="K25" s="440">
        <v>5411</v>
      </c>
      <c r="L25" s="436">
        <v>2</v>
      </c>
      <c r="M25" s="437">
        <v>1636</v>
      </c>
      <c r="N25" s="438">
        <v>6</v>
      </c>
      <c r="O25" s="440">
        <v>84</v>
      </c>
      <c r="P25" s="436">
        <v>8</v>
      </c>
      <c r="Q25" s="437">
        <v>1935</v>
      </c>
      <c r="R25" s="438">
        <v>6</v>
      </c>
      <c r="S25" s="440">
        <v>2240</v>
      </c>
      <c r="T25" s="441">
        <v>36</v>
      </c>
      <c r="U25" s="393">
        <v>17831</v>
      </c>
      <c r="V25" s="445">
        <v>12</v>
      </c>
    </row>
    <row r="26" spans="1:22" ht="15.75" x14ac:dyDescent="0.2">
      <c r="A26" s="434">
        <v>13</v>
      </c>
      <c r="B26" s="435" t="s">
        <v>293</v>
      </c>
      <c r="C26" s="1191" t="s">
        <v>81</v>
      </c>
      <c r="D26" s="436">
        <v>5</v>
      </c>
      <c r="E26" s="437">
        <v>1847</v>
      </c>
      <c r="F26" s="438">
        <v>5</v>
      </c>
      <c r="G26" s="439">
        <v>2595</v>
      </c>
      <c r="H26" s="436">
        <v>3</v>
      </c>
      <c r="I26" s="437">
        <v>1546</v>
      </c>
      <c r="J26" s="438">
        <v>4</v>
      </c>
      <c r="K26" s="440">
        <v>1686</v>
      </c>
      <c r="L26" s="436">
        <v>2</v>
      </c>
      <c r="M26" s="437">
        <v>2264</v>
      </c>
      <c r="N26" s="438">
        <v>7</v>
      </c>
      <c r="O26" s="440">
        <v>54</v>
      </c>
      <c r="P26" s="436">
        <v>3</v>
      </c>
      <c r="Q26" s="437">
        <v>4115</v>
      </c>
      <c r="R26" s="438">
        <v>7</v>
      </c>
      <c r="S26" s="440">
        <v>2235</v>
      </c>
      <c r="T26" s="441">
        <v>36</v>
      </c>
      <c r="U26" s="393">
        <v>16342</v>
      </c>
      <c r="V26" s="442">
        <v>13</v>
      </c>
    </row>
    <row r="27" spans="1:22" ht="15.75" x14ac:dyDescent="0.2">
      <c r="A27" s="443">
        <v>14</v>
      </c>
      <c r="B27" s="435" t="s">
        <v>1069</v>
      </c>
      <c r="C27" s="1191" t="s">
        <v>87</v>
      </c>
      <c r="D27" s="436">
        <v>4</v>
      </c>
      <c r="E27" s="437">
        <v>1323</v>
      </c>
      <c r="F27" s="438">
        <v>1</v>
      </c>
      <c r="G27" s="439">
        <v>9283</v>
      </c>
      <c r="H27" s="436">
        <v>9</v>
      </c>
      <c r="I27" s="437">
        <v>0</v>
      </c>
      <c r="J27" s="438">
        <v>9</v>
      </c>
      <c r="K27" s="440">
        <v>0</v>
      </c>
      <c r="L27" s="436">
        <v>5</v>
      </c>
      <c r="M27" s="437">
        <v>374</v>
      </c>
      <c r="N27" s="438">
        <v>4</v>
      </c>
      <c r="O27" s="440">
        <v>353</v>
      </c>
      <c r="P27" s="436">
        <v>2</v>
      </c>
      <c r="Q27" s="437">
        <v>5165</v>
      </c>
      <c r="R27" s="438">
        <v>3</v>
      </c>
      <c r="S27" s="440">
        <v>4305</v>
      </c>
      <c r="T27" s="441">
        <v>37</v>
      </c>
      <c r="U27" s="393">
        <v>20803</v>
      </c>
      <c r="V27" s="442">
        <v>14</v>
      </c>
    </row>
    <row r="28" spans="1:22" ht="15.75" x14ac:dyDescent="0.2">
      <c r="A28" s="434">
        <v>15</v>
      </c>
      <c r="B28" s="435" t="s">
        <v>206</v>
      </c>
      <c r="C28" s="1191" t="s">
        <v>187</v>
      </c>
      <c r="D28" s="436">
        <v>6</v>
      </c>
      <c r="E28" s="437">
        <v>0</v>
      </c>
      <c r="F28" s="438">
        <v>4</v>
      </c>
      <c r="G28" s="439">
        <v>6363</v>
      </c>
      <c r="H28" s="436">
        <v>9</v>
      </c>
      <c r="I28" s="437">
        <v>0</v>
      </c>
      <c r="J28" s="438">
        <v>9</v>
      </c>
      <c r="K28" s="440">
        <v>0</v>
      </c>
      <c r="L28" s="436">
        <v>6</v>
      </c>
      <c r="M28" s="437">
        <v>1124</v>
      </c>
      <c r="N28" s="438">
        <v>1</v>
      </c>
      <c r="O28" s="440">
        <v>15565</v>
      </c>
      <c r="P28" s="436">
        <v>4</v>
      </c>
      <c r="Q28" s="437">
        <v>4205</v>
      </c>
      <c r="R28" s="438">
        <v>1</v>
      </c>
      <c r="S28" s="440">
        <v>5670</v>
      </c>
      <c r="T28" s="441">
        <v>40</v>
      </c>
      <c r="U28" s="393">
        <v>32927</v>
      </c>
      <c r="V28" s="445">
        <v>15</v>
      </c>
    </row>
    <row r="29" spans="1:22" ht="15.75" x14ac:dyDescent="0.2">
      <c r="A29" s="434">
        <v>16</v>
      </c>
      <c r="B29" s="435" t="s">
        <v>296</v>
      </c>
      <c r="C29" s="1191" t="s">
        <v>234</v>
      </c>
      <c r="D29" s="436">
        <v>3</v>
      </c>
      <c r="E29" s="437">
        <v>378</v>
      </c>
      <c r="F29" s="438">
        <v>6</v>
      </c>
      <c r="G29" s="439">
        <v>1893</v>
      </c>
      <c r="H29" s="436">
        <v>5</v>
      </c>
      <c r="I29" s="437">
        <v>827</v>
      </c>
      <c r="J29" s="438">
        <v>8</v>
      </c>
      <c r="K29" s="440">
        <v>265</v>
      </c>
      <c r="L29" s="436">
        <v>5</v>
      </c>
      <c r="M29" s="437">
        <v>216</v>
      </c>
      <c r="N29" s="438">
        <v>3</v>
      </c>
      <c r="O29" s="440">
        <v>6328</v>
      </c>
      <c r="P29" s="436">
        <v>6</v>
      </c>
      <c r="Q29" s="437">
        <v>3595</v>
      </c>
      <c r="R29" s="438">
        <v>5</v>
      </c>
      <c r="S29" s="440">
        <v>7245</v>
      </c>
      <c r="T29" s="441">
        <v>41</v>
      </c>
      <c r="U29" s="393">
        <v>20747</v>
      </c>
      <c r="V29" s="442">
        <v>16</v>
      </c>
    </row>
    <row r="30" spans="1:22" ht="15.75" x14ac:dyDescent="0.2">
      <c r="A30" s="443">
        <v>17</v>
      </c>
      <c r="B30" s="435" t="s">
        <v>263</v>
      </c>
      <c r="C30" s="1191" t="s">
        <v>186</v>
      </c>
      <c r="D30" s="436">
        <v>6</v>
      </c>
      <c r="E30" s="437">
        <v>1403</v>
      </c>
      <c r="F30" s="438">
        <v>3</v>
      </c>
      <c r="G30" s="439">
        <v>4826</v>
      </c>
      <c r="H30" s="436">
        <v>4</v>
      </c>
      <c r="I30" s="437">
        <v>495</v>
      </c>
      <c r="J30" s="438">
        <v>4</v>
      </c>
      <c r="K30" s="440">
        <v>2209</v>
      </c>
      <c r="L30" s="436">
        <v>8</v>
      </c>
      <c r="M30" s="437">
        <v>87</v>
      </c>
      <c r="N30" s="438">
        <v>2</v>
      </c>
      <c r="O30" s="440">
        <v>5569</v>
      </c>
      <c r="P30" s="436">
        <v>6</v>
      </c>
      <c r="Q30" s="437">
        <v>3030</v>
      </c>
      <c r="R30" s="438">
        <v>8</v>
      </c>
      <c r="S30" s="440">
        <v>1865</v>
      </c>
      <c r="T30" s="441">
        <v>41</v>
      </c>
      <c r="U30" s="393">
        <v>19484</v>
      </c>
      <c r="V30" s="445">
        <v>17</v>
      </c>
    </row>
    <row r="31" spans="1:22" ht="15.75" x14ac:dyDescent="0.2">
      <c r="A31" s="434">
        <v>18</v>
      </c>
      <c r="B31" s="435" t="s">
        <v>204</v>
      </c>
      <c r="C31" s="1191" t="s">
        <v>87</v>
      </c>
      <c r="D31" s="436">
        <v>2</v>
      </c>
      <c r="E31" s="437">
        <v>2576</v>
      </c>
      <c r="F31" s="438">
        <v>8</v>
      </c>
      <c r="G31" s="439">
        <v>2003</v>
      </c>
      <c r="H31" s="436">
        <v>5</v>
      </c>
      <c r="I31" s="437">
        <v>1317</v>
      </c>
      <c r="J31" s="438">
        <v>6</v>
      </c>
      <c r="K31" s="440">
        <v>643</v>
      </c>
      <c r="L31" s="436">
        <v>5</v>
      </c>
      <c r="M31" s="437">
        <v>1902</v>
      </c>
      <c r="N31" s="438">
        <v>4</v>
      </c>
      <c r="O31" s="440">
        <v>2862</v>
      </c>
      <c r="P31" s="436">
        <v>8</v>
      </c>
      <c r="Q31" s="437">
        <v>2115</v>
      </c>
      <c r="R31" s="438">
        <v>4</v>
      </c>
      <c r="S31" s="440">
        <v>3805</v>
      </c>
      <c r="T31" s="441">
        <v>42</v>
      </c>
      <c r="U31" s="393">
        <v>17223</v>
      </c>
      <c r="V31" s="442">
        <v>18</v>
      </c>
    </row>
    <row r="32" spans="1:22" ht="15.75" x14ac:dyDescent="0.2">
      <c r="A32" s="434">
        <v>19</v>
      </c>
      <c r="B32" s="435" t="s">
        <v>395</v>
      </c>
      <c r="C32" s="1191" t="s">
        <v>81</v>
      </c>
      <c r="D32" s="436">
        <v>6.5</v>
      </c>
      <c r="E32" s="437">
        <v>0</v>
      </c>
      <c r="F32" s="438">
        <v>2</v>
      </c>
      <c r="G32" s="439">
        <v>8858</v>
      </c>
      <c r="H32" s="436">
        <v>7</v>
      </c>
      <c r="I32" s="437">
        <v>371</v>
      </c>
      <c r="J32" s="438">
        <v>7</v>
      </c>
      <c r="K32" s="440">
        <v>930</v>
      </c>
      <c r="L32" s="436">
        <v>6</v>
      </c>
      <c r="M32" s="437">
        <v>326</v>
      </c>
      <c r="N32" s="438">
        <v>4</v>
      </c>
      <c r="O32" s="440">
        <v>166</v>
      </c>
      <c r="P32" s="436">
        <v>4</v>
      </c>
      <c r="Q32" s="437">
        <v>5015</v>
      </c>
      <c r="R32" s="438">
        <v>6</v>
      </c>
      <c r="S32" s="440">
        <v>3795</v>
      </c>
      <c r="T32" s="441">
        <v>42.5</v>
      </c>
      <c r="U32" s="393">
        <v>19461</v>
      </c>
      <c r="V32" s="442">
        <v>19</v>
      </c>
    </row>
    <row r="33" spans="1:22" ht="15.75" x14ac:dyDescent="0.2">
      <c r="A33" s="443">
        <v>20</v>
      </c>
      <c r="B33" s="435" t="s">
        <v>188</v>
      </c>
      <c r="C33" s="1191" t="s">
        <v>184</v>
      </c>
      <c r="D33" s="436">
        <v>6.5</v>
      </c>
      <c r="E33" s="437">
        <v>0</v>
      </c>
      <c r="F33" s="438">
        <v>4</v>
      </c>
      <c r="G33" s="439">
        <v>5643</v>
      </c>
      <c r="H33" s="436">
        <v>1</v>
      </c>
      <c r="I33" s="437">
        <v>3107</v>
      </c>
      <c r="J33" s="438">
        <v>7</v>
      </c>
      <c r="K33" s="440">
        <v>355</v>
      </c>
      <c r="L33" s="436">
        <v>8</v>
      </c>
      <c r="M33" s="437">
        <v>20</v>
      </c>
      <c r="N33" s="438">
        <v>7</v>
      </c>
      <c r="O33" s="440">
        <v>50</v>
      </c>
      <c r="P33" s="436">
        <v>4</v>
      </c>
      <c r="Q33" s="437">
        <v>3455</v>
      </c>
      <c r="R33" s="438">
        <v>5</v>
      </c>
      <c r="S33" s="440">
        <v>4015</v>
      </c>
      <c r="T33" s="441">
        <v>42.5</v>
      </c>
      <c r="U33" s="393">
        <v>16645</v>
      </c>
      <c r="V33" s="445">
        <v>20</v>
      </c>
    </row>
    <row r="34" spans="1:22" ht="15.75" x14ac:dyDescent="0.2">
      <c r="A34" s="434">
        <v>21</v>
      </c>
      <c r="B34" s="435" t="s">
        <v>445</v>
      </c>
      <c r="C34" s="1191" t="s">
        <v>49</v>
      </c>
      <c r="D34" s="436">
        <v>6.5</v>
      </c>
      <c r="E34" s="437">
        <v>0</v>
      </c>
      <c r="F34" s="438">
        <v>5</v>
      </c>
      <c r="G34" s="439">
        <v>1933</v>
      </c>
      <c r="H34" s="436">
        <v>9</v>
      </c>
      <c r="I34" s="437">
        <v>0</v>
      </c>
      <c r="J34" s="438">
        <v>9</v>
      </c>
      <c r="K34" s="440">
        <v>0</v>
      </c>
      <c r="L34" s="436">
        <v>1</v>
      </c>
      <c r="M34" s="437">
        <v>3001</v>
      </c>
      <c r="N34" s="438">
        <v>7</v>
      </c>
      <c r="O34" s="440">
        <v>419</v>
      </c>
      <c r="P34" s="436">
        <v>3</v>
      </c>
      <c r="Q34" s="437">
        <v>5555</v>
      </c>
      <c r="R34" s="438">
        <v>3</v>
      </c>
      <c r="S34" s="440">
        <v>4045</v>
      </c>
      <c r="T34" s="441">
        <v>43.5</v>
      </c>
      <c r="U34" s="393">
        <v>14953</v>
      </c>
      <c r="V34" s="442">
        <v>21</v>
      </c>
    </row>
    <row r="35" spans="1:22" ht="15.75" x14ac:dyDescent="0.2">
      <c r="A35" s="434">
        <v>22</v>
      </c>
      <c r="B35" s="435" t="s">
        <v>300</v>
      </c>
      <c r="C35" s="1191" t="s">
        <v>234</v>
      </c>
      <c r="D35" s="436">
        <v>6.5</v>
      </c>
      <c r="E35" s="437">
        <v>0</v>
      </c>
      <c r="F35" s="438">
        <v>6</v>
      </c>
      <c r="G35" s="439">
        <v>2060</v>
      </c>
      <c r="H35" s="436">
        <v>7</v>
      </c>
      <c r="I35" s="437">
        <v>946</v>
      </c>
      <c r="J35" s="438">
        <v>2</v>
      </c>
      <c r="K35" s="440">
        <v>1873</v>
      </c>
      <c r="L35" s="436">
        <v>3</v>
      </c>
      <c r="M35" s="437">
        <v>639</v>
      </c>
      <c r="N35" s="438">
        <v>5</v>
      </c>
      <c r="O35" s="440">
        <v>2704</v>
      </c>
      <c r="P35" s="436">
        <v>6</v>
      </c>
      <c r="Q35" s="437">
        <v>2725</v>
      </c>
      <c r="R35" s="438">
        <v>8</v>
      </c>
      <c r="S35" s="440">
        <v>1745</v>
      </c>
      <c r="T35" s="441">
        <v>43.5</v>
      </c>
      <c r="U35" s="393">
        <v>12692</v>
      </c>
      <c r="V35" s="445">
        <v>22</v>
      </c>
    </row>
    <row r="36" spans="1:22" ht="15.75" x14ac:dyDescent="0.2">
      <c r="A36" s="443">
        <v>23</v>
      </c>
      <c r="B36" s="435" t="s">
        <v>294</v>
      </c>
      <c r="C36" s="1191" t="s">
        <v>234</v>
      </c>
      <c r="D36" s="436">
        <v>8</v>
      </c>
      <c r="E36" s="437">
        <v>1200</v>
      </c>
      <c r="F36" s="438">
        <v>6</v>
      </c>
      <c r="G36" s="439">
        <v>4386</v>
      </c>
      <c r="H36" s="436">
        <v>6</v>
      </c>
      <c r="I36" s="437">
        <v>478</v>
      </c>
      <c r="J36" s="438">
        <v>6</v>
      </c>
      <c r="K36" s="440">
        <v>2629</v>
      </c>
      <c r="L36" s="436">
        <v>2</v>
      </c>
      <c r="M36" s="437">
        <v>1571</v>
      </c>
      <c r="N36" s="438">
        <v>8</v>
      </c>
      <c r="O36" s="440">
        <v>1</v>
      </c>
      <c r="P36" s="436">
        <v>6</v>
      </c>
      <c r="Q36" s="437">
        <v>2845</v>
      </c>
      <c r="R36" s="438">
        <v>2</v>
      </c>
      <c r="S36" s="440">
        <v>4515</v>
      </c>
      <c r="T36" s="441">
        <v>44</v>
      </c>
      <c r="U36" s="393">
        <v>17625</v>
      </c>
      <c r="V36" s="442">
        <v>23</v>
      </c>
    </row>
    <row r="37" spans="1:22" ht="15.75" x14ac:dyDescent="0.2">
      <c r="A37" s="434">
        <v>24</v>
      </c>
      <c r="B37" s="435" t="s">
        <v>201</v>
      </c>
      <c r="C37" s="1191" t="s">
        <v>444</v>
      </c>
      <c r="D37" s="436">
        <v>2</v>
      </c>
      <c r="E37" s="437">
        <v>9248</v>
      </c>
      <c r="F37" s="438">
        <v>7.5</v>
      </c>
      <c r="G37" s="439">
        <v>0</v>
      </c>
      <c r="H37" s="436">
        <v>4</v>
      </c>
      <c r="I37" s="437">
        <v>836</v>
      </c>
      <c r="J37" s="438">
        <v>4</v>
      </c>
      <c r="K37" s="440">
        <v>5365</v>
      </c>
      <c r="L37" s="436">
        <v>4</v>
      </c>
      <c r="M37" s="437">
        <v>1259</v>
      </c>
      <c r="N37" s="438">
        <v>5</v>
      </c>
      <c r="O37" s="440">
        <v>2830</v>
      </c>
      <c r="P37" s="436">
        <v>9</v>
      </c>
      <c r="Q37" s="437">
        <v>0</v>
      </c>
      <c r="R37" s="438">
        <v>9</v>
      </c>
      <c r="S37" s="440">
        <v>0</v>
      </c>
      <c r="T37" s="441">
        <v>44.5</v>
      </c>
      <c r="U37" s="393">
        <v>19538</v>
      </c>
      <c r="V37" s="442">
        <v>24</v>
      </c>
    </row>
    <row r="38" spans="1:22" ht="15.75" x14ac:dyDescent="0.2">
      <c r="A38" s="434">
        <v>25</v>
      </c>
      <c r="B38" s="435" t="s">
        <v>197</v>
      </c>
      <c r="C38" s="1191" t="s">
        <v>184</v>
      </c>
      <c r="D38" s="436">
        <v>4</v>
      </c>
      <c r="E38" s="437">
        <v>1902</v>
      </c>
      <c r="F38" s="438">
        <v>5</v>
      </c>
      <c r="G38" s="439">
        <v>5181</v>
      </c>
      <c r="H38" s="436">
        <v>5</v>
      </c>
      <c r="I38" s="437">
        <v>270</v>
      </c>
      <c r="J38" s="438">
        <v>2</v>
      </c>
      <c r="K38" s="440">
        <v>6915</v>
      </c>
      <c r="L38" s="436">
        <v>6</v>
      </c>
      <c r="M38" s="437">
        <v>45</v>
      </c>
      <c r="N38" s="438">
        <v>8</v>
      </c>
      <c r="O38" s="440">
        <v>61</v>
      </c>
      <c r="P38" s="436">
        <v>8</v>
      </c>
      <c r="Q38" s="437">
        <v>2125</v>
      </c>
      <c r="R38" s="438">
        <v>7</v>
      </c>
      <c r="S38" s="440">
        <v>3165</v>
      </c>
      <c r="T38" s="441">
        <v>45</v>
      </c>
      <c r="U38" s="393">
        <v>19664</v>
      </c>
      <c r="V38" s="445">
        <v>25</v>
      </c>
    </row>
    <row r="39" spans="1:22" ht="15.75" x14ac:dyDescent="0.2">
      <c r="A39" s="443">
        <v>26</v>
      </c>
      <c r="B39" s="435" t="s">
        <v>362</v>
      </c>
      <c r="C39" s="1191" t="s">
        <v>444</v>
      </c>
      <c r="D39" s="436">
        <v>6</v>
      </c>
      <c r="E39" s="437">
        <v>0</v>
      </c>
      <c r="F39" s="438">
        <v>2</v>
      </c>
      <c r="G39" s="439">
        <v>11548</v>
      </c>
      <c r="H39" s="436">
        <v>4</v>
      </c>
      <c r="I39" s="437">
        <v>1401</v>
      </c>
      <c r="J39" s="438">
        <v>7</v>
      </c>
      <c r="K39" s="440">
        <v>205</v>
      </c>
      <c r="L39" s="436">
        <v>9</v>
      </c>
      <c r="M39" s="437">
        <v>0</v>
      </c>
      <c r="N39" s="438">
        <v>2</v>
      </c>
      <c r="O39" s="440">
        <v>1710</v>
      </c>
      <c r="P39" s="436">
        <v>9</v>
      </c>
      <c r="Q39" s="437">
        <v>0</v>
      </c>
      <c r="R39" s="438">
        <v>6</v>
      </c>
      <c r="S39" s="440">
        <v>3715</v>
      </c>
      <c r="T39" s="441">
        <v>45</v>
      </c>
      <c r="U39" s="393">
        <v>18579</v>
      </c>
      <c r="V39" s="442">
        <v>26</v>
      </c>
    </row>
    <row r="40" spans="1:22" ht="15.75" x14ac:dyDescent="0.2">
      <c r="A40" s="434">
        <v>27</v>
      </c>
      <c r="B40" s="435" t="s">
        <v>194</v>
      </c>
      <c r="C40" s="1191" t="s">
        <v>186</v>
      </c>
      <c r="D40" s="436">
        <v>6.5</v>
      </c>
      <c r="E40" s="437">
        <v>0</v>
      </c>
      <c r="F40" s="438">
        <v>7</v>
      </c>
      <c r="G40" s="439">
        <v>2861</v>
      </c>
      <c r="H40" s="436">
        <v>5</v>
      </c>
      <c r="I40" s="437">
        <v>997</v>
      </c>
      <c r="J40" s="438">
        <v>3</v>
      </c>
      <c r="K40" s="440">
        <v>1836</v>
      </c>
      <c r="L40" s="436">
        <v>9</v>
      </c>
      <c r="M40" s="437">
        <v>0</v>
      </c>
      <c r="N40" s="438">
        <v>9</v>
      </c>
      <c r="O40" s="440">
        <v>0</v>
      </c>
      <c r="P40" s="436">
        <v>4</v>
      </c>
      <c r="Q40" s="437">
        <v>4735</v>
      </c>
      <c r="R40" s="438">
        <v>2</v>
      </c>
      <c r="S40" s="440">
        <v>5135</v>
      </c>
      <c r="T40" s="441">
        <v>45.5</v>
      </c>
      <c r="U40" s="393">
        <v>15564</v>
      </c>
      <c r="V40" s="445">
        <v>27</v>
      </c>
    </row>
    <row r="41" spans="1:22" ht="15.75" x14ac:dyDescent="0.2">
      <c r="A41" s="434">
        <v>28</v>
      </c>
      <c r="B41" s="435" t="s">
        <v>308</v>
      </c>
      <c r="C41" s="1191" t="s">
        <v>81</v>
      </c>
      <c r="D41" s="436">
        <v>3</v>
      </c>
      <c r="E41" s="437">
        <v>725</v>
      </c>
      <c r="F41" s="438">
        <v>3</v>
      </c>
      <c r="G41" s="439">
        <v>9251</v>
      </c>
      <c r="H41" s="436">
        <v>8</v>
      </c>
      <c r="I41" s="437">
        <v>20</v>
      </c>
      <c r="J41" s="438">
        <v>2</v>
      </c>
      <c r="K41" s="440">
        <v>3924</v>
      </c>
      <c r="L41" s="436">
        <v>7</v>
      </c>
      <c r="M41" s="437">
        <v>33</v>
      </c>
      <c r="N41" s="438">
        <v>8</v>
      </c>
      <c r="O41" s="440">
        <v>0</v>
      </c>
      <c r="P41" s="436">
        <v>8</v>
      </c>
      <c r="Q41" s="437">
        <v>1715</v>
      </c>
      <c r="R41" s="438">
        <v>8</v>
      </c>
      <c r="S41" s="440">
        <v>545</v>
      </c>
      <c r="T41" s="441">
        <v>47</v>
      </c>
      <c r="U41" s="393">
        <v>16213</v>
      </c>
      <c r="V41" s="442">
        <v>28</v>
      </c>
    </row>
    <row r="42" spans="1:22" ht="15.75" x14ac:dyDescent="0.2">
      <c r="A42" s="443">
        <v>29</v>
      </c>
      <c r="B42" s="435" t="s">
        <v>192</v>
      </c>
      <c r="C42" s="1191" t="s">
        <v>184</v>
      </c>
      <c r="D42" s="436">
        <v>6.5</v>
      </c>
      <c r="E42" s="437">
        <v>0</v>
      </c>
      <c r="F42" s="438">
        <v>7.5</v>
      </c>
      <c r="G42" s="439">
        <v>0</v>
      </c>
      <c r="H42" s="436">
        <v>2</v>
      </c>
      <c r="I42" s="437">
        <v>1180</v>
      </c>
      <c r="J42" s="438">
        <v>5</v>
      </c>
      <c r="K42" s="440">
        <v>1488</v>
      </c>
      <c r="L42" s="436">
        <v>7</v>
      </c>
      <c r="M42" s="437">
        <v>72</v>
      </c>
      <c r="N42" s="438">
        <v>7</v>
      </c>
      <c r="O42" s="440">
        <v>1</v>
      </c>
      <c r="P42" s="436">
        <v>7</v>
      </c>
      <c r="Q42" s="437">
        <v>2700</v>
      </c>
      <c r="R42" s="438">
        <v>5</v>
      </c>
      <c r="S42" s="440">
        <v>3795</v>
      </c>
      <c r="T42" s="441">
        <v>47</v>
      </c>
      <c r="U42" s="393">
        <v>9236</v>
      </c>
      <c r="V42" s="442">
        <v>29</v>
      </c>
    </row>
    <row r="43" spans="1:22" ht="15.75" x14ac:dyDescent="0.2">
      <c r="A43" s="434">
        <v>30</v>
      </c>
      <c r="B43" s="435" t="s">
        <v>361</v>
      </c>
      <c r="C43" s="1191" t="s">
        <v>49</v>
      </c>
      <c r="D43" s="436">
        <v>6</v>
      </c>
      <c r="E43" s="437">
        <v>0</v>
      </c>
      <c r="F43" s="438">
        <v>4</v>
      </c>
      <c r="G43" s="439">
        <v>4660</v>
      </c>
      <c r="H43" s="436">
        <v>8</v>
      </c>
      <c r="I43" s="437">
        <v>117</v>
      </c>
      <c r="J43" s="438">
        <v>8</v>
      </c>
      <c r="K43" s="440">
        <v>34</v>
      </c>
      <c r="L43" s="436">
        <v>8</v>
      </c>
      <c r="M43" s="437">
        <v>2</v>
      </c>
      <c r="N43" s="438">
        <v>6</v>
      </c>
      <c r="O43" s="440">
        <v>184</v>
      </c>
      <c r="P43" s="436">
        <v>5</v>
      </c>
      <c r="Q43" s="437">
        <v>3235</v>
      </c>
      <c r="R43" s="438">
        <v>4</v>
      </c>
      <c r="S43" s="440">
        <v>3660</v>
      </c>
      <c r="T43" s="441">
        <v>49</v>
      </c>
      <c r="U43" s="393">
        <v>11892</v>
      </c>
      <c r="V43" s="445">
        <v>30</v>
      </c>
    </row>
    <row r="44" spans="1:22" ht="15.75" x14ac:dyDescent="0.2">
      <c r="A44" s="434">
        <v>31</v>
      </c>
      <c r="B44" s="435" t="s">
        <v>193</v>
      </c>
      <c r="C44" s="1191" t="s">
        <v>186</v>
      </c>
      <c r="D44" s="436">
        <v>6.5</v>
      </c>
      <c r="E44" s="437">
        <v>0</v>
      </c>
      <c r="F44" s="438">
        <v>8</v>
      </c>
      <c r="G44" s="439">
        <v>0</v>
      </c>
      <c r="H44" s="436">
        <v>6</v>
      </c>
      <c r="I44" s="437">
        <v>1073</v>
      </c>
      <c r="J44" s="438">
        <v>8</v>
      </c>
      <c r="K44" s="440">
        <v>104</v>
      </c>
      <c r="L44" s="436">
        <v>7</v>
      </c>
      <c r="M44" s="437">
        <v>479</v>
      </c>
      <c r="N44" s="438">
        <v>6</v>
      </c>
      <c r="O44" s="440">
        <v>150</v>
      </c>
      <c r="P44" s="436">
        <v>1</v>
      </c>
      <c r="Q44" s="437">
        <v>6255</v>
      </c>
      <c r="R44" s="438">
        <v>7</v>
      </c>
      <c r="S44" s="440">
        <v>3415</v>
      </c>
      <c r="T44" s="441">
        <v>49.5</v>
      </c>
      <c r="U44" s="393">
        <v>11476</v>
      </c>
      <c r="V44" s="442">
        <v>31</v>
      </c>
    </row>
    <row r="45" spans="1:22" ht="15.75" x14ac:dyDescent="0.2">
      <c r="A45" s="434">
        <v>32</v>
      </c>
      <c r="B45" s="435" t="s">
        <v>359</v>
      </c>
      <c r="C45" s="1191" t="s">
        <v>187</v>
      </c>
      <c r="D45" s="436">
        <v>1</v>
      </c>
      <c r="E45" s="437">
        <v>13796</v>
      </c>
      <c r="F45" s="438">
        <v>1</v>
      </c>
      <c r="G45" s="439">
        <v>37443</v>
      </c>
      <c r="H45" s="436">
        <v>8</v>
      </c>
      <c r="I45" s="437">
        <v>437</v>
      </c>
      <c r="J45" s="438">
        <v>5</v>
      </c>
      <c r="K45" s="440">
        <v>3518</v>
      </c>
      <c r="L45" s="436">
        <v>9</v>
      </c>
      <c r="M45" s="437">
        <v>0</v>
      </c>
      <c r="N45" s="438">
        <v>9</v>
      </c>
      <c r="O45" s="440">
        <v>0</v>
      </c>
      <c r="P45" s="436">
        <v>9</v>
      </c>
      <c r="Q45" s="437">
        <v>0</v>
      </c>
      <c r="R45" s="438">
        <v>9</v>
      </c>
      <c r="S45" s="440">
        <v>0</v>
      </c>
      <c r="T45" s="441">
        <v>51</v>
      </c>
      <c r="U45" s="393">
        <v>55194</v>
      </c>
      <c r="V45" s="445">
        <v>32</v>
      </c>
    </row>
    <row r="46" spans="1:22" ht="15.75" x14ac:dyDescent="0.2">
      <c r="A46" s="434">
        <v>33</v>
      </c>
      <c r="B46" s="435" t="s">
        <v>198</v>
      </c>
      <c r="C46" s="1191" t="s">
        <v>184</v>
      </c>
      <c r="D46" s="436">
        <v>6</v>
      </c>
      <c r="E46" s="437">
        <v>0</v>
      </c>
      <c r="F46" s="438">
        <v>5</v>
      </c>
      <c r="G46" s="439">
        <v>3578</v>
      </c>
      <c r="H46" s="436">
        <v>8</v>
      </c>
      <c r="I46" s="437">
        <v>687</v>
      </c>
      <c r="J46" s="438">
        <v>7</v>
      </c>
      <c r="K46" s="440">
        <v>598</v>
      </c>
      <c r="L46" s="436">
        <v>4</v>
      </c>
      <c r="M46" s="437">
        <v>557</v>
      </c>
      <c r="N46" s="438">
        <v>5</v>
      </c>
      <c r="O46" s="440">
        <v>206</v>
      </c>
      <c r="P46" s="436">
        <v>9</v>
      </c>
      <c r="Q46" s="437">
        <v>0</v>
      </c>
      <c r="R46" s="438">
        <v>9</v>
      </c>
      <c r="S46" s="440">
        <v>0</v>
      </c>
      <c r="T46" s="441">
        <v>53</v>
      </c>
      <c r="U46" s="393">
        <v>5626</v>
      </c>
      <c r="V46" s="445">
        <v>33</v>
      </c>
    </row>
    <row r="47" spans="1:22" ht="15.75" x14ac:dyDescent="0.2">
      <c r="A47" s="434">
        <v>34</v>
      </c>
      <c r="B47" s="435" t="s">
        <v>1070</v>
      </c>
      <c r="C47" s="1191" t="s">
        <v>444</v>
      </c>
      <c r="D47" s="436">
        <v>9</v>
      </c>
      <c r="E47" s="437">
        <v>0</v>
      </c>
      <c r="F47" s="438">
        <v>9</v>
      </c>
      <c r="G47" s="439">
        <v>0</v>
      </c>
      <c r="H47" s="436">
        <v>9</v>
      </c>
      <c r="I47" s="437">
        <v>0</v>
      </c>
      <c r="J47" s="438">
        <v>9</v>
      </c>
      <c r="K47" s="440">
        <v>0</v>
      </c>
      <c r="L47" s="436">
        <v>9</v>
      </c>
      <c r="M47" s="437">
        <v>0</v>
      </c>
      <c r="N47" s="438">
        <v>9</v>
      </c>
      <c r="O47" s="440">
        <v>0</v>
      </c>
      <c r="P47" s="436">
        <v>5</v>
      </c>
      <c r="Q47" s="437">
        <v>3725</v>
      </c>
      <c r="R47" s="438">
        <v>4</v>
      </c>
      <c r="S47" s="440">
        <v>4095</v>
      </c>
      <c r="T47" s="441">
        <v>63</v>
      </c>
      <c r="U47" s="393">
        <v>7820</v>
      </c>
      <c r="V47" s="442">
        <v>34</v>
      </c>
    </row>
    <row r="48" spans="1:22" ht="15.75" x14ac:dyDescent="0.2">
      <c r="A48" s="434">
        <v>35</v>
      </c>
      <c r="B48" s="435" t="s">
        <v>931</v>
      </c>
      <c r="C48" s="1191" t="s">
        <v>87</v>
      </c>
      <c r="D48" s="436">
        <v>9</v>
      </c>
      <c r="E48" s="437">
        <v>0</v>
      </c>
      <c r="F48" s="438">
        <v>9</v>
      </c>
      <c r="G48" s="439">
        <v>0</v>
      </c>
      <c r="H48" s="436">
        <v>3</v>
      </c>
      <c r="I48" s="437">
        <v>1237</v>
      </c>
      <c r="J48" s="438">
        <v>6</v>
      </c>
      <c r="K48" s="440">
        <v>713</v>
      </c>
      <c r="L48" s="436">
        <v>9</v>
      </c>
      <c r="M48" s="437">
        <v>0</v>
      </c>
      <c r="N48" s="438">
        <v>9</v>
      </c>
      <c r="O48" s="440">
        <v>0</v>
      </c>
      <c r="P48" s="436">
        <v>9</v>
      </c>
      <c r="Q48" s="437">
        <v>0</v>
      </c>
      <c r="R48" s="438">
        <v>9</v>
      </c>
      <c r="S48" s="440">
        <v>0</v>
      </c>
      <c r="T48" s="441">
        <v>63</v>
      </c>
      <c r="U48" s="393">
        <v>1950</v>
      </c>
      <c r="V48" s="445">
        <v>35</v>
      </c>
    </row>
    <row r="49" spans="1:22" ht="15.75" x14ac:dyDescent="0.2">
      <c r="A49" s="434">
        <v>36</v>
      </c>
      <c r="B49" s="435" t="s">
        <v>1031</v>
      </c>
      <c r="C49" s="1191" t="s">
        <v>444</v>
      </c>
      <c r="D49" s="436">
        <v>9</v>
      </c>
      <c r="E49" s="437">
        <v>0</v>
      </c>
      <c r="F49" s="438">
        <v>9</v>
      </c>
      <c r="G49" s="439">
        <v>0</v>
      </c>
      <c r="H49" s="436">
        <v>9</v>
      </c>
      <c r="I49" s="437">
        <v>0</v>
      </c>
      <c r="J49" s="438">
        <v>9</v>
      </c>
      <c r="K49" s="440">
        <v>0</v>
      </c>
      <c r="L49" s="436">
        <v>4</v>
      </c>
      <c r="M49" s="437">
        <v>2301</v>
      </c>
      <c r="N49" s="438">
        <v>9</v>
      </c>
      <c r="O49" s="440">
        <v>0</v>
      </c>
      <c r="P49" s="436">
        <v>7</v>
      </c>
      <c r="Q49" s="437">
        <v>2575</v>
      </c>
      <c r="R49" s="438">
        <v>9</v>
      </c>
      <c r="S49" s="440">
        <v>0</v>
      </c>
      <c r="T49" s="441">
        <v>65</v>
      </c>
      <c r="U49" s="393">
        <v>4876</v>
      </c>
      <c r="V49" s="442">
        <v>36</v>
      </c>
    </row>
    <row r="50" spans="1:22" ht="15.75" x14ac:dyDescent="0.2">
      <c r="A50" s="434">
        <v>37</v>
      </c>
      <c r="B50" s="435" t="s">
        <v>1071</v>
      </c>
      <c r="C50" s="1191" t="s">
        <v>186</v>
      </c>
      <c r="D50" s="436">
        <v>9</v>
      </c>
      <c r="E50" s="437">
        <v>0</v>
      </c>
      <c r="F50" s="438">
        <v>9</v>
      </c>
      <c r="G50" s="439">
        <v>0</v>
      </c>
      <c r="H50" s="436">
        <v>9</v>
      </c>
      <c r="I50" s="437">
        <v>0</v>
      </c>
      <c r="J50" s="438">
        <v>9</v>
      </c>
      <c r="K50" s="440">
        <v>0</v>
      </c>
      <c r="L50" s="436">
        <v>3</v>
      </c>
      <c r="M50" s="437">
        <v>1516</v>
      </c>
      <c r="N50" s="438">
        <v>9</v>
      </c>
      <c r="O50" s="440">
        <v>0</v>
      </c>
      <c r="P50" s="436">
        <v>9</v>
      </c>
      <c r="Q50" s="437">
        <v>0</v>
      </c>
      <c r="R50" s="438">
        <v>9</v>
      </c>
      <c r="S50" s="440">
        <v>0</v>
      </c>
      <c r="T50" s="441">
        <v>66</v>
      </c>
      <c r="U50" s="393">
        <v>1516</v>
      </c>
      <c r="V50" s="445">
        <v>37</v>
      </c>
    </row>
    <row r="51" spans="1:22" ht="15.75" x14ac:dyDescent="0.2">
      <c r="A51" s="434">
        <v>38</v>
      </c>
      <c r="B51" s="435" t="s">
        <v>1032</v>
      </c>
      <c r="C51" s="1191" t="s">
        <v>186</v>
      </c>
      <c r="D51" s="436">
        <v>9</v>
      </c>
      <c r="E51" s="437">
        <v>0</v>
      </c>
      <c r="F51" s="438">
        <v>9</v>
      </c>
      <c r="G51" s="439">
        <v>0</v>
      </c>
      <c r="H51" s="436">
        <v>9</v>
      </c>
      <c r="I51" s="437">
        <v>0</v>
      </c>
      <c r="J51" s="438">
        <v>9</v>
      </c>
      <c r="K51" s="440">
        <v>0</v>
      </c>
      <c r="L51" s="436">
        <v>9</v>
      </c>
      <c r="M51" s="437">
        <v>0</v>
      </c>
      <c r="N51" s="438">
        <v>3</v>
      </c>
      <c r="O51" s="440">
        <v>1138</v>
      </c>
      <c r="P51" s="436">
        <v>9</v>
      </c>
      <c r="Q51" s="437">
        <v>0</v>
      </c>
      <c r="R51" s="438">
        <v>9</v>
      </c>
      <c r="S51" s="440">
        <v>0</v>
      </c>
      <c r="T51" s="441">
        <v>66</v>
      </c>
      <c r="U51" s="393">
        <v>1138</v>
      </c>
      <c r="V51" s="442">
        <v>38</v>
      </c>
    </row>
    <row r="52" spans="1:22" ht="15.75" x14ac:dyDescent="0.2">
      <c r="A52" s="434">
        <v>39</v>
      </c>
      <c r="B52" s="435" t="s">
        <v>932</v>
      </c>
      <c r="C52" s="1191" t="s">
        <v>49</v>
      </c>
      <c r="D52" s="436">
        <v>9</v>
      </c>
      <c r="E52" s="437">
        <v>0</v>
      </c>
      <c r="F52" s="438">
        <v>9</v>
      </c>
      <c r="G52" s="439">
        <v>0</v>
      </c>
      <c r="H52" s="436">
        <v>6</v>
      </c>
      <c r="I52" s="437">
        <v>804</v>
      </c>
      <c r="J52" s="438">
        <v>8</v>
      </c>
      <c r="K52" s="440">
        <v>229</v>
      </c>
      <c r="L52" s="436">
        <v>9</v>
      </c>
      <c r="M52" s="437">
        <v>0</v>
      </c>
      <c r="N52" s="438">
        <v>9</v>
      </c>
      <c r="O52" s="440">
        <v>0</v>
      </c>
      <c r="P52" s="436">
        <v>9</v>
      </c>
      <c r="Q52" s="437">
        <v>0</v>
      </c>
      <c r="R52" s="438">
        <v>9</v>
      </c>
      <c r="S52" s="440">
        <v>0</v>
      </c>
      <c r="T52" s="441">
        <v>68</v>
      </c>
      <c r="U52" s="393">
        <v>1033</v>
      </c>
      <c r="V52" s="442">
        <v>39</v>
      </c>
    </row>
    <row r="53" spans="1:22" ht="15.75" x14ac:dyDescent="0.2">
      <c r="A53" s="434">
        <v>40</v>
      </c>
      <c r="B53" s="435" t="s">
        <v>1072</v>
      </c>
      <c r="C53" s="1191" t="s">
        <v>184</v>
      </c>
      <c r="D53" s="436">
        <v>9</v>
      </c>
      <c r="E53" s="437">
        <v>0</v>
      </c>
      <c r="F53" s="438">
        <v>9</v>
      </c>
      <c r="G53" s="439">
        <v>0</v>
      </c>
      <c r="H53" s="436">
        <v>9</v>
      </c>
      <c r="I53" s="437">
        <v>0</v>
      </c>
      <c r="J53" s="438">
        <v>9</v>
      </c>
      <c r="K53" s="440">
        <v>0</v>
      </c>
      <c r="L53" s="436">
        <v>9</v>
      </c>
      <c r="M53" s="437">
        <v>0</v>
      </c>
      <c r="N53" s="438">
        <v>9</v>
      </c>
      <c r="O53" s="440">
        <v>0</v>
      </c>
      <c r="P53" s="436">
        <v>7</v>
      </c>
      <c r="Q53" s="437">
        <v>2415</v>
      </c>
      <c r="R53" s="438">
        <v>8</v>
      </c>
      <c r="S53" s="440">
        <v>1780</v>
      </c>
      <c r="T53" s="441">
        <v>69</v>
      </c>
      <c r="U53" s="393">
        <v>4195</v>
      </c>
      <c r="V53" s="445">
        <v>40</v>
      </c>
    </row>
    <row r="54" spans="1:22" ht="15.75" x14ac:dyDescent="0.2">
      <c r="A54" s="434"/>
      <c r="B54" s="447"/>
      <c r="C54" s="444"/>
      <c r="D54" s="436"/>
      <c r="E54" s="437"/>
      <c r="F54" s="438"/>
      <c r="G54" s="439"/>
      <c r="H54" s="436"/>
      <c r="I54" s="437"/>
      <c r="J54" s="438"/>
      <c r="K54" s="440"/>
      <c r="L54" s="436"/>
      <c r="M54" s="437"/>
      <c r="N54" s="438"/>
      <c r="O54" s="440"/>
      <c r="P54" s="436"/>
      <c r="Q54" s="437"/>
      <c r="R54" s="438"/>
      <c r="S54" s="440"/>
      <c r="T54" s="448" t="str">
        <f t="shared" ref="T54:T55" si="0">IF(ISNUMBER(D54)=TRUE(),SUM(D54,F54,H54,J54,L54,N54,P54,R54),"")</f>
        <v/>
      </c>
      <c r="U54" s="449"/>
      <c r="V54" s="450"/>
    </row>
    <row r="55" spans="1:22" ht="15.75" x14ac:dyDescent="0.2">
      <c r="A55" s="434"/>
      <c r="B55" s="447"/>
      <c r="C55" s="444"/>
      <c r="D55" s="436"/>
      <c r="E55" s="437"/>
      <c r="F55" s="438"/>
      <c r="G55" s="439"/>
      <c r="H55" s="436"/>
      <c r="I55" s="437"/>
      <c r="J55" s="438"/>
      <c r="K55" s="440"/>
      <c r="L55" s="436"/>
      <c r="M55" s="437"/>
      <c r="N55" s="438"/>
      <c r="O55" s="440"/>
      <c r="P55" s="436"/>
      <c r="Q55" s="437"/>
      <c r="R55" s="438"/>
      <c r="S55" s="440"/>
      <c r="T55" s="448" t="str">
        <f t="shared" si="0"/>
        <v/>
      </c>
      <c r="U55" s="449"/>
      <c r="V55" s="450"/>
    </row>
    <row r="56" spans="1:22" ht="15.75" x14ac:dyDescent="0.2">
      <c r="A56" s="446"/>
      <c r="B56" s="447"/>
      <c r="C56" s="444"/>
      <c r="D56" s="436"/>
      <c r="E56" s="437"/>
      <c r="F56" s="438"/>
      <c r="G56" s="439"/>
      <c r="H56" s="436"/>
      <c r="I56" s="437"/>
      <c r="J56" s="438"/>
      <c r="K56" s="440"/>
      <c r="L56" s="436"/>
      <c r="M56" s="437"/>
      <c r="N56" s="438"/>
      <c r="O56" s="440"/>
      <c r="P56" s="436"/>
      <c r="Q56" s="437"/>
      <c r="R56" s="438"/>
      <c r="S56" s="440"/>
      <c r="T56" s="448" t="str">
        <f>IF(ISNUMBER(D56)=TRUE(),SUM(D56,F56,H56,J56,L56,N56,P56,R56),"")</f>
        <v/>
      </c>
      <c r="U56" s="449"/>
      <c r="V56" s="450"/>
    </row>
    <row r="57" spans="1:22" ht="15.75" x14ac:dyDescent="0.2">
      <c r="A57" s="446"/>
      <c r="B57" s="447"/>
      <c r="C57" s="444"/>
      <c r="D57" s="436"/>
      <c r="E57" s="437"/>
      <c r="F57" s="438"/>
      <c r="G57" s="439"/>
      <c r="H57" s="436"/>
      <c r="I57" s="437"/>
      <c r="J57" s="438"/>
      <c r="K57" s="440"/>
      <c r="L57" s="436"/>
      <c r="M57" s="437"/>
      <c r="N57" s="438"/>
      <c r="O57" s="440"/>
      <c r="P57" s="436"/>
      <c r="Q57" s="437"/>
      <c r="R57" s="438"/>
      <c r="S57" s="440"/>
      <c r="T57" s="448" t="str">
        <f>IF(ISNUMBER(D57)=TRUE(),SUM(D57,F57,H57,J57,L57,N57,P57,R57),"")</f>
        <v/>
      </c>
      <c r="U57" s="449"/>
      <c r="V57" s="450"/>
    </row>
    <row r="58" spans="1:22" ht="16.5" thickBot="1" x14ac:dyDescent="0.25">
      <c r="A58" s="451"/>
      <c r="B58" s="452"/>
      <c r="C58" s="453"/>
      <c r="D58" s="454"/>
      <c r="E58" s="455"/>
      <c r="F58" s="456"/>
      <c r="G58" s="457"/>
      <c r="H58" s="454"/>
      <c r="I58" s="455"/>
      <c r="J58" s="456"/>
      <c r="K58" s="457"/>
      <c r="L58" s="454"/>
      <c r="M58" s="455"/>
      <c r="N58" s="456"/>
      <c r="O58" s="457"/>
      <c r="P58" s="456"/>
      <c r="Q58" s="457"/>
      <c r="R58" s="454"/>
      <c r="S58" s="457"/>
      <c r="T58" s="454"/>
      <c r="U58" s="457"/>
      <c r="V58" s="457"/>
    </row>
    <row r="59" spans="1:22" ht="13.5" thickTop="1" x14ac:dyDescent="0.2"/>
  </sheetData>
  <sortState xmlns:xlrd2="http://schemas.microsoft.com/office/spreadsheetml/2017/richdata2" ref="B14:U55">
    <sortCondition ref="T14:T55"/>
    <sortCondition descending="1" ref="U14:U55"/>
  </sortState>
  <mergeCells count="20">
    <mergeCell ref="H9:I9"/>
    <mergeCell ref="D10:E10"/>
    <mergeCell ref="F10:G10"/>
    <mergeCell ref="H10:I10"/>
    <mergeCell ref="A9:A11"/>
    <mergeCell ref="B9:B11"/>
    <mergeCell ref="C9:C11"/>
    <mergeCell ref="D9:E9"/>
    <mergeCell ref="F9:G9"/>
    <mergeCell ref="T9:V10"/>
    <mergeCell ref="J10:K10"/>
    <mergeCell ref="L10:M10"/>
    <mergeCell ref="N10:O10"/>
    <mergeCell ref="P10:Q10"/>
    <mergeCell ref="R10:S10"/>
    <mergeCell ref="J9:K9"/>
    <mergeCell ref="L9:M9"/>
    <mergeCell ref="N9:O9"/>
    <mergeCell ref="P9:Q9"/>
    <mergeCell ref="R9:S9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T14:T57" xr:uid="{17B2A5B6-4576-4647-985D-CC4E99755B15}">
      <formula1>IF(ISNUMBER(IZ14)=TRUE(),SUM(IZ14,JB14,JD14,JF14,JH14,JJ14,JL14,JN14),"")</formula1>
      <formula2>0</formula2>
    </dataValidation>
  </dataValidation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007D-0824-494E-9B68-7CAE5AD5239D}">
  <dimension ref="A1:U25"/>
  <sheetViews>
    <sheetView workbookViewId="0">
      <selection activeCell="Y3" sqref="Y3"/>
    </sheetView>
  </sheetViews>
  <sheetFormatPr defaultRowHeight="12.75" x14ac:dyDescent="0.2"/>
  <cols>
    <col min="1" max="1" width="4.5703125" customWidth="1"/>
    <col min="2" max="2" width="20.7109375" customWidth="1"/>
    <col min="3" max="3" width="5" customWidth="1"/>
    <col min="4" max="4" width="8.140625" customWidth="1"/>
    <col min="5" max="5" width="4.7109375" customWidth="1"/>
    <col min="6" max="6" width="8" customWidth="1"/>
    <col min="7" max="7" width="4.85546875" customWidth="1"/>
    <col min="8" max="8" width="8" customWidth="1"/>
    <col min="9" max="9" width="5" customWidth="1"/>
    <col min="10" max="10" width="8.140625" customWidth="1"/>
    <col min="11" max="11" width="4.7109375" customWidth="1"/>
    <col min="12" max="12" width="8" customWidth="1"/>
    <col min="13" max="13" width="4.7109375" customWidth="1"/>
    <col min="14" max="14" width="7.7109375" customWidth="1"/>
    <col min="15" max="15" width="4.85546875" customWidth="1"/>
    <col min="16" max="16" width="7.7109375" customWidth="1"/>
    <col min="17" max="17" width="4.7109375" customWidth="1"/>
    <col min="18" max="18" width="7.85546875" customWidth="1"/>
    <col min="19" max="19" width="6.28515625" customWidth="1"/>
  </cols>
  <sheetData>
    <row r="1" spans="1:21" x14ac:dyDescent="0.2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x14ac:dyDescent="0.2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x14ac:dyDescent="0.2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20.25" x14ac:dyDescent="0.3">
      <c r="A4" s="30"/>
      <c r="B4" s="92" t="s">
        <v>60</v>
      </c>
      <c r="C4" s="3"/>
      <c r="D4" s="34"/>
      <c r="E4" s="31"/>
      <c r="F4" s="31"/>
      <c r="G4" s="93"/>
      <c r="H4" s="93"/>
      <c r="I4" s="93"/>
      <c r="J4" s="93"/>
      <c r="K4" s="94" t="s">
        <v>1</v>
      </c>
      <c r="L4" s="93"/>
      <c r="M4" s="93"/>
      <c r="N4" s="93"/>
      <c r="O4" s="31"/>
      <c r="P4" s="31"/>
      <c r="Q4" s="31"/>
      <c r="R4" s="31"/>
      <c r="S4" s="31"/>
      <c r="T4" s="31"/>
      <c r="U4" s="31"/>
    </row>
    <row r="5" spans="1:21" ht="20.25" x14ac:dyDescent="0.3">
      <c r="A5" s="30"/>
      <c r="B5" s="92" t="s">
        <v>61</v>
      </c>
      <c r="C5" s="5"/>
      <c r="D5" s="31"/>
      <c r="E5" s="31"/>
      <c r="F5" s="31"/>
      <c r="G5" s="93"/>
      <c r="H5" s="93"/>
      <c r="I5" s="93"/>
      <c r="J5" s="93"/>
      <c r="K5" s="95" t="s">
        <v>536</v>
      </c>
      <c r="L5" s="93"/>
      <c r="M5" s="93"/>
      <c r="N5" s="93"/>
      <c r="O5" s="31"/>
      <c r="P5" s="31"/>
      <c r="Q5" s="31"/>
      <c r="R5" s="31"/>
      <c r="S5" s="31"/>
      <c r="T5" s="31"/>
      <c r="U5" s="31"/>
    </row>
    <row r="6" spans="1:21" ht="20.25" x14ac:dyDescent="0.3">
      <c r="A6" s="30"/>
      <c r="B6" s="31"/>
      <c r="C6" s="31"/>
      <c r="D6" s="31"/>
      <c r="E6" s="31"/>
      <c r="F6" s="31"/>
      <c r="G6" s="93"/>
      <c r="H6" s="93"/>
      <c r="I6" s="93"/>
      <c r="J6" s="93"/>
      <c r="K6" s="96" t="s">
        <v>3</v>
      </c>
      <c r="L6" s="93"/>
      <c r="M6" s="93"/>
      <c r="N6" s="93"/>
      <c r="O6" s="31"/>
      <c r="P6" s="31"/>
      <c r="Q6" s="31"/>
      <c r="R6" s="31"/>
      <c r="S6" s="31"/>
      <c r="T6" s="31"/>
      <c r="U6" s="31"/>
    </row>
    <row r="8" spans="1:21" ht="13.5" thickBot="1" x14ac:dyDescent="0.25"/>
    <row r="9" spans="1:21" ht="14.25" thickTop="1" thickBot="1" x14ac:dyDescent="0.25">
      <c r="A9" s="1353" t="s">
        <v>4</v>
      </c>
      <c r="B9" s="1378" t="s">
        <v>5</v>
      </c>
      <c r="C9" s="1376" t="s">
        <v>6</v>
      </c>
      <c r="D9" s="1376"/>
      <c r="E9" s="1375" t="s">
        <v>7</v>
      </c>
      <c r="F9" s="1375"/>
      <c r="G9" s="1376" t="s">
        <v>8</v>
      </c>
      <c r="H9" s="1376"/>
      <c r="I9" s="1375" t="s">
        <v>9</v>
      </c>
      <c r="J9" s="1375"/>
      <c r="K9" s="1376" t="s">
        <v>10</v>
      </c>
      <c r="L9" s="1376"/>
      <c r="M9" s="1375" t="s">
        <v>11</v>
      </c>
      <c r="N9" s="1375"/>
      <c r="O9" s="1376" t="s">
        <v>12</v>
      </c>
      <c r="P9" s="1376"/>
      <c r="Q9" s="1377" t="s">
        <v>13</v>
      </c>
      <c r="R9" s="1377"/>
      <c r="S9" s="1348" t="s">
        <v>14</v>
      </c>
      <c r="T9" s="1348"/>
      <c r="U9" s="1348"/>
    </row>
    <row r="10" spans="1:21" ht="30.75" customHeight="1" thickTop="1" thickBot="1" x14ac:dyDescent="0.25">
      <c r="A10" s="1353"/>
      <c r="B10" s="1378"/>
      <c r="C10" s="1374" t="s">
        <v>475</v>
      </c>
      <c r="D10" s="1374"/>
      <c r="E10" s="1374" t="s">
        <v>476</v>
      </c>
      <c r="F10" s="1374"/>
      <c r="G10" s="1374" t="s">
        <v>473</v>
      </c>
      <c r="H10" s="1374"/>
      <c r="I10" s="1374" t="s">
        <v>474</v>
      </c>
      <c r="J10" s="1374"/>
      <c r="K10" s="1374" t="s">
        <v>477</v>
      </c>
      <c r="L10" s="1374"/>
      <c r="M10" s="1374" t="s">
        <v>470</v>
      </c>
      <c r="N10" s="1374"/>
      <c r="O10" s="1374" t="s">
        <v>478</v>
      </c>
      <c r="P10" s="1374"/>
      <c r="Q10" s="1374" t="s">
        <v>479</v>
      </c>
      <c r="R10" s="1374"/>
      <c r="S10" s="1348"/>
      <c r="T10" s="1348"/>
      <c r="U10" s="1348"/>
    </row>
    <row r="11" spans="1:21" ht="7.5" customHeight="1" thickTop="1" x14ac:dyDescent="0.2">
      <c r="A11" s="1353"/>
      <c r="B11" s="1378"/>
      <c r="C11" s="458"/>
      <c r="D11" s="458"/>
      <c r="E11" s="459"/>
      <c r="F11" s="460"/>
      <c r="G11" s="461"/>
      <c r="H11" s="462"/>
      <c r="I11" s="459"/>
      <c r="J11" s="460"/>
      <c r="K11" s="461"/>
      <c r="L11" s="462"/>
      <c r="M11" s="459"/>
      <c r="N11" s="460"/>
      <c r="O11" s="461"/>
      <c r="P11" s="462"/>
      <c r="Q11" s="459"/>
      <c r="R11" s="462"/>
      <c r="S11" s="461"/>
      <c r="T11" s="463"/>
      <c r="U11" s="464"/>
    </row>
    <row r="12" spans="1:21" ht="16.5" thickBot="1" x14ac:dyDescent="0.25">
      <c r="A12" s="541"/>
      <c r="B12" s="373"/>
      <c r="C12" s="466" t="s">
        <v>15</v>
      </c>
      <c r="D12" s="467" t="s">
        <v>16</v>
      </c>
      <c r="E12" s="468" t="s">
        <v>15</v>
      </c>
      <c r="F12" s="469" t="s">
        <v>16</v>
      </c>
      <c r="G12" s="466" t="s">
        <v>15</v>
      </c>
      <c r="H12" s="467" t="s">
        <v>16</v>
      </c>
      <c r="I12" s="468" t="s">
        <v>15</v>
      </c>
      <c r="J12" s="469" t="s">
        <v>16</v>
      </c>
      <c r="K12" s="466" t="s">
        <v>15</v>
      </c>
      <c r="L12" s="467" t="s">
        <v>16</v>
      </c>
      <c r="M12" s="468" t="s">
        <v>15</v>
      </c>
      <c r="N12" s="469" t="s">
        <v>16</v>
      </c>
      <c r="O12" s="466" t="s">
        <v>15</v>
      </c>
      <c r="P12" s="467" t="s">
        <v>16</v>
      </c>
      <c r="Q12" s="468" t="s">
        <v>15</v>
      </c>
      <c r="R12" s="467" t="s">
        <v>16</v>
      </c>
      <c r="S12" s="466" t="s">
        <v>15</v>
      </c>
      <c r="T12" s="485" t="s">
        <v>16</v>
      </c>
      <c r="U12" s="470" t="s">
        <v>18</v>
      </c>
    </row>
    <row r="13" spans="1:21" ht="33" customHeight="1" x14ac:dyDescent="0.2">
      <c r="A13" s="602">
        <v>1</v>
      </c>
      <c r="B13" s="603" t="s">
        <v>568</v>
      </c>
      <c r="C13" s="388">
        <v>2</v>
      </c>
      <c r="D13" s="473">
        <v>2312</v>
      </c>
      <c r="E13" s="474">
        <v>6</v>
      </c>
      <c r="F13" s="475">
        <v>1666</v>
      </c>
      <c r="G13" s="388">
        <v>2</v>
      </c>
      <c r="H13" s="473">
        <v>920</v>
      </c>
      <c r="I13" s="390">
        <v>2</v>
      </c>
      <c r="J13" s="476">
        <v>1250</v>
      </c>
      <c r="K13" s="388">
        <v>3</v>
      </c>
      <c r="L13" s="473">
        <v>6810</v>
      </c>
      <c r="M13" s="390">
        <v>3</v>
      </c>
      <c r="N13" s="476">
        <v>7990</v>
      </c>
      <c r="O13" s="388">
        <v>1</v>
      </c>
      <c r="P13" s="473">
        <v>14030</v>
      </c>
      <c r="Q13" s="390">
        <v>2</v>
      </c>
      <c r="R13" s="476">
        <v>16425</v>
      </c>
      <c r="S13" s="477">
        <v>21</v>
      </c>
      <c r="T13" s="604">
        <v>51403</v>
      </c>
      <c r="U13" s="478">
        <v>1</v>
      </c>
    </row>
    <row r="14" spans="1:21" ht="33" customHeight="1" x14ac:dyDescent="0.2">
      <c r="A14" s="479">
        <v>2</v>
      </c>
      <c r="B14" s="605" t="s">
        <v>935</v>
      </c>
      <c r="C14" s="388">
        <v>7</v>
      </c>
      <c r="D14" s="473">
        <v>1542</v>
      </c>
      <c r="E14" s="474">
        <v>5</v>
      </c>
      <c r="F14" s="475">
        <v>4074</v>
      </c>
      <c r="G14" s="388">
        <v>6</v>
      </c>
      <c r="H14" s="473">
        <v>471</v>
      </c>
      <c r="I14" s="390">
        <v>1</v>
      </c>
      <c r="J14" s="476">
        <v>2821</v>
      </c>
      <c r="K14" s="388">
        <v>2</v>
      </c>
      <c r="L14" s="473">
        <v>8630</v>
      </c>
      <c r="M14" s="390">
        <v>6</v>
      </c>
      <c r="N14" s="476">
        <v>940</v>
      </c>
      <c r="O14" s="388">
        <v>3</v>
      </c>
      <c r="P14" s="473">
        <v>10850</v>
      </c>
      <c r="Q14" s="390">
        <v>3</v>
      </c>
      <c r="R14" s="476">
        <v>9085</v>
      </c>
      <c r="S14" s="477">
        <v>33</v>
      </c>
      <c r="T14" s="604">
        <v>38413</v>
      </c>
      <c r="U14" s="481">
        <v>2</v>
      </c>
    </row>
    <row r="15" spans="1:21" ht="33" customHeight="1" x14ac:dyDescent="0.2">
      <c r="A15" s="479">
        <v>3</v>
      </c>
      <c r="B15" s="605" t="s">
        <v>934</v>
      </c>
      <c r="C15" s="388">
        <v>1</v>
      </c>
      <c r="D15" s="473">
        <v>1987</v>
      </c>
      <c r="E15" s="474">
        <v>2</v>
      </c>
      <c r="F15" s="475">
        <v>3606</v>
      </c>
      <c r="G15" s="388">
        <v>9</v>
      </c>
      <c r="H15" s="473">
        <v>288</v>
      </c>
      <c r="I15" s="390">
        <v>5</v>
      </c>
      <c r="J15" s="476">
        <v>895</v>
      </c>
      <c r="K15" s="388">
        <v>7</v>
      </c>
      <c r="L15" s="473">
        <v>4970</v>
      </c>
      <c r="M15" s="390">
        <v>2</v>
      </c>
      <c r="N15" s="476">
        <v>4800</v>
      </c>
      <c r="O15" s="388">
        <v>6</v>
      </c>
      <c r="P15" s="473">
        <v>5860</v>
      </c>
      <c r="Q15" s="390">
        <v>1</v>
      </c>
      <c r="R15" s="476">
        <v>13095</v>
      </c>
      <c r="S15" s="477">
        <v>33</v>
      </c>
      <c r="T15" s="604">
        <v>35501</v>
      </c>
      <c r="U15" s="481">
        <v>3</v>
      </c>
    </row>
    <row r="16" spans="1:21" ht="33" customHeight="1" x14ac:dyDescent="0.2">
      <c r="A16" s="479">
        <v>4</v>
      </c>
      <c r="B16" s="605" t="s">
        <v>570</v>
      </c>
      <c r="C16" s="388">
        <v>4</v>
      </c>
      <c r="D16" s="473">
        <v>1533</v>
      </c>
      <c r="E16" s="474">
        <v>9</v>
      </c>
      <c r="F16" s="475">
        <v>1092</v>
      </c>
      <c r="G16" s="388">
        <v>5</v>
      </c>
      <c r="H16" s="473">
        <v>559</v>
      </c>
      <c r="I16" s="390">
        <v>6</v>
      </c>
      <c r="J16" s="476">
        <v>1036</v>
      </c>
      <c r="K16" s="388">
        <v>9</v>
      </c>
      <c r="L16" s="473">
        <v>3260</v>
      </c>
      <c r="M16" s="390">
        <v>1</v>
      </c>
      <c r="N16" s="476">
        <v>7540</v>
      </c>
      <c r="O16" s="388">
        <v>2</v>
      </c>
      <c r="P16" s="473">
        <v>19375</v>
      </c>
      <c r="Q16" s="390">
        <v>5</v>
      </c>
      <c r="R16" s="476">
        <v>4800</v>
      </c>
      <c r="S16" s="477">
        <v>41</v>
      </c>
      <c r="T16" s="604">
        <v>39195</v>
      </c>
      <c r="U16" s="481">
        <v>4</v>
      </c>
    </row>
    <row r="17" spans="1:21" ht="33" customHeight="1" x14ac:dyDescent="0.2">
      <c r="A17" s="479">
        <v>5</v>
      </c>
      <c r="B17" s="605" t="s">
        <v>229</v>
      </c>
      <c r="C17" s="388">
        <v>9</v>
      </c>
      <c r="D17" s="473">
        <v>1603</v>
      </c>
      <c r="E17" s="474">
        <v>4</v>
      </c>
      <c r="F17" s="475">
        <v>4617</v>
      </c>
      <c r="G17" s="388">
        <v>3</v>
      </c>
      <c r="H17" s="473">
        <v>698</v>
      </c>
      <c r="I17" s="390">
        <v>3</v>
      </c>
      <c r="J17" s="476">
        <v>1083</v>
      </c>
      <c r="K17" s="388">
        <v>6</v>
      </c>
      <c r="L17" s="473">
        <v>6285</v>
      </c>
      <c r="M17" s="390">
        <v>5</v>
      </c>
      <c r="N17" s="476">
        <v>2010</v>
      </c>
      <c r="O17" s="388">
        <v>7</v>
      </c>
      <c r="P17" s="473">
        <v>6310</v>
      </c>
      <c r="Q17" s="390">
        <v>4</v>
      </c>
      <c r="R17" s="476">
        <v>6395</v>
      </c>
      <c r="S17" s="477">
        <v>41</v>
      </c>
      <c r="T17" s="604">
        <v>29001</v>
      </c>
      <c r="U17" s="481">
        <v>5</v>
      </c>
    </row>
    <row r="18" spans="1:21" ht="33" customHeight="1" x14ac:dyDescent="0.2">
      <c r="A18" s="479">
        <v>6</v>
      </c>
      <c r="B18" s="605" t="s">
        <v>232</v>
      </c>
      <c r="C18" s="388">
        <v>5</v>
      </c>
      <c r="D18" s="473">
        <v>1757</v>
      </c>
      <c r="E18" s="474">
        <v>10</v>
      </c>
      <c r="F18" s="475">
        <v>1079</v>
      </c>
      <c r="G18" s="388">
        <v>8</v>
      </c>
      <c r="H18" s="473">
        <v>354</v>
      </c>
      <c r="I18" s="390">
        <v>4</v>
      </c>
      <c r="J18" s="476">
        <v>994</v>
      </c>
      <c r="K18" s="388">
        <v>1</v>
      </c>
      <c r="L18" s="473">
        <v>11505</v>
      </c>
      <c r="M18" s="390">
        <v>8</v>
      </c>
      <c r="N18" s="476">
        <v>2020</v>
      </c>
      <c r="O18" s="388">
        <v>5</v>
      </c>
      <c r="P18" s="473">
        <v>9205</v>
      </c>
      <c r="Q18" s="390">
        <v>8</v>
      </c>
      <c r="R18" s="476">
        <v>4840</v>
      </c>
      <c r="S18" s="477">
        <v>49</v>
      </c>
      <c r="T18" s="604">
        <v>31754</v>
      </c>
      <c r="U18" s="481">
        <v>6</v>
      </c>
    </row>
    <row r="19" spans="1:21" ht="33" customHeight="1" x14ac:dyDescent="0.2">
      <c r="A19" s="479">
        <v>7</v>
      </c>
      <c r="B19" s="605" t="s">
        <v>936</v>
      </c>
      <c r="C19" s="388">
        <v>8</v>
      </c>
      <c r="D19" s="473">
        <v>1564</v>
      </c>
      <c r="E19" s="474">
        <v>8</v>
      </c>
      <c r="F19" s="475">
        <v>1079</v>
      </c>
      <c r="G19" s="388">
        <v>7</v>
      </c>
      <c r="H19" s="473">
        <v>315</v>
      </c>
      <c r="I19" s="390">
        <v>8</v>
      </c>
      <c r="J19" s="476">
        <v>805</v>
      </c>
      <c r="K19" s="388">
        <v>4</v>
      </c>
      <c r="L19" s="473">
        <v>7500</v>
      </c>
      <c r="M19" s="390">
        <v>4</v>
      </c>
      <c r="N19" s="476">
        <v>3485</v>
      </c>
      <c r="O19" s="388">
        <v>4</v>
      </c>
      <c r="P19" s="473">
        <v>8680</v>
      </c>
      <c r="Q19" s="390">
        <v>7</v>
      </c>
      <c r="R19" s="476" t="s">
        <v>1113</v>
      </c>
      <c r="S19" s="477">
        <v>50</v>
      </c>
      <c r="T19" s="604">
        <v>23428</v>
      </c>
      <c r="U19" s="481">
        <v>7</v>
      </c>
    </row>
    <row r="20" spans="1:21" ht="33" customHeight="1" x14ac:dyDescent="0.2">
      <c r="A20" s="479">
        <v>8</v>
      </c>
      <c r="B20" s="605" t="s">
        <v>231</v>
      </c>
      <c r="C20" s="388">
        <v>3</v>
      </c>
      <c r="D20" s="473">
        <v>1770</v>
      </c>
      <c r="E20" s="474">
        <v>1</v>
      </c>
      <c r="F20" s="475">
        <v>7144</v>
      </c>
      <c r="G20" s="388">
        <v>10</v>
      </c>
      <c r="H20" s="473">
        <v>295</v>
      </c>
      <c r="I20" s="390">
        <v>10</v>
      </c>
      <c r="J20" s="476">
        <v>382</v>
      </c>
      <c r="K20" s="388">
        <v>10</v>
      </c>
      <c r="L20" s="473">
        <v>825</v>
      </c>
      <c r="M20" s="390">
        <v>7</v>
      </c>
      <c r="N20" s="476">
        <v>1260</v>
      </c>
      <c r="O20" s="388">
        <v>10</v>
      </c>
      <c r="P20" s="473">
        <v>3155</v>
      </c>
      <c r="Q20" s="390">
        <v>6</v>
      </c>
      <c r="R20" s="476">
        <v>7345</v>
      </c>
      <c r="S20" s="477">
        <v>57</v>
      </c>
      <c r="T20" s="604">
        <v>22176</v>
      </c>
      <c r="U20" s="481">
        <v>8</v>
      </c>
    </row>
    <row r="21" spans="1:21" ht="30.75" customHeight="1" x14ac:dyDescent="0.2">
      <c r="A21" s="479">
        <v>9</v>
      </c>
      <c r="B21" s="605" t="s">
        <v>227</v>
      </c>
      <c r="C21" s="388">
        <v>6</v>
      </c>
      <c r="D21" s="473">
        <v>1579</v>
      </c>
      <c r="E21" s="474">
        <v>7</v>
      </c>
      <c r="F21" s="475">
        <v>1574</v>
      </c>
      <c r="G21" s="388">
        <v>1</v>
      </c>
      <c r="H21" s="473">
        <v>794</v>
      </c>
      <c r="I21" s="390">
        <v>7</v>
      </c>
      <c r="J21" s="476">
        <v>1597</v>
      </c>
      <c r="K21" s="388">
        <v>8</v>
      </c>
      <c r="L21" s="473">
        <v>3875</v>
      </c>
      <c r="M21" s="390">
        <v>9</v>
      </c>
      <c r="N21" s="476">
        <v>405</v>
      </c>
      <c r="O21" s="388">
        <v>9</v>
      </c>
      <c r="P21" s="473">
        <v>4335</v>
      </c>
      <c r="Q21" s="390">
        <v>10</v>
      </c>
      <c r="R21" s="476">
        <v>2945</v>
      </c>
      <c r="S21" s="477">
        <v>57</v>
      </c>
      <c r="T21" s="604">
        <v>17104</v>
      </c>
      <c r="U21" s="481">
        <v>9</v>
      </c>
    </row>
    <row r="22" spans="1:21" ht="28.5" customHeight="1" thickBot="1" x14ac:dyDescent="0.25">
      <c r="A22" s="1084">
        <v>10</v>
      </c>
      <c r="B22" s="998" t="s">
        <v>228</v>
      </c>
      <c r="C22" s="999">
        <v>10</v>
      </c>
      <c r="D22" s="1000">
        <v>560</v>
      </c>
      <c r="E22" s="1001">
        <v>3</v>
      </c>
      <c r="F22" s="1002">
        <v>5515</v>
      </c>
      <c r="G22" s="999">
        <v>4</v>
      </c>
      <c r="H22" s="1000">
        <v>613</v>
      </c>
      <c r="I22" s="1003">
        <v>9</v>
      </c>
      <c r="J22" s="1004">
        <v>709</v>
      </c>
      <c r="K22" s="999">
        <v>5</v>
      </c>
      <c r="L22" s="1000">
        <v>5330</v>
      </c>
      <c r="M22" s="1003">
        <v>10</v>
      </c>
      <c r="N22" s="1004">
        <v>190</v>
      </c>
      <c r="O22" s="999">
        <v>8</v>
      </c>
      <c r="P22" s="1000">
        <v>5115</v>
      </c>
      <c r="Q22" s="1003">
        <v>9</v>
      </c>
      <c r="R22" s="1004">
        <v>2995</v>
      </c>
      <c r="S22" s="857">
        <v>58</v>
      </c>
      <c r="T22" s="858">
        <v>21027</v>
      </c>
      <c r="U22" s="859">
        <v>10</v>
      </c>
    </row>
    <row r="25" spans="1:21" ht="23.25" x14ac:dyDescent="0.35">
      <c r="B25" s="137" t="s">
        <v>1120</v>
      </c>
    </row>
  </sheetData>
  <sortState xmlns:xlrd2="http://schemas.microsoft.com/office/spreadsheetml/2017/richdata2" ref="B13:T22">
    <sortCondition ref="S13:S22"/>
    <sortCondition descending="1" ref="T13:T22"/>
  </sortState>
  <mergeCells count="19">
    <mergeCell ref="A9:A11"/>
    <mergeCell ref="B9:B11"/>
    <mergeCell ref="C9:D9"/>
    <mergeCell ref="E9:F9"/>
    <mergeCell ref="G9:H9"/>
    <mergeCell ref="S9:U10"/>
    <mergeCell ref="C10:D10"/>
    <mergeCell ref="E10:F10"/>
    <mergeCell ref="G10:H10"/>
    <mergeCell ref="I10:J10"/>
    <mergeCell ref="K10:L10"/>
    <mergeCell ref="I9:J9"/>
    <mergeCell ref="M10:N10"/>
    <mergeCell ref="O10:P10"/>
    <mergeCell ref="Q10:R10"/>
    <mergeCell ref="K9:L9"/>
    <mergeCell ref="M9:N9"/>
    <mergeCell ref="O9:P9"/>
    <mergeCell ref="Q9:R9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38</vt:i4>
      </vt:variant>
      <vt:variant>
        <vt:lpstr>Imenovani rasponi</vt:lpstr>
      </vt:variant>
      <vt:variant>
        <vt:i4>4</vt:i4>
      </vt:variant>
    </vt:vector>
  </HeadingPairs>
  <TitlesOfParts>
    <vt:vector size="42" baseType="lpstr">
      <vt:lpstr>1. Ekipno</vt:lpstr>
      <vt:lpstr>1. pojedin</vt:lpstr>
      <vt:lpstr>2. S - Ekipno</vt:lpstr>
      <vt:lpstr>2. S - Pojedin</vt:lpstr>
      <vt:lpstr>2. I - Ekipno</vt:lpstr>
      <vt:lpstr>2. I - Pojedin</vt:lpstr>
      <vt:lpstr>2. Z - Ekipno</vt:lpstr>
      <vt:lpstr>2. Z - Pojedin</vt:lpstr>
      <vt:lpstr>3. S - Ekipno</vt:lpstr>
      <vt:lpstr>3. S - Pojedin</vt:lpstr>
      <vt:lpstr>3. I - Ekipno</vt:lpstr>
      <vt:lpstr>3. I - Pojedin</vt:lpstr>
      <vt:lpstr>3. Z - Ekipno</vt:lpstr>
      <vt:lpstr>3. Z - Pojedin</vt:lpstr>
      <vt:lpstr>U 15</vt:lpstr>
      <vt:lpstr>U 20</vt:lpstr>
      <vt:lpstr>U 25</vt:lpstr>
      <vt:lpstr>Seniorke</vt:lpstr>
      <vt:lpstr>Seniorke pojedin</vt:lpstr>
      <vt:lpstr>Veterani</vt:lpstr>
      <vt:lpstr>Mastersi</vt:lpstr>
      <vt:lpstr>Osobe s invaliditetom</vt:lpstr>
      <vt:lpstr>Lov šarana 1. liga</vt:lpstr>
      <vt:lpstr>Lov šarana 2. liga istok</vt:lpstr>
      <vt:lpstr>Lov šarana 2. liga centar</vt:lpstr>
      <vt:lpstr>Lov šarana 2. liga sjever</vt:lpstr>
      <vt:lpstr>Lov šarana 2. liga zapad</vt:lpstr>
      <vt:lpstr>Pastrve pr. mamci brze vode</vt:lpstr>
      <vt:lpstr>Pastrve prirodni mamci jezero</vt:lpstr>
      <vt:lpstr>Troat area</vt:lpstr>
      <vt:lpstr>Feeder EKIPNI</vt:lpstr>
      <vt:lpstr>Feeder POJEDIN</vt:lpstr>
      <vt:lpstr>Muha</vt:lpstr>
      <vt:lpstr>Spin</vt:lpstr>
      <vt:lpstr>Čamac</vt:lpstr>
      <vt:lpstr>Bass</vt:lpstr>
      <vt:lpstr>CASTING</vt:lpstr>
      <vt:lpstr>Međunarodna </vt:lpstr>
      <vt:lpstr>'2. I - Ekipno'!Podrucje_ispisa</vt:lpstr>
      <vt:lpstr>'2. I - Pojedin'!Podrucje_ispisa</vt:lpstr>
      <vt:lpstr>'2. S - Ekipno'!Podrucje_ispisa</vt:lpstr>
      <vt:lpstr>'Međunarodna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Tomica Feldhofer</dc:creator>
  <cp:lastModifiedBy>Domagoj</cp:lastModifiedBy>
  <cp:revision>0</cp:revision>
  <cp:lastPrinted>2026-02-11T09:06:27Z</cp:lastPrinted>
  <dcterms:created xsi:type="dcterms:W3CDTF">2013-04-24T09:15:26Z</dcterms:created>
  <dcterms:modified xsi:type="dcterms:W3CDTF">2026-03-30T12:06:46Z</dcterms:modified>
  <dc:language>hr-HR</dc:language>
</cp:coreProperties>
</file>