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1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Ligae 2026\"/>
    </mc:Choice>
  </mc:AlternateContent>
  <xr:revisionPtr revIDLastSave="0" documentId="13_ncr:1_{CDDCC218-719C-4A68-9FF8-5C3B3D48A0C6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I - Ekipno" sheetId="7" r:id="rId5"/>
    <sheet name="2. I - Pojedin" sheetId="8" r:id="rId6"/>
    <sheet name="2. Z - Ekipno" sheetId="51" r:id="rId7"/>
    <sheet name="2. Z - Pojedin" sheetId="52" r:id="rId8"/>
    <sheet name="3. S - Ekipno" sheetId="53" r:id="rId9"/>
    <sheet name="3. S - Pojedin" sheetId="54" r:id="rId10"/>
    <sheet name="3. I - Ekipno" sheetId="9" r:id="rId11"/>
    <sheet name="3. I - Pojedin" sheetId="10" r:id="rId12"/>
    <sheet name="3. Z - Ekipno" sheetId="55" r:id="rId13"/>
    <sheet name="3. Z - Pojedin" sheetId="56" r:id="rId14"/>
    <sheet name="U 15" sheetId="45" r:id="rId15"/>
    <sheet name="U 20" sheetId="46" r:id="rId16"/>
    <sheet name="U 25" sheetId="48" r:id="rId17"/>
    <sheet name="Seniorke" sheetId="58" r:id="rId18"/>
    <sheet name="Seniorke pojedin" sheetId="59" r:id="rId19"/>
    <sheet name="Veterani" sheetId="43" r:id="rId20"/>
    <sheet name="Mastersi" sheetId="44" r:id="rId21"/>
    <sheet name="Osobe s invaliditetom" sheetId="49" r:id="rId22"/>
    <sheet name="Lov šarana 1. liga" sheetId="50" r:id="rId23"/>
    <sheet name="Lov šarana 2. liga" sheetId="65" r:id="rId24"/>
    <sheet name="Lov šarana 3. liga centar" sheetId="66" r:id="rId25"/>
    <sheet name="Lov šarana 3. liga istok" sheetId="67" r:id="rId26"/>
    <sheet name="Lov šarana 3. liga zapad" sheetId="68" r:id="rId27"/>
    <sheet name="Pastrve pr. mamci brze vode" sheetId="62" r:id="rId28"/>
    <sheet name="Pastrve prirodni mamci jezero" sheetId="63" r:id="rId29"/>
    <sheet name="Troat area" sheetId="64" r:id="rId30"/>
    <sheet name="Feeder EKIPNI" sheetId="32" r:id="rId31"/>
    <sheet name="Feeder POJEDIN" sheetId="31" r:id="rId32"/>
    <sheet name="Muha" sheetId="41" r:id="rId33"/>
    <sheet name="Spin" sheetId="42" r:id="rId34"/>
    <sheet name="Čamac" sheetId="61" r:id="rId35"/>
    <sheet name="Bass" sheetId="60" r:id="rId36"/>
    <sheet name="CASTING" sheetId="57" r:id="rId37"/>
    <sheet name="Međunarodna " sheetId="36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ANTONIJO_VIDMAR">#REF!</definedName>
    <definedName name="Excel_BuiltIn__FilterDatabase" localSheetId="0">'1. Ekipno'!#REF!</definedName>
    <definedName name="GORAN_OVČAR">#REF!</definedName>
    <definedName name="_xlnm.Print_Area" localSheetId="4">'2. I - Ekipno'!$A$1:$U$6</definedName>
    <definedName name="_xlnm.Print_Area" localSheetId="5">'2. I - Pojedin'!$A$1:$V$4</definedName>
    <definedName name="_xlnm.Print_Area" localSheetId="2">'2. S - Ekipno'!$A$1:$U$6</definedName>
    <definedName name="_xlnm.Print_Area" localSheetId="37">'Međunarodna '!$B$1:$K$4</definedName>
    <definedName name="ŽELJKO_NOVAK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43" i="54" l="1"/>
  <c r="T43" i="54"/>
  <c r="U42" i="54"/>
  <c r="T42" i="54"/>
  <c r="U41" i="54"/>
  <c r="T41" i="54"/>
  <c r="U40" i="54"/>
  <c r="T40" i="54"/>
  <c r="U39" i="54"/>
  <c r="T39" i="54"/>
  <c r="U38" i="54"/>
  <c r="T38" i="54"/>
  <c r="U37" i="54"/>
  <c r="T37" i="54"/>
  <c r="U36" i="54"/>
  <c r="T36" i="54"/>
  <c r="U35" i="54"/>
  <c r="T35" i="54"/>
  <c r="U34" i="54"/>
  <c r="T34" i="54"/>
  <c r="U33" i="54"/>
  <c r="T33" i="54"/>
  <c r="U32" i="54"/>
  <c r="T32" i="54"/>
  <c r="U31" i="54"/>
  <c r="T31" i="54"/>
  <c r="U30" i="54"/>
  <c r="T30" i="54"/>
  <c r="U29" i="54"/>
  <c r="T29" i="54"/>
  <c r="U28" i="54"/>
  <c r="T28" i="54"/>
  <c r="U27" i="54"/>
  <c r="T27" i="54"/>
  <c r="U26" i="54"/>
  <c r="T26" i="54"/>
  <c r="U25" i="54"/>
  <c r="T25" i="54"/>
  <c r="U24" i="54"/>
  <c r="T24" i="54"/>
  <c r="U23" i="54"/>
  <c r="T23" i="54"/>
  <c r="U22" i="54"/>
  <c r="T22" i="54"/>
  <c r="U21" i="54"/>
  <c r="T21" i="54"/>
  <c r="U20" i="54"/>
  <c r="T20" i="54"/>
  <c r="U19" i="54"/>
  <c r="T19" i="54"/>
  <c r="U18" i="54"/>
  <c r="T18" i="54"/>
  <c r="U17" i="54"/>
  <c r="T17" i="54"/>
  <c r="U16" i="54"/>
  <c r="T16" i="54"/>
  <c r="U15" i="54"/>
  <c r="T15" i="54"/>
  <c r="U14" i="54"/>
  <c r="T14" i="54"/>
  <c r="U13" i="54"/>
  <c r="T13" i="54"/>
  <c r="U12" i="54"/>
  <c r="T12" i="54"/>
  <c r="T21" i="53"/>
  <c r="S21" i="53"/>
  <c r="T20" i="53"/>
  <c r="S20" i="53"/>
  <c r="T19" i="53"/>
  <c r="S19" i="53"/>
  <c r="T18" i="53"/>
  <c r="S18" i="53"/>
  <c r="T17" i="53"/>
  <c r="S17" i="53"/>
  <c r="T16" i="53"/>
  <c r="S16" i="53"/>
  <c r="T15" i="53"/>
  <c r="S15" i="53"/>
  <c r="T14" i="53"/>
  <c r="S14" i="53"/>
  <c r="T13" i="53"/>
  <c r="S13" i="53"/>
  <c r="T13" i="7"/>
  <c r="T15" i="7"/>
  <c r="T17" i="7"/>
  <c r="T16" i="7"/>
  <c r="T18" i="7"/>
  <c r="T19" i="7"/>
  <c r="T20" i="7"/>
  <c r="S13" i="7"/>
  <c r="S15" i="7"/>
  <c r="S17" i="7"/>
  <c r="S16" i="7"/>
  <c r="S18" i="7"/>
  <c r="S19" i="7"/>
  <c r="S20" i="7"/>
  <c r="T14" i="7"/>
  <c r="S14" i="7"/>
  <c r="U10" i="8"/>
  <c r="U12" i="8"/>
  <c r="U16" i="8"/>
  <c r="U14" i="8"/>
  <c r="U13" i="8"/>
  <c r="U21" i="8"/>
  <c r="U15" i="8"/>
  <c r="U25" i="8"/>
  <c r="U20" i="8"/>
  <c r="U18" i="8"/>
  <c r="U29" i="8"/>
  <c r="U22" i="8"/>
  <c r="U17" i="8"/>
  <c r="U33" i="8"/>
  <c r="U32" i="8"/>
  <c r="U19" i="8"/>
  <c r="U23" i="8"/>
  <c r="U26" i="8"/>
  <c r="U31" i="8"/>
  <c r="U27" i="8"/>
  <c r="U24" i="8"/>
  <c r="U38" i="8"/>
  <c r="U34" i="8"/>
  <c r="U28" i="8"/>
  <c r="U39" i="8"/>
  <c r="U30" i="8"/>
  <c r="U36" i="8"/>
  <c r="U41" i="8"/>
  <c r="U35" i="8"/>
  <c r="U37" i="8"/>
  <c r="U40" i="8"/>
  <c r="U44" i="8"/>
  <c r="U45" i="8"/>
  <c r="U42" i="8"/>
  <c r="U43" i="8"/>
  <c r="T10" i="8"/>
  <c r="T12" i="8"/>
  <c r="T16" i="8"/>
  <c r="T14" i="8"/>
  <c r="T13" i="8"/>
  <c r="T21" i="8"/>
  <c r="T15" i="8"/>
  <c r="T25" i="8"/>
  <c r="T20" i="8"/>
  <c r="T18" i="8"/>
  <c r="T29" i="8"/>
  <c r="T22" i="8"/>
  <c r="T17" i="8"/>
  <c r="T33" i="8"/>
  <c r="T32" i="8"/>
  <c r="T19" i="8"/>
  <c r="T23" i="8"/>
  <c r="T26" i="8"/>
  <c r="T31" i="8"/>
  <c r="T27" i="8"/>
  <c r="T24" i="8"/>
  <c r="T38" i="8"/>
  <c r="T34" i="8"/>
  <c r="T28" i="8"/>
  <c r="T39" i="8"/>
  <c r="T30" i="8"/>
  <c r="T36" i="8"/>
  <c r="T41" i="8"/>
  <c r="T35" i="8"/>
  <c r="T37" i="8"/>
  <c r="T40" i="8"/>
  <c r="T44" i="8"/>
  <c r="T45" i="8"/>
  <c r="T42" i="8"/>
  <c r="T43" i="8"/>
  <c r="U11" i="8"/>
  <c r="T11" i="8"/>
  <c r="U11" i="49"/>
  <c r="U12" i="49"/>
  <c r="U13" i="49"/>
  <c r="U14" i="49"/>
  <c r="U15" i="49"/>
  <c r="U16" i="49"/>
  <c r="U17" i="49"/>
  <c r="U18" i="49"/>
  <c r="U19" i="49"/>
  <c r="U20" i="49"/>
  <c r="U21" i="49"/>
  <c r="U10" i="49"/>
  <c r="T11" i="49"/>
  <c r="T12" i="49"/>
  <c r="T13" i="49"/>
  <c r="T14" i="49"/>
  <c r="T15" i="49"/>
  <c r="T16" i="49"/>
  <c r="T17" i="49"/>
  <c r="T18" i="49"/>
  <c r="T19" i="49"/>
  <c r="T20" i="49"/>
  <c r="T21" i="49"/>
  <c r="T10" i="49"/>
  <c r="K19" i="66"/>
  <c r="J19" i="66"/>
  <c r="E19" i="66"/>
  <c r="D19" i="66"/>
  <c r="C19" i="66"/>
  <c r="B19" i="66"/>
  <c r="K18" i="66"/>
  <c r="J18" i="66"/>
  <c r="E18" i="66"/>
  <c r="C18" i="66"/>
  <c r="B18" i="66"/>
  <c r="K17" i="66"/>
  <c r="J17" i="66"/>
  <c r="E17" i="66"/>
  <c r="D17" i="66"/>
  <c r="C17" i="66"/>
  <c r="B17" i="66"/>
  <c r="K16" i="66"/>
  <c r="J16" i="66"/>
  <c r="E16" i="66"/>
  <c r="D16" i="66"/>
  <c r="C16" i="66"/>
  <c r="B16" i="66"/>
  <c r="K15" i="66"/>
  <c r="J15" i="66"/>
  <c r="E15" i="66"/>
  <c r="D15" i="66"/>
  <c r="C15" i="66"/>
  <c r="B15" i="66"/>
  <c r="K14" i="66"/>
  <c r="J14" i="66"/>
  <c r="E14" i="66"/>
  <c r="D14" i="66"/>
  <c r="C14" i="66"/>
  <c r="B14" i="66"/>
  <c r="K13" i="66"/>
  <c r="J13" i="66"/>
  <c r="E13" i="66"/>
  <c r="D13" i="66"/>
  <c r="C13" i="66"/>
  <c r="B13" i="66"/>
  <c r="K12" i="66"/>
  <c r="J12" i="66"/>
  <c r="E12" i="66"/>
  <c r="D12" i="66"/>
  <c r="C12" i="66"/>
  <c r="B12" i="66"/>
  <c r="K11" i="66"/>
  <c r="J11" i="66"/>
  <c r="E11" i="66"/>
  <c r="D11" i="66"/>
  <c r="C11" i="66"/>
  <c r="B11" i="66"/>
  <c r="M12" i="68"/>
  <c r="M13" i="68"/>
  <c r="M14" i="68"/>
  <c r="M15" i="68"/>
  <c r="M16" i="68"/>
  <c r="M17" i="68"/>
  <c r="M18" i="68"/>
  <c r="M19" i="68"/>
  <c r="M11" i="68"/>
  <c r="L12" i="68"/>
  <c r="L13" i="68"/>
  <c r="L14" i="68"/>
  <c r="L15" i="68"/>
  <c r="L16" i="68"/>
  <c r="L17" i="68"/>
  <c r="L18" i="68"/>
  <c r="L19" i="68"/>
  <c r="L11" i="68"/>
  <c r="M8" i="67"/>
  <c r="M14" i="67"/>
  <c r="M13" i="67"/>
  <c r="M12" i="67"/>
  <c r="M11" i="67"/>
  <c r="M15" i="67"/>
  <c r="M10" i="67"/>
  <c r="M9" i="67"/>
  <c r="M7" i="67"/>
  <c r="L9" i="67"/>
  <c r="L7" i="67"/>
  <c r="T16" i="5" l="1"/>
  <c r="T14" i="5"/>
  <c r="T18" i="5"/>
  <c r="T13" i="5"/>
  <c r="T17" i="5"/>
  <c r="T19" i="5"/>
  <c r="T20" i="5"/>
  <c r="T15" i="5"/>
  <c r="S16" i="5"/>
  <c r="S14" i="5"/>
  <c r="S18" i="5"/>
  <c r="S13" i="5"/>
  <c r="S17" i="5"/>
  <c r="S19" i="5"/>
  <c r="S20" i="5"/>
  <c r="S15" i="5"/>
  <c r="U21" i="6"/>
  <c r="U28" i="6"/>
  <c r="U10" i="6"/>
  <c r="U14" i="6"/>
  <c r="U12" i="6"/>
  <c r="U17" i="6"/>
  <c r="U26" i="6"/>
  <c r="U13" i="6"/>
  <c r="U25" i="6"/>
  <c r="U16" i="6"/>
  <c r="U24" i="6"/>
  <c r="U30" i="6"/>
  <c r="U33" i="6"/>
  <c r="U15" i="6"/>
  <c r="U36" i="6"/>
  <c r="U37" i="6"/>
  <c r="U18" i="6"/>
  <c r="U22" i="6"/>
  <c r="U35" i="6"/>
  <c r="U32" i="6"/>
  <c r="U20" i="6"/>
  <c r="U23" i="6"/>
  <c r="U38" i="6"/>
  <c r="U34" i="6"/>
  <c r="U40" i="6"/>
  <c r="U29" i="6"/>
  <c r="U19" i="6"/>
  <c r="U27" i="6"/>
  <c r="U31" i="6"/>
  <c r="U39" i="6"/>
  <c r="U43" i="6"/>
  <c r="U41" i="6"/>
  <c r="U42" i="6"/>
  <c r="U44" i="6"/>
  <c r="U45" i="6"/>
  <c r="U46" i="6"/>
  <c r="U47" i="6"/>
  <c r="U11" i="6"/>
  <c r="T21" i="6"/>
  <c r="T28" i="6"/>
  <c r="T10" i="6"/>
  <c r="T14" i="6"/>
  <c r="T12" i="6"/>
  <c r="T17" i="6"/>
  <c r="T26" i="6"/>
  <c r="T13" i="6"/>
  <c r="T25" i="6"/>
  <c r="T16" i="6"/>
  <c r="T24" i="6"/>
  <c r="T30" i="6"/>
  <c r="T33" i="6"/>
  <c r="T15" i="6"/>
  <c r="T36" i="6"/>
  <c r="T37" i="6"/>
  <c r="T18" i="6"/>
  <c r="T22" i="6"/>
  <c r="T35" i="6"/>
  <c r="T32" i="6"/>
  <c r="T20" i="6"/>
  <c r="T23" i="6"/>
  <c r="T38" i="6"/>
  <c r="T34" i="6"/>
  <c r="T40" i="6"/>
  <c r="T29" i="6"/>
  <c r="T19" i="6"/>
  <c r="T27" i="6"/>
  <c r="T31" i="6"/>
  <c r="T39" i="6"/>
  <c r="T43" i="6"/>
  <c r="T41" i="6"/>
  <c r="T42" i="6"/>
  <c r="T44" i="6"/>
  <c r="T45" i="6"/>
  <c r="T46" i="6"/>
  <c r="T47" i="6"/>
  <c r="T11" i="6"/>
  <c r="T12" i="58"/>
  <c r="T14" i="58"/>
  <c r="T13" i="58"/>
  <c r="T15" i="58"/>
  <c r="T17" i="58"/>
  <c r="T18" i="58"/>
  <c r="T16" i="58"/>
  <c r="T19" i="58"/>
  <c r="T11" i="58"/>
  <c r="S12" i="58"/>
  <c r="S14" i="58"/>
  <c r="S13" i="58"/>
  <c r="S15" i="58"/>
  <c r="S17" i="58"/>
  <c r="S18" i="58"/>
  <c r="S16" i="58"/>
  <c r="S19" i="58"/>
  <c r="S11" i="58"/>
  <c r="U16" i="59"/>
  <c r="U18" i="59"/>
  <c r="U14" i="59"/>
  <c r="U19" i="59"/>
  <c r="U15" i="59"/>
  <c r="U22" i="59"/>
  <c r="U13" i="59"/>
  <c r="U27" i="59"/>
  <c r="U24" i="59"/>
  <c r="U17" i="59"/>
  <c r="U30" i="59"/>
  <c r="U21" i="59"/>
  <c r="U23" i="59"/>
  <c r="U35" i="59"/>
  <c r="U31" i="59"/>
  <c r="U28" i="59"/>
  <c r="U26" i="59"/>
  <c r="U25" i="59"/>
  <c r="U33" i="59"/>
  <c r="U32" i="59"/>
  <c r="U20" i="59"/>
  <c r="U29" i="59"/>
  <c r="U38" i="59"/>
  <c r="U36" i="59"/>
  <c r="U34" i="59"/>
  <c r="U37" i="59"/>
  <c r="U39" i="59"/>
  <c r="U12" i="59"/>
  <c r="T16" i="59"/>
  <c r="T18" i="59"/>
  <c r="T14" i="59"/>
  <c r="T19" i="59"/>
  <c r="T15" i="59"/>
  <c r="T22" i="59"/>
  <c r="T13" i="59"/>
  <c r="T27" i="59"/>
  <c r="T24" i="59"/>
  <c r="T17" i="59"/>
  <c r="T30" i="59"/>
  <c r="T21" i="59"/>
  <c r="T23" i="59"/>
  <c r="T35" i="59"/>
  <c r="T31" i="59"/>
  <c r="T28" i="59"/>
  <c r="T26" i="59"/>
  <c r="T25" i="59"/>
  <c r="T33" i="59"/>
  <c r="T32" i="59"/>
  <c r="T20" i="59"/>
  <c r="T29" i="59"/>
  <c r="T38" i="59"/>
  <c r="T36" i="59"/>
  <c r="T34" i="59"/>
  <c r="T37" i="59"/>
  <c r="T39" i="59"/>
  <c r="T12" i="59"/>
  <c r="U40" i="59"/>
  <c r="T40" i="59"/>
  <c r="S20" i="60"/>
  <c r="U13" i="10" l="1"/>
  <c r="U10" i="10"/>
  <c r="U26" i="10"/>
  <c r="U17" i="10"/>
  <c r="U15" i="10"/>
  <c r="U11" i="10"/>
  <c r="U16" i="10"/>
  <c r="U27" i="10"/>
  <c r="U14" i="10"/>
  <c r="U19" i="10"/>
  <c r="U29" i="10"/>
  <c r="U18" i="10"/>
  <c r="U21" i="10"/>
  <c r="U20" i="10"/>
  <c r="U22" i="10"/>
  <c r="U23" i="10"/>
  <c r="U24" i="10"/>
  <c r="U25" i="10"/>
  <c r="U34" i="10"/>
  <c r="U32" i="10"/>
  <c r="U36" i="10"/>
  <c r="U35" i="10"/>
  <c r="U30" i="10"/>
  <c r="U33" i="10"/>
  <c r="U28" i="10"/>
  <c r="U31" i="10"/>
  <c r="U12" i="10"/>
  <c r="T10" i="10"/>
  <c r="T15" i="10"/>
  <c r="T29" i="10"/>
  <c r="T23" i="10"/>
  <c r="T13" i="10"/>
  <c r="T26" i="10"/>
  <c r="T17" i="10"/>
  <c r="T11" i="10"/>
  <c r="T16" i="10"/>
  <c r="T27" i="10"/>
  <c r="T14" i="10"/>
  <c r="T19" i="10"/>
  <c r="T18" i="10"/>
  <c r="T21" i="10"/>
  <c r="T20" i="10"/>
  <c r="T22" i="10"/>
  <c r="T24" i="10"/>
  <c r="T25" i="10"/>
  <c r="T34" i="10"/>
  <c r="T32" i="10"/>
  <c r="T36" i="10"/>
  <c r="T35" i="10"/>
  <c r="T30" i="10"/>
  <c r="T33" i="10"/>
  <c r="T28" i="10"/>
  <c r="T31" i="10"/>
  <c r="T12" i="10"/>
  <c r="S11" i="9"/>
  <c r="S14" i="9"/>
  <c r="S13" i="9"/>
  <c r="V12" i="44" l="1"/>
  <c r="V22" i="44"/>
  <c r="V16" i="44"/>
  <c r="V19" i="44"/>
  <c r="V13" i="44"/>
  <c r="V15" i="44"/>
  <c r="V14" i="44"/>
  <c r="V28" i="44"/>
  <c r="V17" i="44"/>
  <c r="V20" i="44"/>
  <c r="V27" i="44"/>
  <c r="V26" i="44"/>
  <c r="V24" i="44"/>
  <c r="V23" i="44"/>
  <c r="V18" i="44"/>
  <c r="V25" i="44"/>
  <c r="V10" i="44"/>
  <c r="V29" i="44"/>
  <c r="V21" i="44"/>
  <c r="V30" i="44"/>
  <c r="V35" i="44"/>
  <c r="V31" i="44"/>
  <c r="V33" i="44"/>
  <c r="V32" i="44"/>
  <c r="V34" i="44"/>
  <c r="V11" i="44"/>
  <c r="U12" i="44"/>
  <c r="U22" i="44"/>
  <c r="U16" i="44"/>
  <c r="U19" i="44"/>
  <c r="U13" i="44"/>
  <c r="U15" i="44"/>
  <c r="U14" i="44"/>
  <c r="U28" i="44"/>
  <c r="U17" i="44"/>
  <c r="U20" i="44"/>
  <c r="U27" i="44"/>
  <c r="U26" i="44"/>
  <c r="U24" i="44"/>
  <c r="U23" i="44"/>
  <c r="U18" i="44"/>
  <c r="U25" i="44"/>
  <c r="U10" i="44"/>
  <c r="U29" i="44"/>
  <c r="U21" i="44"/>
  <c r="U30" i="44"/>
  <c r="U35" i="44"/>
  <c r="U31" i="44"/>
  <c r="U33" i="44"/>
  <c r="U32" i="44"/>
  <c r="U34" i="44"/>
  <c r="U11" i="44"/>
  <c r="U17" i="43"/>
  <c r="U16" i="43"/>
  <c r="U13" i="43"/>
  <c r="U12" i="43"/>
  <c r="U11" i="43"/>
  <c r="U19" i="43"/>
  <c r="U28" i="43"/>
  <c r="U23" i="43"/>
  <c r="U22" i="43"/>
  <c r="U15" i="43"/>
  <c r="U21" i="43"/>
  <c r="U24" i="43"/>
  <c r="U18" i="43"/>
  <c r="U25" i="43"/>
  <c r="U26" i="43"/>
  <c r="U20" i="43"/>
  <c r="U29" i="43"/>
  <c r="U27" i="43"/>
  <c r="U14" i="43"/>
  <c r="V17" i="43"/>
  <c r="V16" i="43"/>
  <c r="V13" i="43"/>
  <c r="V12" i="43"/>
  <c r="V11" i="43"/>
  <c r="V19" i="43"/>
  <c r="V28" i="43"/>
  <c r="V23" i="43"/>
  <c r="V22" i="43"/>
  <c r="V15" i="43"/>
  <c r="V21" i="43"/>
  <c r="V24" i="43"/>
  <c r="V18" i="43"/>
  <c r="V25" i="43"/>
  <c r="V26" i="43"/>
  <c r="V20" i="43"/>
  <c r="V29" i="43"/>
  <c r="V27" i="43"/>
  <c r="V14" i="43"/>
  <c r="T17" i="9" l="1"/>
  <c r="S17" i="9"/>
  <c r="T16" i="9"/>
  <c r="S16" i="9"/>
  <c r="T15" i="9"/>
  <c r="S15" i="9"/>
  <c r="T11" i="9"/>
  <c r="T12" i="9"/>
  <c r="S12" i="9"/>
  <c r="T14" i="9"/>
  <c r="T13" i="9"/>
  <c r="S14" i="60"/>
  <c r="T14" i="60"/>
  <c r="S16" i="60"/>
  <c r="T16" i="60"/>
  <c r="S19" i="60"/>
  <c r="T19" i="60"/>
  <c r="S24" i="60"/>
  <c r="T24" i="60"/>
  <c r="S12" i="60"/>
  <c r="T12" i="60"/>
  <c r="S15" i="60"/>
  <c r="T15" i="60"/>
  <c r="S18" i="60"/>
  <c r="T18" i="60"/>
  <c r="S26" i="60"/>
  <c r="T26" i="60"/>
  <c r="S21" i="60"/>
  <c r="T21" i="60"/>
  <c r="S23" i="60"/>
  <c r="T23" i="60"/>
  <c r="S25" i="60"/>
  <c r="T25" i="60"/>
  <c r="T20" i="60"/>
  <c r="S27" i="60"/>
  <c r="T27" i="60"/>
  <c r="S22" i="60"/>
  <c r="T22" i="60"/>
  <c r="T17" i="60"/>
  <c r="T13" i="60"/>
  <c r="S17" i="60"/>
  <c r="S13" i="60"/>
  <c r="T46" i="59"/>
  <c r="S31" i="42"/>
  <c r="Q31" i="42"/>
  <c r="O31" i="42"/>
  <c r="M31" i="42"/>
  <c r="K31" i="42"/>
  <c r="I31" i="42"/>
  <c r="G31" i="42"/>
  <c r="E31" i="42"/>
  <c r="U31" i="42" l="1"/>
  <c r="T55" i="52"/>
  <c r="N8" i="63"/>
  <c r="L8" i="63"/>
  <c r="J8" i="63"/>
  <c r="H8" i="63"/>
  <c r="F8" i="63"/>
  <c r="D8" i="63"/>
  <c r="T57" i="52" l="1"/>
  <c r="T56" i="52"/>
  <c r="V51" i="6"/>
  <c r="U51" i="6"/>
  <c r="T51" i="6"/>
  <c r="Z13" i="6"/>
  <c r="Y13" i="6"/>
  <c r="X13" i="6"/>
  <c r="AA13" i="6" s="1"/>
  <c r="AB13" i="6" s="1"/>
  <c r="W13" i="6"/>
  <c r="Z12" i="6"/>
  <c r="Y12" i="6"/>
  <c r="X12" i="6"/>
  <c r="AA12" i="6" s="1"/>
  <c r="AB12" i="6" s="1"/>
  <c r="W12" i="6"/>
  <c r="Z11" i="6"/>
  <c r="Y11" i="6"/>
  <c r="X11" i="6"/>
  <c r="AA11" i="6" s="1"/>
  <c r="AB11" i="6" s="1"/>
  <c r="W11" i="6"/>
  <c r="Z10" i="6"/>
  <c r="Y10" i="6"/>
  <c r="X10" i="6"/>
  <c r="AA10" i="6" s="1"/>
  <c r="AB10" i="6" s="1"/>
  <c r="W10" i="6"/>
  <c r="Z9" i="6"/>
  <c r="Y9" i="6"/>
  <c r="X9" i="6"/>
  <c r="AA9" i="6" s="1"/>
  <c r="AB9" i="6" s="1"/>
  <c r="W9" i="6"/>
  <c r="Z8" i="6"/>
  <c r="Y8" i="6"/>
  <c r="X8" i="6"/>
  <c r="AA8" i="6" s="1"/>
  <c r="AB8" i="6" s="1"/>
  <c r="W8" i="6"/>
  <c r="Z7" i="6"/>
  <c r="Y7" i="6"/>
  <c r="X7" i="6"/>
  <c r="AA7" i="6" s="1"/>
  <c r="AB7" i="6" s="1"/>
  <c r="W7" i="6"/>
  <c r="Z6" i="6"/>
  <c r="Y6" i="6"/>
  <c r="X6" i="6"/>
  <c r="AA6" i="6" s="1"/>
  <c r="AB6" i="6" s="1"/>
  <c r="W6" i="6"/>
  <c r="Z5" i="6"/>
  <c r="Y5" i="6"/>
  <c r="X5" i="6"/>
  <c r="AA5" i="6" s="1"/>
  <c r="AB5" i="6" s="1"/>
  <c r="W5" i="6"/>
  <c r="Z4" i="6"/>
  <c r="Y4" i="6"/>
  <c r="X4" i="6"/>
  <c r="AA4" i="6" s="1"/>
  <c r="AB4" i="6" s="1"/>
  <c r="W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BEA07934-8189-4250-A52C-097170027E98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3" authorId="0" shapeId="0" xr:uid="{8AD7E882-491A-48FA-A2F9-B386D106D0FB}">
      <text>
        <r>
          <rPr>
            <b/>
            <sz val="8"/>
            <color indexed="81"/>
            <rFont val="Tahoma"/>
            <family val="2"/>
            <charset val="238"/>
          </rPr>
          <t>Mladen Čačić:</t>
        </r>
        <r>
          <rPr>
            <sz val="8"/>
            <color indexed="81"/>
            <rFont val="Tahoma"/>
            <family val="2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49773981-D5D2-428F-9A2D-C6C79222F3BA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A1161734-0CCF-49B6-8F04-FB060450AA01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C91C65E-27EF-49AB-A822-8602D8A6BB82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20DB8658-1023-44E8-9FB4-D40B6376954E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34AFDCF2-ADEE-4D52-8CB2-5EB7894B05D9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<sst xmlns="http://schemas.openxmlformats.org/spreadsheetml/2006/main" count="3771" uniqueCount="1117">
  <si>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</si>
  <si>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</si>
  <si>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</si>
  <si>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</si>
  <si>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</si>
  <si>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</si>
  <si>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</si>
  <si>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</si>
  <si>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</si>
  <si>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</si>
  <si>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</si>
  <si>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</si>
  <si>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</si>
  <si>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</si>
  <si>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</si>
  <si>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bod</t>
  </si>
  <si>
    <t>grama</t>
  </si>
  <si>
    <t>težina</t>
  </si>
  <si>
    <t>PLASMAN</t>
  </si>
  <si>
    <t>POJEDINAČNI PLASMAN</t>
  </si>
  <si>
    <t>IME I PREZIME</t>
  </si>
  <si>
    <t xml:space="preserve"> </t>
  </si>
  <si>
    <t>Zlatko Poparić</t>
  </si>
  <si>
    <t>Korana Karlovac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</si>
  <si>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</si>
  <si>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</si>
  <si>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</si>
  <si>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</si>
  <si>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</si>
  <si>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</si>
  <si>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</si>
  <si>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</si>
  <si>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 xml:space="preserve">                    Plasmani ekipa i pojedinaca na međunarodnim natjecanjima:</t>
  </si>
  <si>
    <t>Štuka Colmic Torčec</t>
  </si>
  <si>
    <t>ORŠK Osijek</t>
  </si>
  <si>
    <t>LOV RIBE HRANILICOM NA DNU - FEEDER</t>
  </si>
  <si>
    <t xml:space="preserve">    RIBOLOVNI SAVEZ</t>
  </si>
  <si>
    <t xml:space="preserve">"LOV RIBE UDICOM NA PLOVAK" </t>
  </si>
  <si>
    <t xml:space="preserve">     HRVATSKI ŠPORTSKO</t>
  </si>
  <si>
    <t xml:space="preserve">           LOV RIBE HRANILICOM NA DNU - FEEDER</t>
  </si>
  <si>
    <t xml:space="preserve">                      EKIPNI PLASMAN </t>
  </si>
  <si>
    <t>RIBOLOV PREDATORA S OBALE UMJETNIM MAMCIMA</t>
  </si>
  <si>
    <t>najslabiji rezultat</t>
  </si>
  <si>
    <t>LOV RIBE UDICOM NA PLOVAK</t>
  </si>
  <si>
    <t xml:space="preserve">    POJEDINAČNI PLASMAN</t>
  </si>
  <si>
    <t xml:space="preserve">          LOV RIBE UDICOM NA PLOVAK</t>
  </si>
  <si>
    <t xml:space="preserve">              POJEDINAČNI PLASMAN</t>
  </si>
  <si>
    <t xml:space="preserve">         LOV RIBE UDICOM NA PLOVAK</t>
  </si>
  <si>
    <t>TPK Zagreb</t>
  </si>
  <si>
    <t xml:space="preserve">                             LOV ŠARANA</t>
  </si>
  <si>
    <t xml:space="preserve">                 HRVATSKI ŠPORTSKO</t>
  </si>
  <si>
    <t xml:space="preserve">                RIBOLOVNI SAVEZ</t>
  </si>
  <si>
    <r>
      <t xml:space="preserve">  </t>
    </r>
    <r>
      <rPr>
        <b/>
        <sz val="10"/>
        <rFont val="Arial"/>
        <family val="2"/>
        <charset val="238"/>
      </rPr>
      <t xml:space="preserve">               HRVATSKI ŠPORTSKO</t>
    </r>
  </si>
  <si>
    <r>
      <t xml:space="preserve">          </t>
    </r>
    <r>
      <rPr>
        <b/>
        <sz val="10"/>
        <rFont val="Arial"/>
        <family val="2"/>
        <charset val="238"/>
      </rPr>
      <t xml:space="preserve">         RIBOLOVNI SAVEZ</t>
    </r>
  </si>
  <si>
    <t xml:space="preserve"> HRVATSKI ŠPORTSKO</t>
  </si>
  <si>
    <t xml:space="preserve">   RIBOLOVNI SAVEZ</t>
  </si>
  <si>
    <t>PRVENSTVO</t>
  </si>
  <si>
    <t xml:space="preserve">                                        HRVATSKI ŠPORTSKO</t>
  </si>
  <si>
    <t xml:space="preserve">         RIBOLOVNI SAVEZ</t>
  </si>
  <si>
    <t xml:space="preserve">   HRVATSKI ŠPORTSKO</t>
  </si>
  <si>
    <t xml:space="preserve">     RIBOLOVNI SAVEZ</t>
  </si>
  <si>
    <t xml:space="preserve">                      HRVATSKI ŠPORTSKO</t>
  </si>
  <si>
    <t xml:space="preserve">                        RIBOLOVNI SAVEZ</t>
  </si>
  <si>
    <t xml:space="preserve">     LOV RIBE UDICOM NA PLOVAK</t>
  </si>
  <si>
    <t xml:space="preserve">                   LOV RIBE UDICOM NA PLOVAK</t>
  </si>
  <si>
    <t xml:space="preserve">                             HRVATSKI ŠPORTSKO</t>
  </si>
  <si>
    <t xml:space="preserve">  </t>
  </si>
  <si>
    <t xml:space="preserve">                              RIBOLOVNI SAVEZ</t>
  </si>
  <si>
    <t xml:space="preserve">  HRVATSKI ŠPORTSKO</t>
  </si>
  <si>
    <t xml:space="preserve">                          EKIPNI PLASMAN</t>
  </si>
  <si>
    <t xml:space="preserve">      HRVATSKI ŠPORTSKO</t>
  </si>
  <si>
    <t xml:space="preserve">       RIBOLOVNI SAVEZ</t>
  </si>
  <si>
    <t>POJEDINAČNO</t>
  </si>
  <si>
    <t xml:space="preserve">      RIBOLOV PASTRVSKOG GRGEČA - BASSA</t>
  </si>
  <si>
    <t>Rak Topfishing Garbolino Rakitje</t>
  </si>
  <si>
    <t>Som Kotoriba</t>
  </si>
  <si>
    <t xml:space="preserve">           RIBOLOV GRABEŽLJIVCA IZ ČAMCA</t>
  </si>
  <si>
    <t>Šaran Petar Šport Zaprešić</t>
  </si>
  <si>
    <t>TSH Sensas Som.si Čakovec</t>
  </si>
  <si>
    <t>Mrežnica Duga Resa</t>
  </si>
  <si>
    <t>IX. kolo</t>
  </si>
  <si>
    <t>X. kolo</t>
  </si>
  <si>
    <t>Smuđ Draškovec</t>
  </si>
  <si>
    <t>Mura Mursko Središće</t>
  </si>
  <si>
    <t>Linjak Palovec</t>
  </si>
  <si>
    <t/>
  </si>
  <si>
    <t>Redni Broj</t>
  </si>
  <si>
    <t>Ekipa</t>
  </si>
  <si>
    <t>Ime i Prezime</t>
  </si>
  <si>
    <t>Plasman 1.Kolo</t>
  </si>
  <si>
    <t>Plasman 2.Kolo</t>
  </si>
  <si>
    <t>Plasman 3.Kolo</t>
  </si>
  <si>
    <t>Plasman 4.Kolo</t>
  </si>
  <si>
    <t>Plasman 5.Kolo</t>
  </si>
  <si>
    <t>Plasman6.Kolo</t>
  </si>
  <si>
    <t>Plasman 7.Kolo</t>
  </si>
  <si>
    <t>Plasman8.Kolo</t>
  </si>
  <si>
    <t>N.Bod. ukupno</t>
  </si>
  <si>
    <t>Ukupni Plasman</t>
  </si>
  <si>
    <t>broj riba</t>
  </si>
  <si>
    <t>Najduža riba</t>
  </si>
  <si>
    <t>EKIPNO</t>
  </si>
  <si>
    <t>Plasman 8.Kolo</t>
  </si>
  <si>
    <t>XI. kolo</t>
  </si>
  <si>
    <t>XII. kolo</t>
  </si>
  <si>
    <t>Ilova Garešnica</t>
  </si>
  <si>
    <t>Bjelka GME Garbolino Sunja</t>
  </si>
  <si>
    <t>Sava Županja</t>
  </si>
  <si>
    <t>Klen Colmic Sveta Marija</t>
  </si>
  <si>
    <t>Udica Donji Miholjac</t>
  </si>
  <si>
    <t>Odra Velika Gorica</t>
  </si>
  <si>
    <t>Smuđ Sisak</t>
  </si>
  <si>
    <t>Boris Grubić</t>
  </si>
  <si>
    <t>Marko Minanov</t>
  </si>
  <si>
    <t>Anđelo Orač</t>
  </si>
  <si>
    <t>Šaran Bicko Selo</t>
  </si>
  <si>
    <t>Smuđ Križnica</t>
  </si>
  <si>
    <t>Klen Nova Gradiška</t>
  </si>
  <si>
    <t>Karas Rokovci Andrijaševci</t>
  </si>
  <si>
    <t>Željezničar Vinkovci</t>
  </si>
  <si>
    <t>Klen Slatina</t>
  </si>
  <si>
    <t>Klen Majur</t>
  </si>
  <si>
    <t>Amur Interland Darda</t>
  </si>
  <si>
    <t>Amur Ladimirevci</t>
  </si>
  <si>
    <t>Gakovac Novi Bezdan</t>
  </si>
  <si>
    <t>Diver Ljubeščica</t>
  </si>
  <si>
    <t>Novi Marof</t>
  </si>
  <si>
    <t>Peski Đurđevac</t>
  </si>
  <si>
    <t>Linjak Veliki Bukovec</t>
  </si>
  <si>
    <t>Ludbreg</t>
  </si>
  <si>
    <t>PLASM</t>
  </si>
  <si>
    <t>Stubaki Stubičke Toplice</t>
  </si>
  <si>
    <t>Istra Buje</t>
  </si>
  <si>
    <t>Štuka Čazma</t>
  </si>
  <si>
    <t>Štuka Poljanski Lug</t>
  </si>
  <si>
    <t>UŠRIDRRH</t>
  </si>
  <si>
    <t>Trnje Zagreb</t>
  </si>
  <si>
    <t>Drava Donji Mihaljevec</t>
  </si>
  <si>
    <t>HRVATSKA LIGA "TROUT AREA"</t>
  </si>
  <si>
    <t xml:space="preserve"> ŠRD,  Mjesto</t>
  </si>
  <si>
    <t>I  KOLO</t>
  </si>
  <si>
    <t>II  KOLO</t>
  </si>
  <si>
    <t>III  KOLO</t>
  </si>
  <si>
    <t>IV  KOLO</t>
  </si>
  <si>
    <t>V  KOLO</t>
  </si>
  <si>
    <t>VI  KOLO</t>
  </si>
  <si>
    <t>JEZERO GRANEŠINA</t>
  </si>
  <si>
    <t>Br.pobje.</t>
  </si>
  <si>
    <t>Sum.riba</t>
  </si>
  <si>
    <t>Naj.Br.ri.</t>
  </si>
  <si>
    <t>Sutla</t>
  </si>
  <si>
    <t>Saša Borošić</t>
  </si>
  <si>
    <t>Siniša Slavinić</t>
  </si>
  <si>
    <t>Darko Jurešić</t>
  </si>
  <si>
    <t>Zrinka Kračun</t>
  </si>
  <si>
    <t>Redni broj</t>
  </si>
  <si>
    <t>Težina</t>
  </si>
  <si>
    <t>Najteža riba</t>
  </si>
  <si>
    <t>Klub</t>
  </si>
  <si>
    <t>Zoran Štefanić</t>
  </si>
  <si>
    <t>Slavko Fuček</t>
  </si>
  <si>
    <t>Miljenko Mihaljević</t>
  </si>
  <si>
    <t>Natjecatelji</t>
  </si>
  <si>
    <t>UDRUGA</t>
  </si>
  <si>
    <t>NATJECATELJSKI PAR</t>
  </si>
  <si>
    <t>bodova</t>
  </si>
  <si>
    <t>Belišće Belišće</t>
  </si>
  <si>
    <t>Đurmanec</t>
  </si>
  <si>
    <t>Karas Kuzminec</t>
  </si>
  <si>
    <t>Klen Sv. Marija</t>
  </si>
  <si>
    <t>Bistra Repaš</t>
  </si>
  <si>
    <t>Zlatni Karas Viljevo</t>
  </si>
  <si>
    <t>Ivanec</t>
  </si>
  <si>
    <t>Koprivnica</t>
  </si>
  <si>
    <t>ORŠK</t>
  </si>
  <si>
    <t>ŠRU Šaran Bicko Selo</t>
  </si>
  <si>
    <t>HVIDR-a Sisak</t>
  </si>
  <si>
    <t>Deverika Babina Greda</t>
  </si>
  <si>
    <t>Udica Grubišno Polje</t>
  </si>
  <si>
    <t>Karas Rokovci - Andrijaševci</t>
  </si>
  <si>
    <t>Slavonac Lipik</t>
  </si>
  <si>
    <t>ŠRD Smuđ – Sisak</t>
  </si>
  <si>
    <t>ŠRD Pešćenica – Zagreb</t>
  </si>
  <si>
    <t>SRK TPK – Zagreb</t>
  </si>
  <si>
    <t>Klen Sveta Marija</t>
  </si>
  <si>
    <t>Ribica Turčišće</t>
  </si>
  <si>
    <t>Peščenica Zagreb</t>
  </si>
  <si>
    <t>Lonja Ivanić Grad</t>
  </si>
  <si>
    <t>UŠRIDRRH Zagreb</t>
  </si>
  <si>
    <t xml:space="preserve">IZ PRVE LIGE ISPADA - </t>
  </si>
  <si>
    <t xml:space="preserve">                                       -  </t>
  </si>
  <si>
    <t xml:space="preserve">                                       - </t>
  </si>
  <si>
    <t xml:space="preserve">U PRVU LIGU ULAZI - </t>
  </si>
  <si>
    <t xml:space="preserve">                                    - </t>
  </si>
  <si>
    <r>
      <t xml:space="preserve">                                                           </t>
    </r>
    <r>
      <rPr>
        <b/>
        <sz val="18"/>
        <rFont val="Arial"/>
        <family val="2"/>
        <charset val="238"/>
      </rPr>
      <t xml:space="preserve"> - </t>
    </r>
  </si>
  <si>
    <t>PRVENSTVO HRVATSKE - I. LIGA 2026.  SENIORI</t>
  </si>
  <si>
    <t>Bosut Trbušanci       25.04.2026</t>
  </si>
  <si>
    <t>Bosut Trbušanci       26.04.2026</t>
  </si>
  <si>
    <t>Našice             30.05.2026</t>
  </si>
  <si>
    <t>Našice             31.05.2026</t>
  </si>
  <si>
    <t>Kanal Sveta Marija   20.06.2026</t>
  </si>
  <si>
    <t>Kanal Sveta Marija   21.06.2026</t>
  </si>
  <si>
    <t>Kanal Sveta Marija   25.07.2026</t>
  </si>
  <si>
    <t>Kanal Sveta Marija   26.07.2026</t>
  </si>
  <si>
    <t>Pakra 2 Banova Jaruga  19.09.2026</t>
  </si>
  <si>
    <t>Pakra 2 Banova Jaruga  20.09.2026</t>
  </si>
  <si>
    <t>Garešnica  03.10.2026</t>
  </si>
  <si>
    <t>Garešnica  04.10.2026</t>
  </si>
  <si>
    <t>PRVENSTVO HRVATSKE - II. LIGA 2026. - SJEVER - SENIORI</t>
  </si>
  <si>
    <t>25.04.2026. Poljanski Lug</t>
  </si>
  <si>
    <t>26.04.2026. Poljanski Lug</t>
  </si>
  <si>
    <t>20.06.2026. Šumbar</t>
  </si>
  <si>
    <t>21.06.2026. Šumbar</t>
  </si>
  <si>
    <t>26.07.2026. Banova Jaruga</t>
  </si>
  <si>
    <t>19.09.2026      .Jezero Juš</t>
  </si>
  <si>
    <t>25.04.2026.      Ivanec</t>
  </si>
  <si>
    <t>26.04.2026.      Ivanec</t>
  </si>
  <si>
    <t>30.05.2026.         Selnica</t>
  </si>
  <si>
    <t>31.05.2026.        Selnica</t>
  </si>
  <si>
    <t>20.06.2026.          Kanal HE Dubrava</t>
  </si>
  <si>
    <t>21.06.2026.          Kanal HE Dubrava</t>
  </si>
  <si>
    <t>19.09.2026.           Kanal St. 1</t>
  </si>
  <si>
    <t>20.09.2026.         Kanal Sv. Marija</t>
  </si>
  <si>
    <t>25.04.2026.    Bosut Vinkovci</t>
  </si>
  <si>
    <t>26.04.2026.     Bosut Vinkovci</t>
  </si>
  <si>
    <t>20.06.2026.         St. Drava Repnjak</t>
  </si>
  <si>
    <t>21.06.2026.          St. Drava Repnjak</t>
  </si>
  <si>
    <t>25.07.2026.        Drava Osijek</t>
  </si>
  <si>
    <t>26.07.2026.                Drava Osijek</t>
  </si>
  <si>
    <t>19.09.2026.       Bosut Rokovci</t>
  </si>
  <si>
    <t>20.09.2026.              Bosut Rokovci</t>
  </si>
  <si>
    <t>Drava Novo Virje</t>
  </si>
  <si>
    <t>30.05.2026.    Repaški kanal</t>
  </si>
  <si>
    <t>31.05.2026.      Čarda Novo Virje</t>
  </si>
  <si>
    <t>20.06.2026.     Ludbreg St. Bednja</t>
  </si>
  <si>
    <t>21.06.2026.      Bednja Novi Marof</t>
  </si>
  <si>
    <t>25.07.2026.        SRC Novakovec</t>
  </si>
  <si>
    <t>26.07.2026.           SRC Novakovec</t>
  </si>
  <si>
    <t>19.09.2026.       Kanal Orehovica</t>
  </si>
  <si>
    <t>20.09.2026.       Kanal Orehovica</t>
  </si>
  <si>
    <t>25.04.2026.    Šodrana Pitomača</t>
  </si>
  <si>
    <t>26.04.2026.     Šodrana Pitomača</t>
  </si>
  <si>
    <t>30.05.2026.        Repnjak</t>
  </si>
  <si>
    <t>31.05.2026.        Repnjak</t>
  </si>
  <si>
    <t>19.09.2026.       Raminac</t>
  </si>
  <si>
    <t>20.09.2026.           Raminac</t>
  </si>
  <si>
    <t>03.10.2026.      Bosut Rokovci</t>
  </si>
  <si>
    <t>04.10.2026.      Bosut Rokovci</t>
  </si>
  <si>
    <t>Sesvete</t>
  </si>
  <si>
    <t>Ribić Rovišće</t>
  </si>
  <si>
    <t>30.05.2026.    Ciglana Vustje</t>
  </si>
  <si>
    <t>31.05.2026.      Ciglana Vustje</t>
  </si>
  <si>
    <t>20.06.2026.         Cerovlje</t>
  </si>
  <si>
    <t>21.06.2026.      Cerovlje</t>
  </si>
  <si>
    <t>25.07.2026.        Poljanski Lug</t>
  </si>
  <si>
    <t>26.07.2026.      Poljanski Lug</t>
  </si>
  <si>
    <t>03.10.2026.    Banova Jaruga</t>
  </si>
  <si>
    <t>04.10.2026.     Banova Jaruga</t>
  </si>
  <si>
    <t>Linjak Dubrava Zabočka</t>
  </si>
  <si>
    <t>TSH Sensas Čakovec</t>
  </si>
  <si>
    <t>11.04.2026.     Ivanec Barutana</t>
  </si>
  <si>
    <t>12.04.2026.    Ivanec Barutana</t>
  </si>
  <si>
    <t>13.06.2026.    Rakitje Juš</t>
  </si>
  <si>
    <t>14.06.2026.    Rakitje Juš</t>
  </si>
  <si>
    <t>31.08.2026.     Banova Jaruga</t>
  </si>
  <si>
    <t>12.09.2026.    Selnica</t>
  </si>
  <si>
    <t>13.09.2026.    Selnica</t>
  </si>
  <si>
    <t>30.08.2026. Banova Jaruga</t>
  </si>
  <si>
    <t>Som Kerestinec</t>
  </si>
  <si>
    <t>Sedra Divuša</t>
  </si>
  <si>
    <t>Dunav Vukovar</t>
  </si>
  <si>
    <t>18.04.2026.   Trbušanci</t>
  </si>
  <si>
    <t>19.04.2026.   Trbušanci</t>
  </si>
  <si>
    <t>23.05.2026.  Žabnik</t>
  </si>
  <si>
    <t>24.05.2026.   Žabnik</t>
  </si>
  <si>
    <t>11.07.2026.    Banova Jaruga</t>
  </si>
  <si>
    <t>12.07.2026.    Banova Jaruga</t>
  </si>
  <si>
    <t>26.09.2026.    Žabnik</t>
  </si>
  <si>
    <t>27.09.2026.    Žabnik</t>
  </si>
  <si>
    <t>23.05.2026.  Selnica</t>
  </si>
  <si>
    <t>24.05.2026.   Selnica</t>
  </si>
  <si>
    <t>26.09.2026.    Selnica</t>
  </si>
  <si>
    <t>27.09.2026.    Selnica</t>
  </si>
  <si>
    <t>18.04.2026. Ivanec</t>
  </si>
  <si>
    <t>19.04.2026. Ivanec</t>
  </si>
  <si>
    <t>09.05.2026. Ivanec</t>
  </si>
  <si>
    <t>11.07.2026. Jošava</t>
  </si>
  <si>
    <t>12.07.2026. Jošava</t>
  </si>
  <si>
    <t>26.09.2026. Banova Jaruga</t>
  </si>
  <si>
    <t>27.09.2026. Banova jaruga</t>
  </si>
  <si>
    <t>Ivan Filep</t>
  </si>
  <si>
    <t>ŠRU Smuđ Sisak</t>
  </si>
  <si>
    <t>ŠRD Stubaki Stubičke Toplice</t>
  </si>
  <si>
    <t xml:space="preserve">ŠRK Varaždin Interland VDE </t>
  </si>
  <si>
    <t>ŠRD Ilova Garešnica</t>
  </si>
  <si>
    <t>ŠRD Rak Rakitje</t>
  </si>
  <si>
    <t>ŠRD Rak Topfishing Garbolino Rakitje</t>
  </si>
  <si>
    <t>SRD Linjak Palovec</t>
  </si>
  <si>
    <t>ŠRD Smuđ Draškovec</t>
  </si>
  <si>
    <t>ŠRD Odra V. Gorica</t>
  </si>
  <si>
    <t>SRU Klen Majur</t>
  </si>
  <si>
    <t>KŠR Korana Karlovac</t>
  </si>
  <si>
    <t>SRK TPK</t>
  </si>
  <si>
    <t>SRK Colapis</t>
  </si>
  <si>
    <t>ŠRD Ribica Turčišće</t>
  </si>
  <si>
    <t>ŠRU Črnec Donji Hrašćan</t>
  </si>
  <si>
    <t>18.04.2026. Selnica</t>
  </si>
  <si>
    <t>19.04.2026. Selnica</t>
  </si>
  <si>
    <t>23.05.2026. Garešnica</t>
  </si>
  <si>
    <t>24.05.2026. Garešnica</t>
  </si>
  <si>
    <t>27.09.2026. Banova Jaruga</t>
  </si>
  <si>
    <t>PRVENSTVO HRVATSKE - II. LIGA - SJEVER 2026. - SENIORI</t>
  </si>
  <si>
    <t>PRVENSTVO HRVATSKE - II. LIGA 2026. - ISTOK - SENIORI</t>
  </si>
  <si>
    <t>PRVENSTVO HRVATSKE - II. LIGA - ISTOK 2026. - SENIORI</t>
  </si>
  <si>
    <t>PRVENSTVO HRVATSKE - II. LIGA 2026. - ZAPAD - SENIORI</t>
  </si>
  <si>
    <t>PRVENSTVO HRVATSKE - III. LIGA 2026. - SJEVER - SENIORI</t>
  </si>
  <si>
    <t xml:space="preserve">                  PRVENSTVO HRVATSKE - III. LIGA 2026. - ISTOK - SENIORI</t>
  </si>
  <si>
    <t xml:space="preserve">    PRVENSTVO HRVATSKE - III. LIGA - ISTOK 2026. - SENIORI</t>
  </si>
  <si>
    <t>PRVENSTVO HRVATSKE - III. LIGA 2026. - ZAPAD - SENIORI</t>
  </si>
  <si>
    <t>PRVENSTVO HRVATSKE  2026.  - MLADEŽ U 15</t>
  </si>
  <si>
    <t>PRVENSTVO HRVATSKE  2026 - MLADEŽ U 20</t>
  </si>
  <si>
    <t>PRVENSTVO HRVATSKE  2026 - MLADEŽ U 25</t>
  </si>
  <si>
    <t xml:space="preserve">               PRVENSTVO HRVATSKE 2026. - SENIORKE</t>
  </si>
  <si>
    <t>PRVENSTVO HRVATSKE 2026. - SENIORKE</t>
  </si>
  <si>
    <t xml:space="preserve">      LIGA VETERANA 2026.</t>
  </si>
  <si>
    <t xml:space="preserve">                  LIGA MASTERA 2026.</t>
  </si>
  <si>
    <t xml:space="preserve">    LIGA OSOBA SA INVALIDITETOM 2026.</t>
  </si>
  <si>
    <t>Lov pastrve prirodnim mamcima na brzim vodama 2026.</t>
  </si>
  <si>
    <t>07.11.2026.</t>
  </si>
  <si>
    <t>08.11.2026.</t>
  </si>
  <si>
    <t>14.11.2026.</t>
  </si>
  <si>
    <t>15.11.2026.</t>
  </si>
  <si>
    <t>ŠRD Bjelovar</t>
  </si>
  <si>
    <t>LOV PASTRVA PRIRODNIM MAMCIMA NA JEZERU 2026.</t>
  </si>
  <si>
    <t xml:space="preserve">POJEDINAČNO PRVENSTVO HŠRS 2026. GODINE </t>
  </si>
  <si>
    <t xml:space="preserve">    UKUPNI PLASMAN LIGE  ZA 2026. GODINU</t>
  </si>
  <si>
    <t>PRVENSTVO HRVATSKE 2026. - SENIORI</t>
  </si>
  <si>
    <t>POJEDINAČNI PLASMAN 2026.</t>
  </si>
  <si>
    <t>Rak RakitjeTopfishing Garbolino</t>
  </si>
  <si>
    <t>Piškor Zagreb</t>
  </si>
  <si>
    <t>Diver Ljubešćica</t>
  </si>
  <si>
    <t>Adriana Komorski</t>
  </si>
  <si>
    <t>Marijana Mešin</t>
  </si>
  <si>
    <t>Simona Vlašić</t>
  </si>
  <si>
    <t>Lidija Hernet</t>
  </si>
  <si>
    <t>Hana Horvat</t>
  </si>
  <si>
    <t>Lucija Klasnić</t>
  </si>
  <si>
    <t>Natalija Maglov</t>
  </si>
  <si>
    <t>Ivona Majsec</t>
  </si>
  <si>
    <t>Slavica Futivić</t>
  </si>
  <si>
    <t>Tatjana Štajduhar</t>
  </si>
  <si>
    <t>Petra Tomić</t>
  </si>
  <si>
    <t>Ljiljana Kolarić</t>
  </si>
  <si>
    <t>Sara Strbad</t>
  </si>
  <si>
    <t>Lea Kramar</t>
  </si>
  <si>
    <t>Danijela Krćmar Gregorin</t>
  </si>
  <si>
    <t>Sanja Oreški</t>
  </si>
  <si>
    <t>Martina Pregiban</t>
  </si>
  <si>
    <t>Lana Picer</t>
  </si>
  <si>
    <t>Iva Betlehem</t>
  </si>
  <si>
    <t>Dunja Uranić</t>
  </si>
  <si>
    <t>Vesna Radanović</t>
  </si>
  <si>
    <t>Marija Remenarić</t>
  </si>
  <si>
    <t>Martina Kucljak</t>
  </si>
  <si>
    <t>Antonija Stančin</t>
  </si>
  <si>
    <t>Nataša Ivanušec</t>
  </si>
  <si>
    <t>Mirjana Jakunić</t>
  </si>
  <si>
    <t>Antonija Čikan</t>
  </si>
  <si>
    <t>PRVENSTVO HRVATSKE ZA 2026. GODINU</t>
  </si>
  <si>
    <t>HES Sisak
Boris Leskovar
Branko Lončarević</t>
  </si>
  <si>
    <t>ŠRU "Odra" Velika Gorica
Sven Jurkić
Boris Jurkić</t>
  </si>
  <si>
    <t>ŠRD Šaran Zaprešić
Branimir Bikić
Siniša Josip Pavlinić</t>
  </si>
  <si>
    <t>KŠR Mrežnica-Duga Resa
Vedran Pavlov
Dalibor Vranić</t>
  </si>
  <si>
    <t>UŠR Petnja Sibinj
Anđelko Jazo Jazvić
Marijan Bojčuk</t>
  </si>
  <si>
    <t>ŠRD Piškor Novi Zagreb - Topfishing
Josip Pecigoš
Filip Pecigoš</t>
  </si>
  <si>
    <t>ŠRD "Jezera" Bedekovčina
Predrag Maslić
Ivan Maslić</t>
  </si>
  <si>
    <t>ŠRD Rak Rakitje
Krešo Šmit
Ivan Čenan</t>
  </si>
  <si>
    <t>ŠRD Križevci
Mladen Martinić
Stjepan Vučković</t>
  </si>
  <si>
    <t>ŠRD Dugo Selo - Rugvica - 1
Goran Ovčar
Robert Baričević</t>
  </si>
  <si>
    <t>ŠRD Dugo Selo - Rugvica - PS
Goran Abramović
Vedran Mažuran</t>
  </si>
  <si>
    <t>ŠRD Dugo Selo - Rugvica - BB
Robert Berger
Tin Berger</t>
  </si>
  <si>
    <t>ŠRD Šaran Đakovo
Miloš Elek
Ivan Kovač</t>
  </si>
  <si>
    <t>Podravka Koprivnica
Branimir Kalinić
Mario Kalinić</t>
  </si>
  <si>
    <t>ŠRD Osijek Jug
Kristijan Čordaš
Denis Čordaš</t>
  </si>
  <si>
    <t>HRVATSKE 2026. U CASTINGU</t>
  </si>
  <si>
    <t>Smuđ Črnkovci</t>
  </si>
  <si>
    <t xml:space="preserve">Šaran Đakovo </t>
  </si>
  <si>
    <t>Varaždin Interland Varaždinn</t>
  </si>
  <si>
    <t>Nataša Grubić</t>
  </si>
  <si>
    <t>Ribič Rovišće</t>
  </si>
  <si>
    <t>Gabrijel Varga</t>
  </si>
  <si>
    <t>Lovro Rodek</t>
  </si>
  <si>
    <t>Tomislav Tančak</t>
  </si>
  <si>
    <t>Glavatica Futtura Sensas Prelog</t>
  </si>
  <si>
    <t>Nikola Majher</t>
  </si>
  <si>
    <t>Jan Varga</t>
  </si>
  <si>
    <t>Oliver Gredičak</t>
  </si>
  <si>
    <t xml:space="preserve">Karas Rokovci - Andrijaševci </t>
  </si>
  <si>
    <t>Luka Pozderec</t>
  </si>
  <si>
    <t>Antonio Mihalić</t>
  </si>
  <si>
    <t xml:space="preserve">Sveti Petar Zagreb </t>
  </si>
  <si>
    <t>najslabiji                rezultat</t>
  </si>
  <si>
    <t>Krejči Franjo</t>
  </si>
  <si>
    <t>Jurić Marijan</t>
  </si>
  <si>
    <t>Hunjak Tihomir</t>
  </si>
  <si>
    <t>Magdić Božidar</t>
  </si>
  <si>
    <t>Sveti Petar Zagreb</t>
  </si>
  <si>
    <t>Međimurec Ivan</t>
  </si>
  <si>
    <t>Krešić Tvrtko</t>
  </si>
  <si>
    <t>Filipašić Drago</t>
  </si>
  <si>
    <t>Orač Anđelo</t>
  </si>
  <si>
    <t>Petreković Ivica</t>
  </si>
  <si>
    <t>Šaran Zaprešić</t>
  </si>
  <si>
    <t>Hartek Vladimir</t>
  </si>
  <si>
    <t>Pokrivač Rajmund</t>
  </si>
  <si>
    <t>Mura Mursko Središče</t>
  </si>
  <si>
    <t>Ivčević Zdravko</t>
  </si>
  <si>
    <t>Piškor</t>
  </si>
  <si>
    <t>Minanov Mišo</t>
  </si>
  <si>
    <t>Kovasc Antol</t>
  </si>
  <si>
    <t>Haršić Pero</t>
  </si>
  <si>
    <t>Mrena Nova Gradiška</t>
  </si>
  <si>
    <t>Petek Ivan</t>
  </si>
  <si>
    <t>Meseš Stjepan</t>
  </si>
  <si>
    <t>Didović Mijo</t>
  </si>
  <si>
    <t>Lisjak Marijan</t>
  </si>
  <si>
    <t>Varaždin Interland VDE</t>
  </si>
  <si>
    <t>Hasan Ivica-Bonino</t>
  </si>
  <si>
    <t>Kljajić Željko</t>
  </si>
  <si>
    <t>Geček Nikola</t>
  </si>
  <si>
    <t>Breber Krešo</t>
  </si>
  <si>
    <t>Klen Oroslavlje</t>
  </si>
  <si>
    <t>Terzić Igor</t>
  </si>
  <si>
    <t>Oreški Darko</t>
  </si>
  <si>
    <t>Karas Peklenica</t>
  </si>
  <si>
    <t>Poparić Zlatko</t>
  </si>
  <si>
    <t>Štadler Stjepan</t>
  </si>
  <si>
    <t>Deverika Draž</t>
  </si>
  <si>
    <t>Cindrić Ivan</t>
  </si>
  <si>
    <t>Bajer Fužine</t>
  </si>
  <si>
    <t>Rošić Mensur</t>
  </si>
  <si>
    <t>Filipović Dražen</t>
  </si>
  <si>
    <t>Bašić Petar</t>
  </si>
  <si>
    <t>Peter Dragutin</t>
  </si>
  <si>
    <t>Mutak Marijan</t>
  </si>
  <si>
    <t>Mučić Renato</t>
  </si>
  <si>
    <t>Štajduhar Dražen</t>
  </si>
  <si>
    <t>Jug Josip</t>
  </si>
  <si>
    <t>Horvat Damir</t>
  </si>
  <si>
    <t>Žuljić Ljubomir</t>
  </si>
  <si>
    <t>Sedlar Darko</t>
  </si>
  <si>
    <t>Kuzmić Goran</t>
  </si>
  <si>
    <t>Dugorepec Renato</t>
  </si>
  <si>
    <t>Guliš Željko</t>
  </si>
  <si>
    <t xml:space="preserve">Tuček Darko </t>
  </si>
  <si>
    <t>Zrna Damir</t>
  </si>
  <si>
    <t>Marušić Tomislav</t>
  </si>
  <si>
    <t>Slaviček Željko</t>
  </si>
  <si>
    <t>Kovač Ivan</t>
  </si>
  <si>
    <t>Dević Damir</t>
  </si>
  <si>
    <t>Herkov Dinko</t>
  </si>
  <si>
    <t>Horvat Srećko</t>
  </si>
  <si>
    <t>Begović Leo</t>
  </si>
  <si>
    <t>Vuksan Boris</t>
  </si>
  <si>
    <t>Szabo Damir</t>
  </si>
  <si>
    <t>Karlović Branko</t>
  </si>
  <si>
    <t>Glavaš Siniša</t>
  </si>
  <si>
    <t>Bročilović Željko</t>
  </si>
  <si>
    <t>ŠRK Klen Sveta Marija</t>
  </si>
  <si>
    <t>ŠRU Mura Mursko Središće</t>
  </si>
  <si>
    <t>SRK Klen Sveta Marija</t>
  </si>
  <si>
    <t>ŠRU Klen Nova Gradiška</t>
  </si>
  <si>
    <t>07.03.2026.</t>
  </si>
  <si>
    <t>08.03.2026.</t>
  </si>
  <si>
    <t>14.03.2026.</t>
  </si>
  <si>
    <t>15.03.2026.</t>
  </si>
  <si>
    <t>ŠRD Smuđ Sisak</t>
  </si>
  <si>
    <t>SRK TPK Zagreb</t>
  </si>
  <si>
    <t>Željko Kljajić</t>
  </si>
  <si>
    <t>ŠRD Pešćenica Zagreb</t>
  </si>
  <si>
    <t>ŠRD Bjelovar Bjelovar</t>
  </si>
  <si>
    <t>Darko Pažulić</t>
  </si>
  <si>
    <t>Vjekoslav Benko</t>
  </si>
  <si>
    <t>ŠRD HES Sisak</t>
  </si>
  <si>
    <t>Caganić Luka</t>
  </si>
  <si>
    <t>Lončarić Tomislav</t>
  </si>
  <si>
    <t>Rostaš Karlo</t>
  </si>
  <si>
    <t>Cetinski Anthony</t>
  </si>
  <si>
    <t>Sečenj Davor</t>
  </si>
  <si>
    <t>Rakar Saša</t>
  </si>
  <si>
    <t>Sabolčec Petar</t>
  </si>
  <si>
    <t>Kuhar Martin</t>
  </si>
  <si>
    <t>Lepen Željko</t>
  </si>
  <si>
    <t>Gavez Vedran</t>
  </si>
  <si>
    <t>Novoselac dalibor</t>
  </si>
  <si>
    <t>Hanžeković Mirko</t>
  </si>
  <si>
    <t>Bistrović Hrvoje</t>
  </si>
  <si>
    <t>Dronk Mladen</t>
  </si>
  <si>
    <t>Stanišak Antonio</t>
  </si>
  <si>
    <t>Vodopija Miroslav</t>
  </si>
  <si>
    <t>ŠRD Dugo Selo Rugvica</t>
  </si>
  <si>
    <t>SRD Som Kotoriba</t>
  </si>
  <si>
    <t>ŠRD Piškor Zagreb</t>
  </si>
  <si>
    <t>ŠRD Šaran Zaprešić</t>
  </si>
  <si>
    <t>ŠRU Šaran Đakovo</t>
  </si>
  <si>
    <t>ŠRD Jastrebarsko</t>
  </si>
  <si>
    <t>ŠRK Šoderica Koprivnica</t>
  </si>
  <si>
    <t>HŠRU Pastrva - Ličko Lešće</t>
  </si>
  <si>
    <t>Šuća Jure</t>
  </si>
  <si>
    <t>Šuća Joško</t>
  </si>
  <si>
    <t>ŠRD Cetina - Sinj 1</t>
  </si>
  <si>
    <t>Jakelić Marko</t>
  </si>
  <si>
    <t>Bazo Ante</t>
  </si>
  <si>
    <t>ŠRD Cetina - Sinj 2</t>
  </si>
  <si>
    <t>Jenjić Josip</t>
  </si>
  <si>
    <t>Librenjak Stipe</t>
  </si>
  <si>
    <t>ŠRD Krka - Knin</t>
  </si>
  <si>
    <t>Cvjetković Marinko</t>
  </si>
  <si>
    <t>ŠRD Ogulin - Ogulin</t>
  </si>
  <si>
    <t>Puškarić Marinko</t>
  </si>
  <si>
    <t>ŠRD Slunjčica -Slunj 1</t>
  </si>
  <si>
    <t>Badanjak Predrag</t>
  </si>
  <si>
    <t>Šimić Oliver</t>
  </si>
  <si>
    <t>Poljak Ante</t>
  </si>
  <si>
    <t>Šrd Jadro</t>
  </si>
  <si>
    <t>Pavić Zoran</t>
  </si>
  <si>
    <t>Pehar Luka</t>
  </si>
  <si>
    <t>ŠRD Slunjčica - Slunj 2</t>
  </si>
  <si>
    <t>Madžar Boris</t>
  </si>
  <si>
    <t>Žuro Rino</t>
  </si>
  <si>
    <t>ŠRD Matice - Korenica</t>
  </si>
  <si>
    <t>Komšo Oliver</t>
  </si>
  <si>
    <t>Jareb Željko</t>
  </si>
  <si>
    <t>Šrd Žrnovnica</t>
  </si>
  <si>
    <t>Vrdoljačić Kruno</t>
  </si>
  <si>
    <t>Barišić Boško</t>
  </si>
  <si>
    <t>Marković Nenad</t>
  </si>
  <si>
    <t>Šabić Siniša</t>
  </si>
  <si>
    <t>Puškarić Marko</t>
  </si>
  <si>
    <t>Madžar Sanja</t>
  </si>
  <si>
    <t>Vuković Darko</t>
  </si>
  <si>
    <t>Relić Davor</t>
  </si>
  <si>
    <t>Anušić Daniel</t>
  </si>
  <si>
    <t>Majetić Luka</t>
  </si>
  <si>
    <t>Bikić Ante</t>
  </si>
  <si>
    <t>Mirčetić Andrej</t>
  </si>
  <si>
    <t>Vugdelija Šimun</t>
  </si>
  <si>
    <t>Plasman 6.Kolo</t>
  </si>
  <si>
    <t>Som  Kotoriba</t>
  </si>
  <si>
    <t>Štuka Torčec Colmic</t>
  </si>
  <si>
    <t>Leon Međumurec</t>
  </si>
  <si>
    <t>Ivica Jakupak</t>
  </si>
  <si>
    <t>Mensur Rošić</t>
  </si>
  <si>
    <t>Sani Zelinić</t>
  </si>
  <si>
    <t>Marko Horvat</t>
  </si>
  <si>
    <t>Nikola Geček</t>
  </si>
  <si>
    <t>Petar Blažek</t>
  </si>
  <si>
    <t>Karlo Frišćić</t>
  </si>
  <si>
    <t>Marijan Mutak</t>
  </si>
  <si>
    <t>Sebastijan Uranić</t>
  </si>
  <si>
    <t>Miroslav Kramar</t>
  </si>
  <si>
    <t>Rajmond Pokrivač</t>
  </si>
  <si>
    <t>Želimir Pavlic</t>
  </si>
  <si>
    <t>Mladen Mesarek</t>
  </si>
  <si>
    <t>Kruno Milić</t>
  </si>
  <si>
    <t>Mario Lončar</t>
  </si>
  <si>
    <t>Kristijan Matas</t>
  </si>
  <si>
    <t>Goran Gašpir</t>
  </si>
  <si>
    <t>Nenad Jurinić</t>
  </si>
  <si>
    <t>Zoran Lipić</t>
  </si>
  <si>
    <t>Miroslav Novak</t>
  </si>
  <si>
    <t>Mladen Gres</t>
  </si>
  <si>
    <t>Zoran Picer</t>
  </si>
  <si>
    <t>Miroslav Galešić</t>
  </si>
  <si>
    <t>Pero Kerhač</t>
  </si>
  <si>
    <t>Tihomir Blatarć</t>
  </si>
  <si>
    <t>Luka Hrupek</t>
  </si>
  <si>
    <t>Mladen Svačko</t>
  </si>
  <si>
    <t>Zvjezdan Mađarić</t>
  </si>
  <si>
    <t>Goran Matijašić</t>
  </si>
  <si>
    <t>Goran Štargl</t>
  </si>
  <si>
    <t>Matej Šalković</t>
  </si>
  <si>
    <t>Alan Filep</t>
  </si>
  <si>
    <t>Tihomir Vukić</t>
  </si>
  <si>
    <t>Zvonko Antolić</t>
  </si>
  <si>
    <t>Darko Tuček</t>
  </si>
  <si>
    <t>Matej Imprić</t>
  </si>
  <si>
    <t>RAK-RAKITJE</t>
  </si>
  <si>
    <t>Vladimir Hartek</t>
  </si>
  <si>
    <t>Mirko Gostović</t>
  </si>
  <si>
    <t>Mateo Cvitković</t>
  </si>
  <si>
    <t>Nevenko Munjić</t>
  </si>
  <si>
    <t>Renato Dugorepec</t>
  </si>
  <si>
    <t>Ivan Petek</t>
  </si>
  <si>
    <t>Damir Jaušovec</t>
  </si>
  <si>
    <t>Saša Majić</t>
  </si>
  <si>
    <t>David Fišter</t>
  </si>
  <si>
    <t>Bernard Horvatić</t>
  </si>
  <si>
    <t>Nikola Španić</t>
  </si>
  <si>
    <t>Darko Sedlar</t>
  </si>
  <si>
    <t>Željko Puljar</t>
  </si>
  <si>
    <t>Davor Opačić</t>
  </si>
  <si>
    <t>Antun Vrčković</t>
  </si>
  <si>
    <t>Tomislav Berković</t>
  </si>
  <si>
    <t>Željko Bročilović</t>
  </si>
  <si>
    <t>Hrvoje Sastić</t>
  </si>
  <si>
    <t>Vlastimir Vežnaver</t>
  </si>
  <si>
    <t>Boris Vuksan</t>
  </si>
  <si>
    <t>Manrico Pampati</t>
  </si>
  <si>
    <t>Karlo Trčak</t>
  </si>
  <si>
    <t xml:space="preserve">IZ LIGE ISPADA - </t>
  </si>
  <si>
    <t xml:space="preserve">U PRVU LIGU ULAZI: </t>
  </si>
  <si>
    <t xml:space="preserve">IZ DRUGE LIGE ISPADA: </t>
  </si>
  <si>
    <t xml:space="preserve">IZ LIGE ISPADA: </t>
  </si>
  <si>
    <t xml:space="preserve">U DRUGU LIGU ULAZI - </t>
  </si>
  <si>
    <t xml:space="preserve">U DRUGU LIGU ULAZI : </t>
  </si>
  <si>
    <t>Dino Hrenar</t>
  </si>
  <si>
    <t>Dejan Vondrak</t>
  </si>
  <si>
    <t>Matko Dražić</t>
  </si>
  <si>
    <t>Mario Pejaković</t>
  </si>
  <si>
    <t>Renato Hynek</t>
  </si>
  <si>
    <t>Dražen Bengez</t>
  </si>
  <si>
    <t>Josip Kutlić</t>
  </si>
  <si>
    <t>Dražen Štajduhar</t>
  </si>
  <si>
    <t>Ante Klanac</t>
  </si>
  <si>
    <t>Kristijan Dubravac</t>
  </si>
  <si>
    <t>Krunoslav Lešić</t>
  </si>
  <si>
    <t>Borna Lešić</t>
  </si>
  <si>
    <t>Željko Raženj</t>
  </si>
  <si>
    <t>Mario Matić</t>
  </si>
  <si>
    <t>Alan Perko</t>
  </si>
  <si>
    <t>Aleksandar Jug</t>
  </si>
  <si>
    <t>Marijan Vujčić</t>
  </si>
  <si>
    <t>Martin Prajdić</t>
  </si>
  <si>
    <t>Dinko Herkov</t>
  </si>
  <si>
    <t>Aleksandar Glamoč</t>
  </si>
  <si>
    <t>Kristijan Komar</t>
  </si>
  <si>
    <t>Martin Vrčković</t>
  </si>
  <si>
    <t>Vito Frinčić</t>
  </si>
  <si>
    <t>Matija Kraševac</t>
  </si>
  <si>
    <t>Alan Petrušanec</t>
  </si>
  <si>
    <t>Zoran Posavec</t>
  </si>
  <si>
    <t>Nikola Banić</t>
  </si>
  <si>
    <t>Matija Lisjak</t>
  </si>
  <si>
    <t>Mihael Pongrac</t>
  </si>
  <si>
    <t>Igor Mihalac</t>
  </si>
  <si>
    <t>Darko Kolarić</t>
  </si>
  <si>
    <t>Igor Kovačević</t>
  </si>
  <si>
    <t>Tomislav Šorman</t>
  </si>
  <si>
    <t>Miroslav Molnar</t>
  </si>
  <si>
    <t>Ljubomir Žuljić</t>
  </si>
  <si>
    <t>Goran Lipić</t>
  </si>
  <si>
    <t>Darko Orehovec</t>
  </si>
  <si>
    <t>Dragutin Vadlja</t>
  </si>
  <si>
    <t>Davor Radović</t>
  </si>
  <si>
    <t>Josip Lukšić</t>
  </si>
  <si>
    <t>Vjekoslav Putak Ivić</t>
  </si>
  <si>
    <t>Drago Korenić</t>
  </si>
  <si>
    <t>Luka Puklin</t>
  </si>
  <si>
    <t>Dalibor Novoselac</t>
  </si>
  <si>
    <t>Dalibor Agbaba</t>
  </si>
  <si>
    <t>Goran Vuković</t>
  </si>
  <si>
    <t>Danijel Perković</t>
  </si>
  <si>
    <t>Nikola Antolović</t>
  </si>
  <si>
    <t>Muris Đug</t>
  </si>
  <si>
    <t>Siniša Vereš</t>
  </si>
  <si>
    <t>Leon Župarić</t>
  </si>
  <si>
    <t>Fran Dokuzović</t>
  </si>
  <si>
    <t xml:space="preserve">Leon Funes </t>
  </si>
  <si>
    <t>Sandi Matijašević</t>
  </si>
  <si>
    <t>Josip Nagy</t>
  </si>
  <si>
    <t>Luka Šuker</t>
  </si>
  <si>
    <t>Kristijan Vašarević</t>
  </si>
  <si>
    <t>Atila Nađ</t>
  </si>
  <si>
    <t>Jovica Beneš</t>
  </si>
  <si>
    <t>Tihomir Ištvanović</t>
  </si>
  <si>
    <t>Željko Vilk</t>
  </si>
  <si>
    <t>Adrijano Idek</t>
  </si>
  <si>
    <t>Marko Cenić</t>
  </si>
  <si>
    <t>Željko Krpan</t>
  </si>
  <si>
    <t>Franjo Balenović</t>
  </si>
  <si>
    <t>Ivan Cenić</t>
  </si>
  <si>
    <t>Siniša Lipnicki</t>
  </si>
  <si>
    <t>Matija Vidaković</t>
  </si>
  <si>
    <t>Dominik Žužić</t>
  </si>
  <si>
    <t>Dragan Gužvić</t>
  </si>
  <si>
    <t xml:space="preserve">Belišće Belišće </t>
  </si>
  <si>
    <t>Nedim Bičo</t>
  </si>
  <si>
    <t>Antun Butorac</t>
  </si>
  <si>
    <t>Zlatko Kobašević</t>
  </si>
  <si>
    <t>Karas Rokovci-Andrijaševci</t>
  </si>
  <si>
    <t>Vedran Šimenić</t>
  </si>
  <si>
    <t>Krešimir Fekete</t>
  </si>
  <si>
    <t>Matej Knežević</t>
  </si>
  <si>
    <t>Danijel Knežević</t>
  </si>
  <si>
    <t>Ozalj Ozalj</t>
  </si>
  <si>
    <t>Karlol Marijančević</t>
  </si>
  <si>
    <t>Slavonac lipik Xtra Baites</t>
  </si>
  <si>
    <t>NRRK ESSEKER Osijek</t>
  </si>
  <si>
    <t>Alen Begović</t>
  </si>
  <si>
    <t>Marko Jug</t>
  </si>
  <si>
    <t>Vladimir Šovagović</t>
  </si>
  <si>
    <t>Goran Kuzmič</t>
  </si>
  <si>
    <t>Tibor Živić</t>
  </si>
  <si>
    <t>Dino Babok</t>
  </si>
  <si>
    <t>Branko Karlović</t>
  </si>
  <si>
    <t>Franko Žili</t>
  </si>
  <si>
    <t>Stjepan Meseš</t>
  </si>
  <si>
    <t>Igor Terzić</t>
  </si>
  <si>
    <t>Luka Crlenjak</t>
  </si>
  <si>
    <t>Atila Živić</t>
  </si>
  <si>
    <t>Danijel Butorac</t>
  </si>
  <si>
    <t>Karas Rokovci</t>
  </si>
  <si>
    <t>Viktorija Valentić</t>
  </si>
  <si>
    <t>Andrej Žili</t>
  </si>
  <si>
    <t>Domagoj Lučić</t>
  </si>
  <si>
    <t>Ivica Bičanić</t>
  </si>
  <si>
    <t>Ivan Marić</t>
  </si>
  <si>
    <t>Željko Matanović</t>
  </si>
  <si>
    <t>Marko Topalov</t>
  </si>
  <si>
    <t>Goran Grubić</t>
  </si>
  <si>
    <t>Zoltan Bognar</t>
  </si>
  <si>
    <t>Damir Tretinjak</t>
  </si>
  <si>
    <t>Heđa Benjamin</t>
  </si>
  <si>
    <t>Šiljeg Boris</t>
  </si>
  <si>
    <t>Krka Knin</t>
  </si>
  <si>
    <t>Kuk Željko</t>
  </si>
  <si>
    <t>Piškor Novi Zagreb</t>
  </si>
  <si>
    <t>Pešut Ivan</t>
  </si>
  <si>
    <t>Slunjčica Slunj</t>
  </si>
  <si>
    <t>Rasol Nikola</t>
  </si>
  <si>
    <t>Interland Varaždin</t>
  </si>
  <si>
    <t>Petričević Ante</t>
  </si>
  <si>
    <t>Cetina Sinj</t>
  </si>
  <si>
    <t>Šoderica Koprivnica</t>
  </si>
  <si>
    <t>Grubišić Dino</t>
  </si>
  <si>
    <t>Vratarić Goran</t>
  </si>
  <si>
    <t>Žrnovnica Split</t>
  </si>
  <si>
    <t>Kuzmić Hrvoje</t>
  </si>
  <si>
    <t>Pastrva Sirač</t>
  </si>
  <si>
    <t>Dugo Selo Rugvica</t>
  </si>
  <si>
    <t>Požgaj Željko</t>
  </si>
  <si>
    <t>Odra V. Gorica</t>
  </si>
  <si>
    <t>Khrystov Ivan</t>
  </si>
  <si>
    <t>Jadro Solin</t>
  </si>
  <si>
    <t>Horvat Juraj</t>
  </si>
  <si>
    <t>Špoljar Nikola</t>
  </si>
  <si>
    <t>Čabranka</t>
  </si>
  <si>
    <t>Rječina</t>
  </si>
  <si>
    <t>30.5.2026.</t>
  </si>
  <si>
    <t>Ruda</t>
  </si>
  <si>
    <t>4.7.2026.</t>
  </si>
  <si>
    <t xml:space="preserve">Bijela </t>
  </si>
  <si>
    <t xml:space="preserve">Ruda </t>
  </si>
  <si>
    <t>21.6.2026.</t>
  </si>
  <si>
    <t>31.5.2026.</t>
  </si>
  <si>
    <t>5.7.2026.</t>
  </si>
  <si>
    <t>10.05.2026. Ivanec</t>
  </si>
  <si>
    <t>ŠUD Šaran Našice 1</t>
  </si>
  <si>
    <t>UŠRIDRRH Korda Hrvatska</t>
  </si>
  <si>
    <t>ŠRD Šaran Tribalj</t>
  </si>
  <si>
    <t>ŠUD Šaran Našice 5</t>
  </si>
  <si>
    <t>ŠRD Štuka Poljanski Lug</t>
  </si>
  <si>
    <t>ŠRD Slavonac Lipik</t>
  </si>
  <si>
    <t>ŠRD Rak Rakitje Prowess</t>
  </si>
  <si>
    <t>BIRU Šaran</t>
  </si>
  <si>
    <t>Denis Špoljarić, Rudolf Jelinčić, Marin Radalj</t>
  </si>
  <si>
    <t>Sebastijan Bartoš,  Mario Fider, Zoran Kolbaba, Igor Somi</t>
  </si>
  <si>
    <t>Dominik Grgac, Igor Hren, Dražen Jagarčec</t>
  </si>
  <si>
    <t>Denis Ćosić, Tin Mauhar, Romeo Barišić, Luka Lelas</t>
  </si>
  <si>
    <t>Bojan Jarić, Dejan Nikolić, Vlado Rajković, Dino-Miroslav Janković</t>
  </si>
  <si>
    <t>Luka Brkanić, Karlo Glušac, David Valenta</t>
  </si>
  <si>
    <t>Mario Leviček, Lovro Počuć, Matej Kišanić</t>
  </si>
  <si>
    <t>Marko Pjevač, Nesad Ekić, Željko Maršić</t>
  </si>
  <si>
    <t>Tomislav Horvat, Dubravko Gregorin, Ivor Ilečić</t>
  </si>
  <si>
    <t>Vedran Božić, Velimir Jelić, Ivo Čosić, Tomislav Dikanić</t>
  </si>
  <si>
    <t>PRVENSTVO HRVATSKE - II. LIGA  2026.  SENIORI</t>
  </si>
  <si>
    <t>CT RAK RAKITJE BRADE</t>
  </si>
  <si>
    <t>ŠUD ŠARAN NAŠICE 4</t>
  </si>
  <si>
    <t>ŠRD IVANEC CARP ENERGY</t>
  </si>
  <si>
    <t>ŠARAN EMINOVCI</t>
  </si>
  <si>
    <t>UZPŠR ULOVI I PUSTI 2</t>
  </si>
  <si>
    <t>ŠUD ŠARAN NAŠICE 3</t>
  </si>
  <si>
    <t>ŠRD ĐURĐENOVAC</t>
  </si>
  <si>
    <t>ŠRK AMUR PETROKEMIJA</t>
  </si>
  <si>
    <t>ŠRD JASTREBARSKO 1</t>
  </si>
  <si>
    <t xml:space="preserve">CT SLAVIJA SEVERIN </t>
  </si>
  <si>
    <t>ŠRD PIŠKOR im Fish</t>
  </si>
  <si>
    <t>CT RAK RAKITJE M&amp;M</t>
  </si>
  <si>
    <t>ŠRK KEČIGA PODRAVSKE SESVETE</t>
  </si>
  <si>
    <t>ŠRD LINJAK IVANOVEC MM BAIT SERVICE</t>
  </si>
  <si>
    <t>ŠRD SLAVONAC JAKŠIĆ</t>
  </si>
  <si>
    <t>ŠRK CARP PODRAVINA KOPRIVNICA</t>
  </si>
  <si>
    <t>ŠRD JASTREBARSKO 2</t>
  </si>
  <si>
    <t>CT KORANA KARLOVAC</t>
  </si>
  <si>
    <t>ŠRU ĐAKOVŠTINA CS MAJIĆ</t>
  </si>
  <si>
    <t>ŠRU GORNJI VUKŠINAC</t>
  </si>
  <si>
    <t>Ontario 08.-10.05.2026.</t>
  </si>
  <si>
    <t>Tempo 08.-10.05.2026.</t>
  </si>
  <si>
    <t>PRVENSTVO HRVATSKE - III. LIGA CENTAR 2026.  SENIORI</t>
  </si>
  <si>
    <t>PRVENSTVO HRVATSKE - III. LIGA ZAPAD 2026.  SENIORI</t>
  </si>
  <si>
    <t>PRVENSTVO HRVATSKE - III. LIGA ISTOK 2026.  SENIORI</t>
  </si>
  <si>
    <t>a) Svjetsko prvenstvo u lovu ribe hranilicom na dnu (Feeder) seniori- Ostellato (Italija) od 16.-18.4.2026.</t>
  </si>
  <si>
    <t xml:space="preserve">Reprezentacija je zauzela 16. mjesto (od 29). U pojedinačnoj konkurenciji su izborili slijedeće plasmane:  </t>
  </si>
  <si>
    <t xml:space="preserve">17. Marijan Bakula , 76. Ivan Blažon, 96. Dražen Čokrlić, 103. Mihael Pongrac, 119. Vladimir Vražić </t>
  </si>
  <si>
    <t>Delegat: Marijan Bakula</t>
  </si>
  <si>
    <t>b) Svjetsko prvenstvo u ribolovu grabežljvca umjetnim mamcem s obale- Mallero i Lanterna ( Sondrino-Lanzada, Italija) od 9.-10.05.2026.</t>
  </si>
  <si>
    <t>Reprezentacija je zauzela 6. mjesto (od 16). U pojedinačnoj konkurenciji su izborili slijedeće plasmane:</t>
  </si>
  <si>
    <t>9. Karlo Rostaš, 16. Boris Šiljeg, 18. Benjamin Heđa, 65. Ivan Pešut, 66. Hrvoje Kuzmić</t>
  </si>
  <si>
    <t>Kapetan 1: Željko Kuk, Kapetan 2: Mirko Hanžeković</t>
  </si>
  <si>
    <t>Delegat: Luka Caganić</t>
  </si>
  <si>
    <t>11.07.2026. Selnica</t>
  </si>
  <si>
    <t>12.07.2026. Selnica</t>
  </si>
  <si>
    <t>26.09.2026. Garešnica</t>
  </si>
  <si>
    <t>27.09.2026. Garešnica</t>
  </si>
  <si>
    <t>Ilovsko 22.-24.05.2026.</t>
  </si>
  <si>
    <t>Lapovac 05.-07.06.2026.</t>
  </si>
  <si>
    <t>Finzula 26.-28-06.2026.</t>
  </si>
  <si>
    <t>Šandor 22.-24.05. 2026</t>
  </si>
  <si>
    <t>Jošava 25.-27.09.2026.</t>
  </si>
  <si>
    <t>Lapovac 09.-11.10.2026.</t>
  </si>
  <si>
    <t>Pjeskara 08-10.05.2026.</t>
  </si>
  <si>
    <t>Ivanovec 12.-14.06.2026.</t>
  </si>
  <si>
    <t>Bajer Bročice 03.-05.07.2026.</t>
  </si>
  <si>
    <t>Bajer Bizovac 15.-17.05.2026.</t>
  </si>
  <si>
    <t>Đordan 19.-21.06.2026</t>
  </si>
  <si>
    <t>Vrbovec 19.-21.06.2026.</t>
  </si>
  <si>
    <t>Ozalj 25.-27.09.2026.</t>
  </si>
  <si>
    <t xml:space="preserve">16.5.2026.          Selnica   </t>
  </si>
  <si>
    <t>17.05.2026.     Selnica</t>
  </si>
  <si>
    <t xml:space="preserve">06.06.2026.  Orehovica       </t>
  </si>
  <si>
    <t>07.06.2026.   Orehovica</t>
  </si>
  <si>
    <t>27.06.2026.     Orehovica</t>
  </si>
  <si>
    <t>28.06.2026.  Orehovica</t>
  </si>
  <si>
    <t>30.08.2026.           Puškaš</t>
  </si>
  <si>
    <t>31.08.2026.         Puškaš</t>
  </si>
  <si>
    <t>10.10.2026.       Pakra II.</t>
  </si>
  <si>
    <t>11.10.2026.          Pakra II.</t>
  </si>
  <si>
    <t xml:space="preserve">27.03.2026.            Crna rijeka s kanalima i jezero Kuti         </t>
  </si>
  <si>
    <t xml:space="preserve">28.03.2026.            Crna rijeka s kanalima i jezero Kuti </t>
  </si>
  <si>
    <t xml:space="preserve">29.03.2026.              Crna rijeka s kanalima i jezero Kuti </t>
  </si>
  <si>
    <t xml:space="preserve">       06.06.2026.     Crna rijeka s kanalima i jezero Kuti </t>
  </si>
  <si>
    <t xml:space="preserve">07.06.2026.            Crna rijeka s kanalima i jezero Kuti </t>
  </si>
  <si>
    <t xml:space="preserve">11.09.2026.              Crna rijeka s kanalima i jezero Kuti </t>
  </si>
  <si>
    <t xml:space="preserve">12.09.2026.            Crna rijeka s kanalima i jezero Kuti </t>
  </si>
  <si>
    <t xml:space="preserve">13.09.2026.                   Crna rijeka s kanalima i jezero Kuti </t>
  </si>
  <si>
    <t>23.05.2026. Lokvarsko jezero</t>
  </si>
  <si>
    <t xml:space="preserve">24.05.2026.     Lokvarsko jezero </t>
  </si>
  <si>
    <t>27.6.2026.           Jezero Krušćica</t>
  </si>
  <si>
    <t>28.06.2026.    Jezero Krušćica</t>
  </si>
  <si>
    <t xml:space="preserve">19.09.2026.    Jezero Šoderica </t>
  </si>
  <si>
    <t>20.09.2026.     Jezero Šoderica</t>
  </si>
  <si>
    <t>03.10.2026.       Jezero Abesinija</t>
  </si>
  <si>
    <t>04.10.2026.     Jezero Abesinija</t>
  </si>
  <si>
    <t>25.07.2026. Banova Jaruga</t>
  </si>
  <si>
    <t>20.09.2026.    Jezero Juš</t>
  </si>
  <si>
    <t>19.09.2026.     Jezero Juš</t>
  </si>
  <si>
    <t>20.09.2026.     Jezero Juš</t>
  </si>
  <si>
    <t>ŠRK  Amur Ladimirevci</t>
  </si>
  <si>
    <t>ŠRU Šaran 2 Đakovo</t>
  </si>
  <si>
    <t>ŠUD Šaran Našice 2</t>
  </si>
  <si>
    <t>UŠR Belišće</t>
  </si>
  <si>
    <t>ŠRU Štuka Donji Andrijevci</t>
  </si>
  <si>
    <t>ŠRU Šaran 1 Đakovo</t>
  </si>
  <si>
    <t>ŠRD Mala Bistra</t>
  </si>
  <si>
    <t>ŠRD Đurđenovac</t>
  </si>
  <si>
    <t>ŠRU Vuka Nuštar</t>
  </si>
  <si>
    <t>Čakovec Interland</t>
  </si>
  <si>
    <t>Štuka Strmec</t>
  </si>
  <si>
    <t>Rak Rakitje</t>
  </si>
  <si>
    <t>Mrena Donji Vidovec</t>
  </si>
  <si>
    <t>Davor Florjanić</t>
  </si>
  <si>
    <t>Hrvoje Toplek</t>
  </si>
  <si>
    <t>Željko Rob</t>
  </si>
  <si>
    <t>Marin Sraga</t>
  </si>
  <si>
    <t>Dino Novak</t>
  </si>
  <si>
    <t>Dalibor Markotić</t>
  </si>
  <si>
    <t>Dario Toplek</t>
  </si>
  <si>
    <t>Ivan Jurčec</t>
  </si>
  <si>
    <t>Marijan Bakula</t>
  </si>
  <si>
    <t>Luka Florjanić</t>
  </si>
  <si>
    <t>Patrik Škrbec</t>
  </si>
  <si>
    <t>Anđelo Španiček</t>
  </si>
  <si>
    <t>Zvonimir Dravec</t>
  </si>
  <si>
    <t>Ivan Blažon</t>
  </si>
  <si>
    <t>Dejan Halavuk</t>
  </si>
  <si>
    <t>Davor Kolmanić</t>
  </si>
  <si>
    <t>Vedran Jakupak</t>
  </si>
  <si>
    <t>Antonio Horvatić</t>
  </si>
  <si>
    <t>Nikola Filipašić</t>
  </si>
  <si>
    <t>Boris Pintar</t>
  </si>
  <si>
    <t>Tomislav Klarić</t>
  </si>
  <si>
    <t>Denis Bogdan</t>
  </si>
  <si>
    <t>Vladimir Vražić</t>
  </si>
  <si>
    <t>Dinko Vidović</t>
  </si>
  <si>
    <t>Igor Habek</t>
  </si>
  <si>
    <t>Neven Setnik</t>
  </si>
  <si>
    <t>Goran Jeđut</t>
  </si>
  <si>
    <t>Tomislav Tilošanec</t>
  </si>
  <si>
    <t>ŠRD OGULIN - LIBRA LURES</t>
  </si>
  <si>
    <t>ŠRD DUGO SELO-RUGVICA 2</t>
  </si>
  <si>
    <t>RŠU UDICA DONJI MIHOLJAC</t>
  </si>
  <si>
    <t>ŠRK ŠODERICA</t>
  </si>
  <si>
    <t>ŠRD ŠARAN MARIJA BISTRICA</t>
  </si>
  <si>
    <t>ŠRD OGULIN - SABLJACI</t>
  </si>
  <si>
    <t>ŠRD DUGO SELO-RUGVICA 1</t>
  </si>
  <si>
    <t>ŠRD SLUNJČICA SLUNJ</t>
  </si>
  <si>
    <t>ŠRD OGULIN 2</t>
  </si>
  <si>
    <t>ŠRK VARAŽDIN</t>
  </si>
  <si>
    <t>Hrvoje Števinović, Marijo Ptičar, Pejo Radman</t>
  </si>
  <si>
    <t>Andrija Grbac, Ivica Špigelski, Robert Gašpar</t>
  </si>
  <si>
    <t>Vedran Brozović, Ivan Pešut, Josip Cindrić</t>
  </si>
  <si>
    <t>Dominik Jaković, Vedran Gavez, Saša Senčar</t>
  </si>
  <si>
    <t>Tomica Miketić, Hrvoje Flegar, Jasmin Ljubek</t>
  </si>
  <si>
    <t>Mario Matijašić, Hrvoje Kuzmić, Marko Badanjak</t>
  </si>
  <si>
    <t>Saša Mudrić, Marin Stipetić, Josip Mrzlečki</t>
  </si>
  <si>
    <t>Antonijo Sabljak, Nikola Salopek, Josip Medved</t>
  </si>
  <si>
    <t>Hrvoje Šestak, Benjamin Heđa, Nikolina Šestak</t>
  </si>
  <si>
    <t>Željko Šestak, Srečko Križmanić, Miro Skok</t>
  </si>
  <si>
    <t>Trstenik 29.-31.05.2026.</t>
  </si>
  <si>
    <t>ukupno riba</t>
  </si>
  <si>
    <t>Linjak – V. Bukovec</t>
  </si>
  <si>
    <t>Mura – M. Središće</t>
  </si>
  <si>
    <t>Ostriž - Novakovec</t>
  </si>
  <si>
    <t>Oliver Pogorelec</t>
  </si>
  <si>
    <t>Mario Fundak</t>
  </si>
  <si>
    <t>Jurica Tot</t>
  </si>
  <si>
    <t>Franjo Marčinko</t>
  </si>
  <si>
    <t>Damir Zrinski</t>
  </si>
  <si>
    <t>Vlado Stubičar</t>
  </si>
  <si>
    <t>Mario Češi</t>
  </si>
  <si>
    <t>Robert Ivanušec</t>
  </si>
  <si>
    <t>Mario Sabolić</t>
  </si>
  <si>
    <t>Bolto Dorenec</t>
  </si>
  <si>
    <t>Goran Bukal</t>
  </si>
  <si>
    <t>Siniša Patačko</t>
  </si>
  <si>
    <t>Igor Petrović</t>
  </si>
  <si>
    <t>Martin Kračun</t>
  </si>
  <si>
    <t>Ivica Vrabec</t>
  </si>
  <si>
    <t>Marko Kračun</t>
  </si>
  <si>
    <t>Dino Jeftimov</t>
  </si>
  <si>
    <t>Darijan Patačko</t>
  </si>
  <si>
    <t>Stjepan Mavrić</t>
  </si>
  <si>
    <t>Goran Čonkaš</t>
  </si>
  <si>
    <t>Tomislav Božić</t>
  </si>
  <si>
    <t>Denis Žili</t>
  </si>
  <si>
    <t>Mladen Rakarić</t>
  </si>
  <si>
    <t>Žrnovnica "Pleskar team"</t>
  </si>
  <si>
    <t>Ozalj</t>
  </si>
  <si>
    <t>Pazinčica</t>
  </si>
  <si>
    <t>Patuljan Pustakovec</t>
  </si>
  <si>
    <t>Šaran Marija Bistrica</t>
  </si>
  <si>
    <t>Vinica</t>
  </si>
  <si>
    <t>Jadro - Zov divljine</t>
  </si>
  <si>
    <t>COLAPIS-OZALJ</t>
  </si>
  <si>
    <t>SVETI PETAR-ZAGREB</t>
  </si>
  <si>
    <t>KORANA-KARLOVAC</t>
  </si>
  <si>
    <t>STUBAKI-STUBIČKE TOPLICE</t>
  </si>
  <si>
    <t>TPK-ZAGREB</t>
  </si>
  <si>
    <t>SMUĐ-SISAK</t>
  </si>
  <si>
    <t>MREŽNICA D.RESA</t>
  </si>
  <si>
    <t>Anđelko Suša</t>
  </si>
  <si>
    <t>Josip Vrčković</t>
  </si>
  <si>
    <t>Davor Zrinski</t>
  </si>
  <si>
    <t>Mario Celižić</t>
  </si>
  <si>
    <t>Gogić Bariša</t>
  </si>
  <si>
    <t>Ceković Jadranko</t>
  </si>
  <si>
    <t>Pospiš Boris</t>
  </si>
  <si>
    <t>Grabušić Alen</t>
  </si>
  <si>
    <t>Čale Vanja</t>
  </si>
  <si>
    <t>Ugrinović Vanja</t>
  </si>
  <si>
    <t>Petrović Drago</t>
  </si>
  <si>
    <t>Dukarić Mateo</t>
  </si>
  <si>
    <t>Opačić Dejan</t>
  </si>
  <si>
    <t>Demšić Ivan</t>
  </si>
  <si>
    <t>Šaško Danijel</t>
  </si>
  <si>
    <t>Presnec Igor</t>
  </si>
  <si>
    <t>Kutlić Marko</t>
  </si>
  <si>
    <t>Štimac Karlo</t>
  </si>
  <si>
    <t>Kristić Luka</t>
  </si>
  <si>
    <t>Ruklin Dubravko</t>
  </si>
  <si>
    <t>Sabolić Mario</t>
  </si>
  <si>
    <t>Jakunić Anđelko</t>
  </si>
  <si>
    <t>Šipek Tomica</t>
  </si>
  <si>
    <t>Trčak Željko</t>
  </si>
  <si>
    <t>Vedriš Krešimir</t>
  </si>
  <si>
    <t>Pažulić Darko</t>
  </si>
  <si>
    <t>Lišić Erden</t>
  </si>
  <si>
    <t>Stolnik Kristijan</t>
  </si>
  <si>
    <t>Grudić Nino</t>
  </si>
  <si>
    <t>Matko Josip stariji</t>
  </si>
  <si>
    <t>Matko Josip mlađi</t>
  </si>
  <si>
    <t>Vukić Vladimir</t>
  </si>
  <si>
    <t>Bosnić Davor</t>
  </si>
  <si>
    <t>Škrbić Petar</t>
  </si>
  <si>
    <t>Fuček Slavko</t>
  </si>
  <si>
    <t>Pintarić Stjepan</t>
  </si>
  <si>
    <t>Ivan Sebastijan Kolarić</t>
  </si>
  <si>
    <t>Marko Sraga</t>
  </si>
  <si>
    <t>Armando Adam Brmbota</t>
  </si>
  <si>
    <t>c) Svjetsko prvenstvo za invalide i veterane- Ivanec (Hrvatska) 6.-7.6.2026.</t>
  </si>
  <si>
    <t>Reprezentacija invalida zauzela je 2. mjesto (od 10). U pojedinačnoj konkureciji su izborili slijedeće plasmane:</t>
  </si>
  <si>
    <t>5. Ivica Bonino Hasan, 15. Željko Kljajić, 16. Nikola Geček, 36. Zlatko Poparić, 38. Igor Terzić</t>
  </si>
  <si>
    <t xml:space="preserve">Reprezentacija veterana zauzela je 12. mjesto (od 14). U pojedinačnoj konkurenciji su izborili slijedeće plasmane: </t>
  </si>
  <si>
    <t>30. Vladimir Hartek, 39. Ivan Petek, 45. Antal Kovach, 55. Tihomir Hunjak, 56. Božidar Magdić</t>
  </si>
  <si>
    <t>Kapetan 1: Goran Pleše, Kapetan 2: Tomica Šipek</t>
  </si>
  <si>
    <t>Menadžer: Darko Tučak</t>
  </si>
  <si>
    <t>Kapetan 1: Kristijan Kosmačin, Kapetan 2: Kristijan Kosmačin</t>
  </si>
  <si>
    <t>Delegat: Dražen Filipović</t>
  </si>
  <si>
    <t xml:space="preserve">ŠRD "Sloga" Orešje                            Ivan Terzić                                           Ivo Grgurić       </t>
  </si>
  <si>
    <t>Renata Ivezić</t>
  </si>
  <si>
    <t>Varaždin Interland VDE Varaždin</t>
  </si>
  <si>
    <t>Željko Baltić</t>
  </si>
  <si>
    <t>Velimir Medvedec</t>
  </si>
  <si>
    <t>Damir Basar</t>
  </si>
  <si>
    <t>Tomislav Studen</t>
  </si>
  <si>
    <t>Amir Ahmetašević</t>
  </si>
  <si>
    <t>Mateo Vichta</t>
  </si>
  <si>
    <t>Tvrtko Krešić</t>
  </si>
  <si>
    <t>Mojiško Alan</t>
  </si>
  <si>
    <t>Čatak David</t>
  </si>
  <si>
    <t>Čumpek Ivica</t>
  </si>
  <si>
    <t>Puzak Tomislav</t>
  </si>
  <si>
    <t>Vusić Vinko</t>
  </si>
  <si>
    <t>Dianić Vedran</t>
  </si>
  <si>
    <t>Kruno Mudri</t>
  </si>
  <si>
    <t>Željko Kutnjak</t>
  </si>
  <si>
    <t>Tihomir Hunjak</t>
  </si>
  <si>
    <t>Martin Tisaj</t>
  </si>
  <si>
    <t>Mateo Knez</t>
  </si>
  <si>
    <t xml:space="preserve">ŠRD Rak Mirror Baits- Casted </t>
  </si>
  <si>
    <t xml:space="preserve">UZPŠR Ulovi i pusti - Shimano </t>
  </si>
  <si>
    <t>ŠRD Pešćenica Zagreb 1-HMB</t>
  </si>
  <si>
    <t xml:space="preserve">ŠRD Piškor </t>
  </si>
  <si>
    <t>ŠRD Pešćenica Mirror Baits</t>
  </si>
  <si>
    <t xml:space="preserve">  Dalibor Banaj, Hrvoje Jakopčević, Marko Belošević, Zoran Horvat</t>
  </si>
  <si>
    <t xml:space="preserve"> Mislav Belančić, Denis Novosel, Ante Puškarić, Robert Sabolek</t>
  </si>
  <si>
    <t xml:space="preserve"> Mario Barešić, Kristian Barešić, Leon Mišić,Matija Gočin, Dominik Pavlin</t>
  </si>
  <si>
    <t xml:space="preserve"> Ivan Milković, Dino Mandić, Darko Novoselec, Alen Lešnjaković</t>
  </si>
  <si>
    <t>Horvat Hana</t>
  </si>
  <si>
    <t>Mikulaj Filip</t>
  </si>
  <si>
    <t>Gašpir Josip</t>
  </si>
  <si>
    <t>Fundak Fran</t>
  </si>
  <si>
    <t>Kuzmić Nela</t>
  </si>
  <si>
    <t>Ivanović Hana</t>
  </si>
  <si>
    <t>Juras Teo</t>
  </si>
  <si>
    <t>Borovec Stela</t>
  </si>
  <si>
    <t>Bužić Rebeka</t>
  </si>
  <si>
    <t>Ganić Noel</t>
  </si>
  <si>
    <t>Grubić Mario</t>
  </si>
  <si>
    <t>Lipić Vito</t>
  </si>
  <si>
    <t>Berger Erik</t>
  </si>
  <si>
    <t>Glamočić Marko</t>
  </si>
  <si>
    <t>Rumek Marija</t>
  </si>
  <si>
    <t>Hasanović Tiara</t>
  </si>
  <si>
    <t>Đurović Valentina</t>
  </si>
  <si>
    <t>Žarić Lara</t>
  </si>
  <si>
    <t>Milanović Patrik</t>
  </si>
  <si>
    <t>Relković Jan</t>
  </si>
  <si>
    <t>Relković Neo</t>
  </si>
  <si>
    <t>Jug Leon</t>
  </si>
  <si>
    <t>Kovač Patrik</t>
  </si>
  <si>
    <t>Majher Nikola</t>
  </si>
  <si>
    <t>Grubić Nataša</t>
  </si>
  <si>
    <t>Varga Gabrijel</t>
  </si>
  <si>
    <t>Lončar Vinko</t>
  </si>
  <si>
    <t>Rodek Lovro</t>
  </si>
  <si>
    <t>Žili Franko</t>
  </si>
  <si>
    <t>Lešić Borna</t>
  </si>
  <si>
    <t>Lisec Matej</t>
  </si>
  <si>
    <t>Komorski Lana</t>
  </si>
  <si>
    <t>Župarić Leon</t>
  </si>
  <si>
    <t>Matijašić Petar</t>
  </si>
  <si>
    <t>Kočiš Arijan</t>
  </si>
  <si>
    <t>Vuković Jan</t>
  </si>
  <si>
    <t>Tančak Tomislav</t>
  </si>
  <si>
    <t>Dokuzović Fran</t>
  </si>
  <si>
    <t>Šipek Fran</t>
  </si>
  <si>
    <t>Jalšovec Gabrijel</t>
  </si>
  <si>
    <t>Hederić Mihael</t>
  </si>
  <si>
    <t>Majcan Luka</t>
  </si>
  <si>
    <t>Vlah Abel</t>
  </si>
  <si>
    <t>Rumek Ana</t>
  </si>
  <si>
    <t>Grubić Martin</t>
  </si>
  <si>
    <t>Orelj Filip</t>
  </si>
  <si>
    <t>Grgljanić Luka</t>
  </si>
  <si>
    <t>Betlehem Iva</t>
  </si>
  <si>
    <t>Bičo Nedim</t>
  </si>
  <si>
    <t>Gredičak Oliver</t>
  </si>
  <si>
    <t>Ištvanek Fabricio</t>
  </si>
  <si>
    <t>Jerko Dominik</t>
  </si>
  <si>
    <t>Mihalić Antonio</t>
  </si>
  <si>
    <t>Pozderec Luka</t>
  </si>
  <si>
    <t>Varga Jan</t>
  </si>
  <si>
    <t>Vlašić Simona</t>
  </si>
  <si>
    <t>Linjak Pavlovec</t>
  </si>
  <si>
    <t>Lukač LEO</t>
  </si>
  <si>
    <t>Marijan Dijanić</t>
  </si>
  <si>
    <t>Ivica Sever</t>
  </si>
  <si>
    <t>Miljenko Brezovec</t>
  </si>
  <si>
    <t xml:space="preserve">Damir Dević </t>
  </si>
  <si>
    <t>Klen Colmic Sv.Marija</t>
  </si>
  <si>
    <t>Klen  Sv.Marija</t>
  </si>
  <si>
    <t>Krunoslav Marič</t>
  </si>
  <si>
    <t>Renato Mučič</t>
  </si>
  <si>
    <t>Željko Potarić</t>
  </si>
  <si>
    <t>Glavatica  Prelog</t>
  </si>
  <si>
    <t xml:space="preserve">Petar Pregiban </t>
  </si>
  <si>
    <t>Saša Vrabec</t>
  </si>
  <si>
    <t>Dražen Filipović</t>
  </si>
  <si>
    <t>Damir Horvat</t>
  </si>
  <si>
    <t xml:space="preserve">Franjo Krištofić </t>
  </si>
  <si>
    <t>Đuro Jančić</t>
  </si>
  <si>
    <t>Miroslav Toplak</t>
  </si>
  <si>
    <t>RAK-RAKITJE-TOPFISHING-GARBOLINO</t>
  </si>
  <si>
    <t>MREŽNICA-DUGA RESA</t>
  </si>
  <si>
    <t>Božidar Magdić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</si>
</sst>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n&quot;_-;\-* #,##0.00\ &quot;kn&quot;_-;_-* &quot;-&quot;??\ &quot;kn&quot;_-;_-@_-"/>
    <numFmt numFmtId="165" formatCode="d/m/;@"/>
    <numFmt numFmtId="166" formatCode="#,##0.0"/>
    <numFmt numFmtId="167" formatCode="#,##0.000"/>
    <numFmt numFmtId="168" formatCode="0.000"/>
  </numFmts>
  <fonts count="101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20"/>
      <name val="Castellar"/>
      <family val="1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2"/>
      <color indexed="22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indexed="8"/>
      <name val="Calibri"/>
      <family val="2"/>
      <charset val="238"/>
    </font>
    <font>
      <i/>
      <sz val="12"/>
      <color indexed="2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6"/>
      <name val="Arial"/>
      <family val="2"/>
      <charset val="238"/>
    </font>
    <font>
      <sz val="1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4"/>
      <name val="Arial"/>
      <family val="2"/>
    </font>
    <font>
      <sz val="6"/>
      <name val="Arial"/>
      <family val="2"/>
      <charset val="238"/>
    </font>
    <font>
      <b/>
      <sz val="5"/>
      <name val="Arial"/>
      <family val="2"/>
      <charset val="238"/>
    </font>
    <font>
      <sz val="8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i/>
      <sz val="12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theme="6" tint="0.39997558519241921"/>
        <bgColor rgb="FFFFFFCC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</fills>
  <borders count="21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dotted">
        <color indexed="64"/>
      </left>
      <right/>
      <top style="hair">
        <color auto="1"/>
      </top>
      <bottom style="medium">
        <color indexed="64"/>
      </bottom>
      <diagonal/>
    </border>
    <border>
      <left style="dotted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uble">
        <color auto="1"/>
      </top>
      <bottom style="hair">
        <color auto="1"/>
      </bottom>
      <diagonal/>
    </border>
  </borders>
  <cellStyleXfs count="22">
    <xf numFmtId="0" fontId="0" fillId="0" borderId="0"/>
    <xf numFmtId="0" fontId="2" fillId="0" borderId="0" applyBorder="0" applyAlignment="0" applyProtection="0"/>
    <xf numFmtId="0" fontId="25" fillId="0" borderId="0"/>
    <xf numFmtId="0" fontId="1" fillId="0" borderId="0">
      <alignment horizontal="center" vertical="center" wrapText="1"/>
    </xf>
    <xf numFmtId="0" fontId="20" fillId="0" borderId="0"/>
    <xf numFmtId="0" fontId="28" fillId="0" borderId="0"/>
    <xf numFmtId="0" fontId="25" fillId="0" borderId="0"/>
    <xf numFmtId="0" fontId="20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" fillId="0" borderId="0" applyBorder="0" applyAlignment="0" applyProtection="0"/>
    <xf numFmtId="0" fontId="20" fillId="0" borderId="0"/>
    <xf numFmtId="0" fontId="92" fillId="0" borderId="0"/>
    <xf numFmtId="0" fontId="92" fillId="0" borderId="0"/>
    <xf numFmtId="0" fontId="96" fillId="0" borderId="0"/>
    <xf numFmtId="0" fontId="20" fillId="0" borderId="0"/>
    <xf numFmtId="0" fontId="2" fillId="0" borderId="0" applyBorder="0" applyAlignment="0" applyProtection="0"/>
    <xf numFmtId="0" fontId="20" fillId="0" borderId="0"/>
    <xf numFmtId="0" fontId="20" fillId="0" borderId="0"/>
    <xf numFmtId="0" fontId="100" fillId="0" borderId="0"/>
  </cellStyleXfs>
  <cellXfs count="1658">
    <xf numFmtId="0" fontId="0" fillId="0" borderId="0" xfId="0"/>
    <xf numFmtId="0" fontId="20" fillId="0" borderId="0" xfId="1" applyFont="1" applyBorder="1" applyAlignment="1">
      <alignment horizontal="center"/>
    </xf>
    <xf numFmtId="0" fontId="20" fillId="0" borderId="0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20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0" fillId="0" borderId="0" xfId="1" applyFont="1" applyBorder="1"/>
    <xf numFmtId="3" fontId="0" fillId="0" borderId="0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12" fillId="0" borderId="0" xfId="1" applyFont="1" applyBorder="1"/>
    <xf numFmtId="0" fontId="3" fillId="0" borderId="0" xfId="1" applyFont="1" applyBorder="1" applyAlignment="1"/>
    <xf numFmtId="3" fontId="20" fillId="0" borderId="0" xfId="1" applyNumberFormat="1" applyFont="1" applyBorder="1" applyAlignment="1">
      <alignment vertical="center"/>
    </xf>
    <xf numFmtId="3" fontId="20" fillId="0" borderId="0" xfId="1" applyNumberFormat="1" applyFont="1" applyBorder="1"/>
    <xf numFmtId="0" fontId="0" fillId="0" borderId="0" xfId="1" applyFont="1" applyBorder="1" applyAlignment="1">
      <alignment horizontal="center"/>
    </xf>
    <xf numFmtId="0" fontId="19" fillId="0" borderId="0" xfId="1" applyFont="1" applyBorder="1"/>
    <xf numFmtId="3" fontId="19" fillId="0" borderId="0" xfId="1" applyNumberFormat="1" applyFont="1" applyBorder="1"/>
    <xf numFmtId="0" fontId="18" fillId="0" borderId="0" xfId="1" applyFont="1" applyBorder="1" applyAlignment="1">
      <alignment horizontal="center"/>
    </xf>
    <xf numFmtId="0" fontId="11" fillId="0" borderId="0" xfId="1" applyFont="1" applyBorder="1"/>
    <xf numFmtId="0" fontId="21" fillId="0" borderId="0" xfId="1" applyFont="1" applyBorder="1" applyAlignment="1">
      <alignment horizontal="center"/>
    </xf>
    <xf numFmtId="0" fontId="23" fillId="0" borderId="0" xfId="1" applyFont="1" applyBorder="1"/>
    <xf numFmtId="3" fontId="23" fillId="0" borderId="0" xfId="1" applyNumberFormat="1" applyFont="1" applyBorder="1"/>
    <xf numFmtId="0" fontId="23" fillId="0" borderId="0" xfId="0" applyFont="1"/>
    <xf numFmtId="0" fontId="24" fillId="0" borderId="0" xfId="1" applyFont="1" applyBorder="1" applyAlignment="1">
      <alignment horizontal="center"/>
    </xf>
    <xf numFmtId="0" fontId="25" fillId="0" borderId="0" xfId="2"/>
    <xf numFmtId="0" fontId="26" fillId="0" borderId="0" xfId="2" applyFont="1"/>
    <xf numFmtId="0" fontId="29" fillId="0" borderId="0" xfId="1" applyFont="1" applyBorder="1" applyAlignment="1">
      <alignment horizontal="center"/>
    </xf>
    <xf numFmtId="0" fontId="29" fillId="0" borderId="0" xfId="1" applyFont="1" applyBorder="1"/>
    <xf numFmtId="0" fontId="29" fillId="0" borderId="0" xfId="0" applyFont="1"/>
    <xf numFmtId="0" fontId="30" fillId="0" borderId="0" xfId="1" applyFont="1" applyBorder="1" applyAlignment="1">
      <alignment horizontal="center"/>
    </xf>
    <xf numFmtId="0" fontId="30" fillId="0" borderId="0" xfId="1" applyFont="1" applyBorder="1" applyAlignment="1"/>
    <xf numFmtId="0" fontId="30" fillId="0" borderId="0" xfId="1" applyFont="1" applyBorder="1" applyAlignment="1">
      <alignment horizontal="center" vertical="top"/>
    </xf>
    <xf numFmtId="0" fontId="32" fillId="0" borderId="0" xfId="4" applyFont="1"/>
    <xf numFmtId="0" fontId="33" fillId="4" borderId="0" xfId="4" applyFont="1" applyFill="1"/>
    <xf numFmtId="0" fontId="33" fillId="0" borderId="0" xfId="4" applyFont="1"/>
    <xf numFmtId="0" fontId="34" fillId="0" borderId="0" xfId="4" applyFont="1"/>
    <xf numFmtId="0" fontId="35" fillId="0" borderId="0" xfId="5" applyFont="1"/>
    <xf numFmtId="0" fontId="36" fillId="0" borderId="0" xfId="4" applyFont="1"/>
    <xf numFmtId="0" fontId="37" fillId="0" borderId="0" xfId="5" applyFont="1" applyAlignment="1">
      <alignment vertical="center"/>
    </xf>
    <xf numFmtId="0" fontId="37" fillId="0" borderId="0" xfId="4" applyFont="1"/>
    <xf numFmtId="0" fontId="20" fillId="5" borderId="30" xfId="8" applyFill="1" applyBorder="1" applyAlignment="1">
      <alignment horizontal="center" vertical="center"/>
    </xf>
    <xf numFmtId="0" fontId="40" fillId="0" borderId="0" xfId="2" applyFont="1"/>
    <xf numFmtId="0" fontId="38" fillId="0" borderId="0" xfId="2" applyFont="1"/>
    <xf numFmtId="0" fontId="41" fillId="0" borderId="0" xfId="2" applyFont="1"/>
    <xf numFmtId="0" fontId="39" fillId="0" borderId="0" xfId="2" applyFont="1"/>
    <xf numFmtId="0" fontId="42" fillId="0" borderId="0" xfId="2" applyFont="1"/>
    <xf numFmtId="0" fontId="3" fillId="0" borderId="0" xfId="1" applyFont="1" applyBorder="1"/>
    <xf numFmtId="0" fontId="20" fillId="5" borderId="9" xfId="8" applyFill="1" applyBorder="1" applyAlignment="1">
      <alignment horizontal="center" vertical="center"/>
    </xf>
    <xf numFmtId="0" fontId="20" fillId="0" borderId="17" xfId="8" applyBorder="1" applyAlignment="1" applyProtection="1">
      <alignment horizontal="center" shrinkToFit="1"/>
      <protection hidden="1"/>
    </xf>
    <xf numFmtId="0" fontId="20" fillId="0" borderId="21" xfId="8" applyBorder="1" applyAlignment="1" applyProtection="1">
      <alignment horizontal="center" shrinkToFit="1"/>
      <protection hidden="1"/>
    </xf>
    <xf numFmtId="0" fontId="20" fillId="0" borderId="34" xfId="8" applyBorder="1" applyAlignment="1" applyProtection="1">
      <alignment horizontal="center" shrinkToFit="1"/>
      <protection hidden="1"/>
    </xf>
    <xf numFmtId="0" fontId="20" fillId="0" borderId="35" xfId="8" applyBorder="1" applyAlignment="1" applyProtection="1">
      <alignment horizontal="center" shrinkToFit="1"/>
      <protection hidden="1"/>
    </xf>
    <xf numFmtId="0" fontId="20" fillId="0" borderId="15" xfId="8" applyBorder="1" applyAlignment="1" applyProtection="1">
      <alignment horizontal="center" shrinkToFit="1"/>
      <protection hidden="1"/>
    </xf>
    <xf numFmtId="0" fontId="20" fillId="0" borderId="32" xfId="8" applyBorder="1" applyAlignment="1" applyProtection="1">
      <alignment horizontal="center" shrinkToFit="1"/>
      <protection hidden="1"/>
    </xf>
    <xf numFmtId="0" fontId="20" fillId="0" borderId="69" xfId="8" applyBorder="1" applyAlignment="1" applyProtection="1">
      <alignment horizontal="center" shrinkToFit="1"/>
      <protection hidden="1"/>
    </xf>
    <xf numFmtId="0" fontId="20" fillId="0" borderId="0" xfId="8" applyAlignment="1" applyProtection="1">
      <alignment horizontal="center" shrinkToFit="1"/>
      <protection hidden="1"/>
    </xf>
    <xf numFmtId="0" fontId="20" fillId="0" borderId="19" xfId="8" applyBorder="1" applyAlignment="1" applyProtection="1">
      <alignment horizontal="center" shrinkToFit="1"/>
      <protection hidden="1"/>
    </xf>
    <xf numFmtId="0" fontId="20" fillId="0" borderId="23" xfId="8" applyBorder="1" applyAlignment="1" applyProtection="1">
      <alignment horizontal="center" shrinkToFit="1"/>
      <protection hidden="1"/>
    </xf>
    <xf numFmtId="0" fontId="20" fillId="0" borderId="20" xfId="8" applyBorder="1" applyAlignment="1" applyProtection="1">
      <alignment horizontal="center" shrinkToFit="1"/>
      <protection hidden="1"/>
    </xf>
    <xf numFmtId="0" fontId="20" fillId="0" borderId="51" xfId="8" applyBorder="1" applyAlignment="1" applyProtection="1">
      <alignment horizontal="center" shrinkToFit="1"/>
      <protection hidden="1"/>
    </xf>
    <xf numFmtId="0" fontId="20" fillId="0" borderId="61" xfId="8" applyBorder="1" applyAlignment="1" applyProtection="1">
      <alignment horizontal="center" shrinkToFit="1"/>
      <protection hidden="1"/>
    </xf>
    <xf numFmtId="0" fontId="20" fillId="0" borderId="52" xfId="8" applyBorder="1" applyAlignment="1" applyProtection="1">
      <alignment horizontal="center" shrinkToFit="1"/>
      <protection hidden="1"/>
    </xf>
    <xf numFmtId="0" fontId="8" fillId="0" borderId="23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hidden="1"/>
    </xf>
    <xf numFmtId="0" fontId="20" fillId="0" borderId="0" xfId="8" applyAlignment="1">
      <alignment horizontal="center"/>
    </xf>
    <xf numFmtId="0" fontId="20" fillId="0" borderId="0" xfId="8" applyAlignment="1">
      <alignment shrinkToFit="1"/>
    </xf>
    <xf numFmtId="0" fontId="20" fillId="0" borderId="0" xfId="8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31" fillId="0" borderId="0" xfId="8" applyFont="1" applyAlignment="1">
      <alignment shrinkToFit="1"/>
    </xf>
    <xf numFmtId="0" fontId="20" fillId="5" borderId="8" xfId="8" applyFill="1" applyBorder="1" applyAlignment="1">
      <alignment horizontal="center" vertical="center"/>
    </xf>
    <xf numFmtId="0" fontId="20" fillId="0" borderId="59" xfId="8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 vertical="center" shrinkToFit="1"/>
      <protection hidden="1"/>
    </xf>
    <xf numFmtId="3" fontId="9" fillId="0" borderId="21" xfId="0" applyNumberFormat="1" applyFont="1" applyBorder="1" applyAlignment="1" applyProtection="1">
      <alignment horizontal="right" vertical="center" shrinkToFit="1"/>
      <protection hidden="1"/>
    </xf>
    <xf numFmtId="0" fontId="3" fillId="0" borderId="34" xfId="0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right" vertical="center" shrinkToFit="1"/>
      <protection hidden="1"/>
    </xf>
    <xf numFmtId="0" fontId="3" fillId="0" borderId="19" xfId="0" applyFont="1" applyBorder="1" applyAlignment="1" applyProtection="1">
      <alignment horizontal="center" vertical="center" shrinkToFit="1"/>
      <protection hidden="1"/>
    </xf>
    <xf numFmtId="3" fontId="9" fillId="0" borderId="23" xfId="0" applyNumberFormat="1" applyFont="1" applyBorder="1" applyAlignment="1" applyProtection="1">
      <alignment horizontal="right" vertical="center" shrinkToFit="1"/>
      <protection hidden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3" fontId="9" fillId="0" borderId="51" xfId="0" applyNumberFormat="1" applyFont="1" applyBorder="1" applyAlignment="1" applyProtection="1">
      <alignment horizontal="right" vertical="center" shrinkToFit="1"/>
      <protection hidden="1"/>
    </xf>
    <xf numFmtId="0" fontId="3" fillId="0" borderId="72" xfId="0" applyFont="1" applyBorder="1" applyAlignment="1" applyProtection="1">
      <alignment horizontal="center" vertical="center" shrinkToFit="1"/>
      <protection hidden="1"/>
    </xf>
    <xf numFmtId="3" fontId="9" fillId="0" borderId="73" xfId="0" applyNumberFormat="1" applyFont="1" applyBorder="1" applyAlignment="1" applyProtection="1">
      <alignment horizontal="right" vertical="center" shrinkToFit="1"/>
      <protection hidden="1"/>
    </xf>
    <xf numFmtId="0" fontId="3" fillId="0" borderId="74" xfId="0" applyFont="1" applyBorder="1" applyAlignment="1" applyProtection="1">
      <alignment horizontal="center" vertical="center" shrinkToFit="1"/>
      <protection hidden="1"/>
    </xf>
    <xf numFmtId="3" fontId="9" fillId="0" borderId="75" xfId="0" applyNumberFormat="1" applyFont="1" applyBorder="1" applyAlignment="1" applyProtection="1">
      <alignment horizontal="right" vertical="center" shrinkToFit="1"/>
      <protection hidden="1"/>
    </xf>
    <xf numFmtId="0" fontId="10" fillId="0" borderId="21" xfId="0" applyFont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3" fillId="3" borderId="32" xfId="0" applyFont="1" applyFill="1" applyBorder="1" applyAlignment="1" applyProtection="1">
      <alignment horizontal="left" vertical="center" shrinkToFit="1"/>
      <protection hidden="1"/>
    </xf>
    <xf numFmtId="0" fontId="3" fillId="3" borderId="36" xfId="0" applyFont="1" applyFill="1" applyBorder="1" applyAlignment="1" applyProtection="1">
      <alignment horizontal="left" vertical="center" shrinkToFit="1"/>
      <protection hidden="1"/>
    </xf>
    <xf numFmtId="0" fontId="9" fillId="0" borderId="24" xfId="0" applyFont="1" applyBorder="1" applyAlignment="1" applyProtection="1">
      <alignment horizontal="left" vertical="center" shrinkToFit="1"/>
      <protection hidden="1"/>
    </xf>
    <xf numFmtId="0" fontId="8" fillId="0" borderId="0" xfId="1" applyFont="1" applyBorder="1"/>
    <xf numFmtId="0" fontId="27" fillId="0" borderId="0" xfId="1" applyFont="1" applyBorder="1"/>
    <xf numFmtId="0" fontId="27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top"/>
    </xf>
    <xf numFmtId="3" fontId="8" fillId="0" borderId="0" xfId="1" applyNumberFormat="1" applyFont="1" applyBorder="1"/>
    <xf numFmtId="3" fontId="45" fillId="0" borderId="0" xfId="1" applyNumberFormat="1" applyFont="1" applyBorder="1" applyAlignment="1">
      <alignment horizontal="center"/>
    </xf>
    <xf numFmtId="3" fontId="45" fillId="0" borderId="0" xfId="1" applyNumberFormat="1" applyFont="1" applyBorder="1"/>
    <xf numFmtId="0" fontId="45" fillId="0" borderId="0" xfId="1" applyFont="1" applyBorder="1"/>
    <xf numFmtId="0" fontId="46" fillId="0" borderId="0" xfId="2" applyFont="1"/>
    <xf numFmtId="0" fontId="47" fillId="0" borderId="0" xfId="2" applyFont="1"/>
    <xf numFmtId="0" fontId="48" fillId="0" borderId="0" xfId="2" applyFont="1"/>
    <xf numFmtId="0" fontId="27" fillId="0" borderId="0" xfId="0" applyFont="1"/>
    <xf numFmtId="0" fontId="20" fillId="5" borderId="10" xfId="0" applyFont="1" applyFill="1" applyBorder="1" applyAlignment="1">
      <alignment horizontal="center"/>
    </xf>
    <xf numFmtId="3" fontId="20" fillId="5" borderId="90" xfId="0" applyNumberFormat="1" applyFont="1" applyFill="1" applyBorder="1" applyAlignment="1">
      <alignment horizontal="center"/>
    </xf>
    <xf numFmtId="3" fontId="20" fillId="5" borderId="11" xfId="0" applyNumberFormat="1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/>
    </xf>
    <xf numFmtId="0" fontId="5" fillId="5" borderId="49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 shrinkToFit="1"/>
      <protection hidden="1"/>
    </xf>
    <xf numFmtId="0" fontId="9" fillId="0" borderId="34" xfId="0" applyFont="1" applyBorder="1" applyAlignment="1" applyProtection="1">
      <alignment horizontal="center" vertical="center" shrinkToFit="1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left" vertical="center" shrinkToFit="1"/>
      <protection hidden="1"/>
    </xf>
    <xf numFmtId="0" fontId="3" fillId="0" borderId="38" xfId="0" applyFont="1" applyBorder="1" applyAlignment="1" applyProtection="1">
      <alignment horizontal="center" vertical="center" shrinkToFit="1"/>
      <protection hidden="1"/>
    </xf>
    <xf numFmtId="3" fontId="9" fillId="0" borderId="53" xfId="0" applyNumberFormat="1" applyFont="1" applyBorder="1" applyAlignment="1" applyProtection="1">
      <alignment horizontal="right" vertical="center" shrinkToFit="1"/>
      <protection hidden="1"/>
    </xf>
    <xf numFmtId="0" fontId="3" fillId="0" borderId="27" xfId="0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right" vertical="center" shrinkToFit="1"/>
      <protection hidden="1"/>
    </xf>
    <xf numFmtId="0" fontId="10" fillId="0" borderId="39" xfId="0" applyFont="1" applyBorder="1" applyAlignment="1" applyProtection="1">
      <alignment horizontal="center" vertical="center" shrinkToFit="1"/>
      <protection hidden="1"/>
    </xf>
    <xf numFmtId="0" fontId="0" fillId="5" borderId="41" xfId="0" applyFill="1" applyBorder="1" applyAlignment="1">
      <alignment horizontal="center"/>
    </xf>
    <xf numFmtId="3" fontId="0" fillId="5" borderId="47" xfId="0" applyNumberFormat="1" applyFill="1" applyBorder="1" applyAlignment="1">
      <alignment horizontal="center"/>
    </xf>
    <xf numFmtId="3" fontId="0" fillId="5" borderId="45" xfId="0" applyNumberFormat="1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3" fontId="0" fillId="5" borderId="42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9" fontId="8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44" fillId="5" borderId="31" xfId="0" applyFont="1" applyFill="1" applyBorder="1" applyAlignment="1">
      <alignment horizontal="center" vertical="center" wrapText="1"/>
    </xf>
    <xf numFmtId="3" fontId="0" fillId="5" borderId="48" xfId="0" applyNumberFormat="1" applyFill="1" applyBorder="1" applyAlignment="1">
      <alignment horizontal="center"/>
    </xf>
    <xf numFmtId="0" fontId="11" fillId="0" borderId="0" xfId="0" applyFont="1"/>
    <xf numFmtId="0" fontId="4" fillId="0" borderId="0" xfId="0" applyFont="1"/>
    <xf numFmtId="0" fontId="20" fillId="5" borderId="44" xfId="0" applyFont="1" applyFill="1" applyBorder="1" applyAlignment="1">
      <alignment horizontal="center"/>
    </xf>
    <xf numFmtId="3" fontId="20" fillId="5" borderId="43" xfId="0" applyNumberFormat="1" applyFont="1" applyFill="1" applyBorder="1" applyAlignment="1">
      <alignment horizontal="center"/>
    </xf>
    <xf numFmtId="3" fontId="20" fillId="5" borderId="56" xfId="0" applyNumberFormat="1" applyFont="1" applyFill="1" applyBorder="1" applyAlignment="1">
      <alignment horizontal="center"/>
    </xf>
    <xf numFmtId="3" fontId="20" fillId="5" borderId="12" xfId="0" applyNumberFormat="1" applyFont="1" applyFill="1" applyBorder="1" applyAlignment="1">
      <alignment horizontal="center"/>
    </xf>
    <xf numFmtId="0" fontId="9" fillId="0" borderId="20" xfId="0" applyFont="1" applyBorder="1" applyAlignment="1" applyProtection="1">
      <alignment horizontal="center" vertical="center" shrinkToFit="1"/>
      <protection hidden="1"/>
    </xf>
    <xf numFmtId="9" fontId="44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shrinkToFit="1"/>
      <protection hidden="1"/>
    </xf>
    <xf numFmtId="0" fontId="20" fillId="5" borderId="41" xfId="0" applyFont="1" applyFill="1" applyBorder="1" applyAlignment="1">
      <alignment horizontal="center"/>
    </xf>
    <xf numFmtId="3" fontId="20" fillId="5" borderId="47" xfId="0" applyNumberFormat="1" applyFont="1" applyFill="1" applyBorder="1" applyAlignment="1">
      <alignment horizontal="center"/>
    </xf>
    <xf numFmtId="3" fontId="20" fillId="5" borderId="45" xfId="0" applyNumberFormat="1" applyFont="1" applyFill="1" applyBorder="1" applyAlignment="1">
      <alignment horizontal="center"/>
    </xf>
    <xf numFmtId="0" fontId="20" fillId="5" borderId="46" xfId="0" applyFont="1" applyFill="1" applyBorder="1" applyAlignment="1">
      <alignment horizontal="center"/>
    </xf>
    <xf numFmtId="3" fontId="20" fillId="5" borderId="42" xfId="0" applyNumberFormat="1" applyFont="1" applyFill="1" applyBorder="1" applyAlignment="1">
      <alignment horizontal="center"/>
    </xf>
    <xf numFmtId="3" fontId="20" fillId="5" borderId="16" xfId="0" applyNumberFormat="1" applyFont="1" applyFill="1" applyBorder="1" applyAlignment="1">
      <alignment horizontal="center"/>
    </xf>
    <xf numFmtId="3" fontId="20" fillId="5" borderId="48" xfId="0" applyNumberFormat="1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/>
    </xf>
    <xf numFmtId="3" fontId="20" fillId="5" borderId="29" xfId="0" applyNumberFormat="1" applyFont="1" applyFill="1" applyBorder="1" applyAlignment="1">
      <alignment horizontal="center" vertical="center"/>
    </xf>
    <xf numFmtId="3" fontId="20" fillId="5" borderId="26" xfId="0" applyNumberFormat="1" applyFont="1" applyFill="1" applyBorder="1" applyAlignment="1">
      <alignment horizontal="center" vertical="center"/>
    </xf>
    <xf numFmtId="3" fontId="20" fillId="5" borderId="49" xfId="0" applyNumberFormat="1" applyFont="1" applyFill="1" applyBorder="1" applyAlignment="1">
      <alignment horizontal="center" vertical="center"/>
    </xf>
    <xf numFmtId="0" fontId="20" fillId="5" borderId="93" xfId="0" applyFont="1" applyFill="1" applyBorder="1" applyAlignment="1">
      <alignment horizontal="center" vertical="center"/>
    </xf>
    <xf numFmtId="3" fontId="20" fillId="5" borderId="50" xfId="0" applyNumberFormat="1" applyFont="1" applyFill="1" applyBorder="1" applyAlignment="1">
      <alignment horizontal="center" vertical="center"/>
    </xf>
    <xf numFmtId="0" fontId="9" fillId="0" borderId="33" xfId="0" applyFont="1" applyBorder="1" applyAlignment="1" applyProtection="1">
      <alignment horizontal="left" vertical="center" shrinkToFit="1"/>
      <protection hidden="1"/>
    </xf>
    <xf numFmtId="3" fontId="9" fillId="0" borderId="14" xfId="0" applyNumberFormat="1" applyFont="1" applyBorder="1" applyAlignment="1" applyProtection="1">
      <alignment horizontal="right" vertical="center" shrinkToFit="1"/>
      <protection hidden="1"/>
    </xf>
    <xf numFmtId="0" fontId="10" fillId="3" borderId="21" xfId="0" applyFont="1" applyFill="1" applyBorder="1" applyAlignment="1" applyProtection="1">
      <alignment horizontal="center" vertical="center" shrinkToFit="1"/>
      <protection hidden="1"/>
    </xf>
    <xf numFmtId="0" fontId="44" fillId="5" borderId="42" xfId="0" applyFont="1" applyFill="1" applyBorder="1" applyAlignment="1">
      <alignment horizontal="center"/>
    </xf>
    <xf numFmtId="0" fontId="9" fillId="0" borderId="27" xfId="0" applyFont="1" applyBorder="1" applyAlignment="1" applyProtection="1">
      <alignment horizontal="center" vertical="center" shrinkToFit="1"/>
      <protection hidden="1"/>
    </xf>
    <xf numFmtId="0" fontId="4" fillId="0" borderId="0" xfId="1" applyFont="1" applyBorder="1"/>
    <xf numFmtId="0" fontId="17" fillId="0" borderId="0" xfId="1" applyFont="1" applyBorder="1"/>
    <xf numFmtId="0" fontId="3" fillId="0" borderId="0" xfId="0" applyFont="1"/>
    <xf numFmtId="0" fontId="9" fillId="0" borderId="0" xfId="11" applyFont="1" applyAlignment="1">
      <alignment horizontal="center"/>
    </xf>
    <xf numFmtId="0" fontId="20" fillId="0" borderId="0" xfId="11"/>
    <xf numFmtId="3" fontId="20" fillId="0" borderId="0" xfId="11" applyNumberFormat="1"/>
    <xf numFmtId="3" fontId="4" fillId="0" borderId="0" xfId="11" applyNumberFormat="1" applyFont="1" applyAlignment="1">
      <alignment horizontal="center"/>
    </xf>
    <xf numFmtId="0" fontId="8" fillId="0" borderId="0" xfId="11" applyFont="1" applyAlignment="1">
      <alignment horizontal="center"/>
    </xf>
    <xf numFmtId="0" fontId="8" fillId="0" borderId="0" xfId="11" applyFont="1"/>
    <xf numFmtId="3" fontId="8" fillId="0" borderId="0" xfId="11" applyNumberFormat="1" applyFont="1"/>
    <xf numFmtId="3" fontId="4" fillId="0" borderId="0" xfId="11" applyNumberFormat="1" applyFont="1"/>
    <xf numFmtId="0" fontId="6" fillId="0" borderId="0" xfId="11" applyFont="1"/>
    <xf numFmtId="0" fontId="27" fillId="0" borderId="0" xfId="11" applyFont="1"/>
    <xf numFmtId="3" fontId="27" fillId="0" borderId="0" xfId="11" applyNumberFormat="1" applyFont="1"/>
    <xf numFmtId="0" fontId="0" fillId="8" borderId="94" xfId="0" applyFill="1" applyBorder="1"/>
    <xf numFmtId="0" fontId="0" fillId="8" borderId="95" xfId="0" applyFill="1" applyBorder="1"/>
    <xf numFmtId="0" fontId="0" fillId="8" borderId="95" xfId="0" applyFill="1" applyBorder="1" applyAlignment="1">
      <alignment wrapText="1"/>
    </xf>
    <xf numFmtId="0" fontId="0" fillId="8" borderId="96" xfId="0" applyFill="1" applyBorder="1"/>
    <xf numFmtId="0" fontId="51" fillId="8" borderId="0" xfId="0" applyFont="1" applyFill="1" applyAlignment="1">
      <alignment vertical="center"/>
    </xf>
    <xf numFmtId="0" fontId="51" fillId="8" borderId="97" xfId="0" applyFont="1" applyFill="1" applyBorder="1" applyAlignment="1">
      <alignment vertical="center"/>
    </xf>
    <xf numFmtId="0" fontId="20" fillId="0" borderId="37" xfId="8" applyBorder="1" applyAlignment="1" applyProtection="1">
      <alignment horizontal="center" shrinkToFit="1"/>
      <protection hidden="1"/>
    </xf>
    <xf numFmtId="0" fontId="8" fillId="0" borderId="21" xfId="8" applyFont="1" applyBorder="1" applyAlignment="1" applyProtection="1">
      <alignment horizontal="center" shrinkToFit="1"/>
      <protection hidden="1"/>
    </xf>
    <xf numFmtId="0" fontId="9" fillId="0" borderId="17" xfId="0" applyFont="1" applyBorder="1" applyAlignment="1" applyProtection="1">
      <alignment horizontal="center" vertical="center" shrinkToFit="1"/>
      <protection hidden="1"/>
    </xf>
    <xf numFmtId="0" fontId="9" fillId="0" borderId="19" xfId="0" applyFont="1" applyBorder="1" applyAlignment="1" applyProtection="1">
      <alignment horizontal="center" vertical="center" shrinkToFit="1"/>
      <protection hidden="1"/>
    </xf>
    <xf numFmtId="0" fontId="20" fillId="0" borderId="0" xfId="4"/>
    <xf numFmtId="0" fontId="16" fillId="0" borderId="0" xfId="4" applyFont="1"/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54" fillId="5" borderId="1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 vertical="center"/>
    </xf>
    <xf numFmtId="0" fontId="54" fillId="5" borderId="49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9" fillId="0" borderId="71" xfId="0" applyFont="1" applyBorder="1" applyAlignment="1" applyProtection="1">
      <alignment horizontal="center" vertical="center"/>
      <protection hidden="1"/>
    </xf>
    <xf numFmtId="0" fontId="3" fillId="0" borderId="71" xfId="0" applyFont="1" applyBorder="1" applyAlignment="1" applyProtection="1">
      <alignment horizontal="center" vertical="center" shrinkToFit="1"/>
      <protection hidden="1"/>
    </xf>
    <xf numFmtId="9" fontId="49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41" xfId="0" applyFont="1" applyFill="1" applyBorder="1" applyAlignment="1">
      <alignment horizontal="center"/>
    </xf>
    <xf numFmtId="3" fontId="5" fillId="5" borderId="47" xfId="0" applyNumberFormat="1" applyFont="1" applyFill="1" applyBorder="1" applyAlignment="1">
      <alignment horizontal="center"/>
    </xf>
    <xf numFmtId="3" fontId="5" fillId="5" borderId="45" xfId="0" applyNumberFormat="1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3" fontId="5" fillId="5" borderId="42" xfId="0" applyNumberFormat="1" applyFont="1" applyFill="1" applyBorder="1" applyAlignment="1">
      <alignment horizontal="center"/>
    </xf>
    <xf numFmtId="3" fontId="5" fillId="5" borderId="16" xfId="0" applyNumberFormat="1" applyFont="1" applyFill="1" applyBorder="1" applyAlignment="1">
      <alignment horizontal="center"/>
    </xf>
    <xf numFmtId="3" fontId="5" fillId="5" borderId="48" xfId="0" applyNumberFormat="1" applyFont="1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3" fontId="0" fillId="5" borderId="43" xfId="0" applyNumberFormat="1" applyFill="1" applyBorder="1" applyAlignment="1">
      <alignment horizontal="center"/>
    </xf>
    <xf numFmtId="3" fontId="0" fillId="5" borderId="56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3" fontId="0" fillId="5" borderId="12" xfId="0" applyNumberFormat="1" applyFill="1" applyBorder="1" applyAlignment="1">
      <alignment horizontal="center"/>
    </xf>
    <xf numFmtId="3" fontId="0" fillId="5" borderId="90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  <xf numFmtId="0" fontId="56" fillId="5" borderId="41" xfId="0" applyFont="1" applyFill="1" applyBorder="1" applyAlignment="1">
      <alignment horizontal="center" vertical="center"/>
    </xf>
    <xf numFmtId="0" fontId="56" fillId="5" borderId="42" xfId="0" applyFont="1" applyFill="1" applyBorder="1" applyAlignment="1">
      <alignment horizontal="center" vertical="center"/>
    </xf>
    <xf numFmtId="0" fontId="56" fillId="5" borderId="10" xfId="0" applyFont="1" applyFill="1" applyBorder="1" applyAlignment="1">
      <alignment horizontal="center" vertical="center"/>
    </xf>
    <xf numFmtId="0" fontId="56" fillId="5" borderId="43" xfId="0" applyFont="1" applyFill="1" applyBorder="1" applyAlignment="1">
      <alignment horizontal="center" vertical="center"/>
    </xf>
    <xf numFmtId="0" fontId="56" fillId="5" borderId="44" xfId="0" applyFont="1" applyFill="1" applyBorder="1" applyAlignment="1">
      <alignment horizontal="center" vertical="center"/>
    </xf>
    <xf numFmtId="0" fontId="56" fillId="5" borderId="12" xfId="0" applyFont="1" applyFill="1" applyBorder="1" applyAlignment="1">
      <alignment horizontal="center" vertical="center"/>
    </xf>
    <xf numFmtId="0" fontId="56" fillId="5" borderId="11" xfId="0" applyFont="1" applyFill="1" applyBorder="1" applyAlignment="1">
      <alignment horizontal="center" vertical="center"/>
    </xf>
    <xf numFmtId="0" fontId="45" fillId="5" borderId="12" xfId="0" applyFont="1" applyFill="1" applyBorder="1" applyAlignment="1">
      <alignment horizontal="center" vertical="center"/>
    </xf>
    <xf numFmtId="0" fontId="56" fillId="5" borderId="16" xfId="0" applyFont="1" applyFill="1" applyBorder="1" applyAlignment="1">
      <alignment horizontal="center" vertical="center" wrapText="1"/>
    </xf>
    <xf numFmtId="0" fontId="45" fillId="5" borderId="45" xfId="0" applyFont="1" applyFill="1" applyBorder="1" applyAlignment="1">
      <alignment horizontal="center" vertical="center"/>
    </xf>
    <xf numFmtId="0" fontId="56" fillId="5" borderId="46" xfId="0" applyFont="1" applyFill="1" applyBorder="1" applyAlignment="1">
      <alignment horizontal="center" vertical="center"/>
    </xf>
    <xf numFmtId="0" fontId="56" fillId="5" borderId="47" xfId="0" applyFont="1" applyFill="1" applyBorder="1" applyAlignment="1">
      <alignment horizontal="center" vertical="center"/>
    </xf>
    <xf numFmtId="0" fontId="56" fillId="5" borderId="48" xfId="0" applyFont="1" applyFill="1" applyBorder="1" applyAlignment="1">
      <alignment horizontal="center" vertical="center"/>
    </xf>
    <xf numFmtId="0" fontId="45" fillId="5" borderId="42" xfId="0" applyFont="1" applyFill="1" applyBorder="1" applyAlignment="1">
      <alignment horizontal="center" vertical="center"/>
    </xf>
    <xf numFmtId="0" fontId="56" fillId="5" borderId="49" xfId="0" applyFont="1" applyFill="1" applyBorder="1" applyAlignment="1">
      <alignment horizontal="center" vertical="center" wrapText="1"/>
    </xf>
    <xf numFmtId="0" fontId="45" fillId="5" borderId="26" xfId="0" applyFont="1" applyFill="1" applyBorder="1" applyAlignment="1">
      <alignment horizontal="center" vertical="center"/>
    </xf>
    <xf numFmtId="0" fontId="56" fillId="5" borderId="5" xfId="0" applyFont="1" applyFill="1" applyBorder="1" applyAlignment="1">
      <alignment horizontal="center" vertical="center"/>
    </xf>
    <xf numFmtId="0" fontId="56" fillId="5" borderId="26" xfId="0" applyFont="1" applyFill="1" applyBorder="1" applyAlignment="1">
      <alignment horizontal="center" vertical="center"/>
    </xf>
    <xf numFmtId="0" fontId="56" fillId="5" borderId="29" xfId="0" applyFont="1" applyFill="1" applyBorder="1" applyAlignment="1">
      <alignment horizontal="center" vertical="center"/>
    </xf>
    <xf numFmtId="0" fontId="56" fillId="5" borderId="50" xfId="0" applyFont="1" applyFill="1" applyBorder="1" applyAlignment="1">
      <alignment horizontal="center" vertical="center"/>
    </xf>
    <xf numFmtId="0" fontId="56" fillId="0" borderId="33" xfId="0" applyFont="1" applyBorder="1" applyAlignment="1" applyProtection="1">
      <alignment horizontal="center" vertical="center"/>
      <protection hidden="1"/>
    </xf>
    <xf numFmtId="0" fontId="45" fillId="0" borderId="17" xfId="0" applyFont="1" applyBorder="1" applyAlignment="1" applyProtection="1">
      <alignment horizontal="center" vertical="center" shrinkToFit="1"/>
      <protection hidden="1"/>
    </xf>
    <xf numFmtId="3" fontId="56" fillId="0" borderId="21" xfId="0" applyNumberFormat="1" applyFont="1" applyBorder="1" applyAlignment="1" applyProtection="1">
      <alignment horizontal="right" vertical="center" shrinkToFit="1"/>
      <protection hidden="1"/>
    </xf>
    <xf numFmtId="0" fontId="45" fillId="0" borderId="34" xfId="0" applyFont="1" applyBorder="1" applyAlignment="1" applyProtection="1">
      <alignment horizontal="center" vertical="center" shrinkToFit="1"/>
      <protection hidden="1"/>
    </xf>
    <xf numFmtId="3" fontId="56" fillId="0" borderId="35" xfId="0" applyNumberFormat="1" applyFont="1" applyBorder="1" applyAlignment="1" applyProtection="1">
      <alignment horizontal="right" vertical="center" shrinkToFit="1"/>
      <protection hidden="1"/>
    </xf>
    <xf numFmtId="0" fontId="45" fillId="0" borderId="21" xfId="0" applyFont="1" applyBorder="1" applyAlignment="1" applyProtection="1">
      <alignment horizontal="center" vertical="center" shrinkToFit="1"/>
      <protection hidden="1"/>
    </xf>
    <xf numFmtId="0" fontId="56" fillId="0" borderId="24" xfId="0" applyFont="1" applyBorder="1" applyAlignment="1" applyProtection="1">
      <alignment horizontal="center" vertical="center"/>
      <protection hidden="1"/>
    </xf>
    <xf numFmtId="0" fontId="45" fillId="0" borderId="19" xfId="0" applyFont="1" applyBorder="1" applyAlignment="1" applyProtection="1">
      <alignment horizontal="center" vertical="center" shrinkToFit="1"/>
      <protection hidden="1"/>
    </xf>
    <xf numFmtId="3" fontId="56" fillId="0" borderId="23" xfId="0" applyNumberFormat="1" applyFont="1" applyBorder="1" applyAlignment="1" applyProtection="1">
      <alignment horizontal="right" vertical="center" shrinkToFit="1"/>
      <protection hidden="1"/>
    </xf>
    <xf numFmtId="0" fontId="45" fillId="0" borderId="20" xfId="0" applyFont="1" applyBorder="1" applyAlignment="1" applyProtection="1">
      <alignment horizontal="center" vertical="center" shrinkToFit="1"/>
      <protection hidden="1"/>
    </xf>
    <xf numFmtId="3" fontId="56" fillId="0" borderId="51" xfId="0" applyNumberFormat="1" applyFont="1" applyBorder="1" applyAlignment="1" applyProtection="1">
      <alignment horizontal="right" vertical="center" shrinkToFit="1"/>
      <protection hidden="1"/>
    </xf>
    <xf numFmtId="9" fontId="3" fillId="5" borderId="92" xfId="0" applyNumberFormat="1" applyFont="1" applyFill="1" applyBorder="1" applyAlignment="1" applyProtection="1">
      <alignment horizontal="center" vertical="center" wrapText="1"/>
      <protection locked="0"/>
    </xf>
    <xf numFmtId="1" fontId="20" fillId="13" borderId="114" xfId="0" applyNumberFormat="1" applyFont="1" applyFill="1" applyBorder="1" applyAlignment="1" applyProtection="1">
      <alignment horizontal="right" shrinkToFit="1"/>
      <protection hidden="1"/>
    </xf>
    <xf numFmtId="0" fontId="8" fillId="0" borderId="17" xfId="0" applyFont="1" applyBorder="1" applyAlignment="1" applyProtection="1">
      <alignment horizontal="center" vertical="center" shrinkToFit="1"/>
      <protection hidden="1"/>
    </xf>
    <xf numFmtId="3" fontId="20" fillId="0" borderId="14" xfId="0" applyNumberFormat="1" applyFont="1" applyBorder="1" applyAlignment="1" applyProtection="1">
      <alignment horizontal="right" vertical="center" shrinkToFit="1"/>
      <protection hidden="1"/>
    </xf>
    <xf numFmtId="1" fontId="20" fillId="13" borderId="52" xfId="0" applyNumberFormat="1" applyFont="1" applyFill="1" applyBorder="1" applyAlignment="1" applyProtection="1">
      <alignment horizontal="right" shrinkToFit="1"/>
      <protection hidden="1"/>
    </xf>
    <xf numFmtId="0" fontId="8" fillId="0" borderId="19" xfId="0" applyFont="1" applyBorder="1" applyAlignment="1" applyProtection="1">
      <alignment horizontal="center" vertical="center" shrinkToFit="1"/>
      <protection hidden="1"/>
    </xf>
    <xf numFmtId="3" fontId="20" fillId="0" borderId="23" xfId="0" applyNumberFormat="1" applyFont="1" applyBorder="1" applyAlignment="1" applyProtection="1">
      <alignment horizontal="right" vertical="center" shrinkToFit="1"/>
      <protection hidden="1"/>
    </xf>
    <xf numFmtId="0" fontId="8" fillId="13" borderId="115" xfId="0" applyFont="1" applyFill="1" applyBorder="1" applyAlignment="1" applyProtection="1">
      <alignment horizontal="center" shrinkToFit="1"/>
      <protection hidden="1"/>
    </xf>
    <xf numFmtId="0" fontId="8" fillId="13" borderId="116" xfId="0" applyFont="1" applyFill="1" applyBorder="1" applyAlignment="1" applyProtection="1">
      <alignment horizontal="center" shrinkToFit="1"/>
      <protection hidden="1"/>
    </xf>
    <xf numFmtId="0" fontId="9" fillId="2" borderId="74" xfId="0" applyFont="1" applyFill="1" applyBorder="1" applyAlignment="1" applyProtection="1">
      <alignment horizontal="center" vertical="center" shrinkToFit="1"/>
      <protection hidden="1"/>
    </xf>
    <xf numFmtId="0" fontId="20" fillId="0" borderId="114" xfId="0" applyFont="1" applyBorder="1" applyAlignment="1" applyProtection="1">
      <alignment shrinkToFit="1"/>
      <protection hidden="1"/>
    </xf>
    <xf numFmtId="0" fontId="20" fillId="0" borderId="52" xfId="0" applyFont="1" applyBorder="1" applyAlignment="1" applyProtection="1">
      <alignment shrinkToFit="1"/>
      <protection hidden="1"/>
    </xf>
    <xf numFmtId="0" fontId="8" fillId="3" borderId="114" xfId="0" applyFont="1" applyFill="1" applyBorder="1" applyAlignment="1" applyProtection="1">
      <alignment shrinkToFit="1"/>
      <protection hidden="1"/>
    </xf>
    <xf numFmtId="0" fontId="8" fillId="3" borderId="52" xfId="0" applyFont="1" applyFill="1" applyBorder="1" applyAlignment="1" applyProtection="1">
      <alignment shrinkToFit="1"/>
      <protection hidden="1"/>
    </xf>
    <xf numFmtId="3" fontId="9" fillId="2" borderId="74" xfId="0" applyNumberFormat="1" applyFont="1" applyFill="1" applyBorder="1" applyAlignment="1" applyProtection="1">
      <alignment horizontal="right" vertical="center" shrinkToFit="1"/>
      <protection hidden="1"/>
    </xf>
    <xf numFmtId="0" fontId="10" fillId="3" borderId="73" xfId="0" applyFont="1" applyFill="1" applyBorder="1" applyAlignment="1" applyProtection="1">
      <alignment horizontal="center" vertical="center" shrinkToFit="1"/>
      <protection hidden="1"/>
    </xf>
    <xf numFmtId="0" fontId="3" fillId="3" borderId="24" xfId="0" applyFont="1" applyFill="1" applyBorder="1" applyAlignment="1">
      <alignment shrinkToFit="1"/>
    </xf>
    <xf numFmtId="0" fontId="3" fillId="3" borderId="24" xfId="0" applyFont="1" applyFill="1" applyBorder="1" applyAlignment="1" applyProtection="1">
      <alignment horizontal="left" vertical="center" shrinkToFit="1"/>
      <protection hidden="1"/>
    </xf>
    <xf numFmtId="0" fontId="9" fillId="0" borderId="71" xfId="0" applyFont="1" applyBorder="1" applyAlignment="1" applyProtection="1">
      <alignment horizontal="left" vertical="center" shrinkToFit="1"/>
      <protection hidden="1"/>
    </xf>
    <xf numFmtId="0" fontId="3" fillId="3" borderId="13" xfId="0" applyFont="1" applyFill="1" applyBorder="1" applyAlignment="1">
      <alignment shrinkToFit="1"/>
    </xf>
    <xf numFmtId="0" fontId="3" fillId="3" borderId="88" xfId="0" applyFont="1" applyFill="1" applyBorder="1" applyAlignment="1" applyProtection="1">
      <alignment horizontal="left" vertical="center" shrinkToFit="1"/>
      <protection hidden="1"/>
    </xf>
    <xf numFmtId="0" fontId="56" fillId="0" borderId="98" xfId="0" applyFont="1" applyBorder="1" applyAlignment="1" applyProtection="1">
      <alignment horizontal="center" vertical="center"/>
      <protection hidden="1"/>
    </xf>
    <xf numFmtId="0" fontId="45" fillId="0" borderId="99" xfId="0" applyFont="1" applyBorder="1" applyAlignment="1" applyProtection="1">
      <alignment horizontal="center" vertical="center" shrinkToFit="1"/>
      <protection hidden="1"/>
    </xf>
    <xf numFmtId="0" fontId="64" fillId="3" borderId="14" xfId="0" applyFont="1" applyFill="1" applyBorder="1" applyAlignment="1" applyProtection="1">
      <alignment horizontal="center" vertical="center" wrapText="1"/>
      <protection hidden="1"/>
    </xf>
    <xf numFmtId="0" fontId="64" fillId="3" borderId="18" xfId="0" applyFont="1" applyFill="1" applyBorder="1" applyAlignment="1" applyProtection="1">
      <alignment horizontal="center" vertical="center" wrapText="1"/>
      <protection hidden="1"/>
    </xf>
    <xf numFmtId="0" fontId="65" fillId="2" borderId="17" xfId="0" applyFont="1" applyFill="1" applyBorder="1" applyAlignment="1" applyProtection="1">
      <alignment horizontal="center" vertical="center" shrinkToFit="1"/>
      <protection hidden="1"/>
    </xf>
    <xf numFmtId="3" fontId="65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20" fillId="5" borderId="5" xfId="13" applyFill="1" applyBorder="1" applyAlignment="1">
      <alignment horizontal="center" vertical="center"/>
    </xf>
    <xf numFmtId="0" fontId="20" fillId="5" borderId="117" xfId="13" applyFill="1" applyBorder="1" applyAlignment="1">
      <alignment horizontal="center" vertical="center"/>
    </xf>
    <xf numFmtId="0" fontId="20" fillId="5" borderId="6" xfId="13" applyFill="1" applyBorder="1" applyAlignment="1">
      <alignment horizontal="center" vertical="center"/>
    </xf>
    <xf numFmtId="0" fontId="20" fillId="5" borderId="7" xfId="13" applyFill="1" applyBorder="1" applyAlignment="1">
      <alignment horizontal="center" vertical="center"/>
    </xf>
    <xf numFmtId="0" fontId="20" fillId="5" borderId="8" xfId="13" applyFill="1" applyBorder="1" applyAlignment="1">
      <alignment horizontal="center" vertical="center"/>
    </xf>
    <xf numFmtId="0" fontId="20" fillId="5" borderId="9" xfId="13" applyFill="1" applyBorder="1" applyAlignment="1">
      <alignment horizontal="center" vertical="center"/>
    </xf>
    <xf numFmtId="0" fontId="8" fillId="5" borderId="12" xfId="13" applyFont="1" applyFill="1" applyBorder="1" applyAlignment="1">
      <alignment horizontal="center" vertical="center"/>
    </xf>
    <xf numFmtId="0" fontId="9" fillId="0" borderId="13" xfId="13" applyFont="1" applyBorder="1" applyAlignment="1" applyProtection="1">
      <alignment horizontal="center" vertical="center"/>
      <protection hidden="1"/>
    </xf>
    <xf numFmtId="0" fontId="3" fillId="0" borderId="118" xfId="13" applyFont="1" applyBorder="1" applyAlignment="1" applyProtection="1">
      <alignment horizontal="center" vertical="center" shrinkToFit="1"/>
      <protection hidden="1"/>
    </xf>
    <xf numFmtId="3" fontId="9" fillId="0" borderId="119" xfId="13" applyNumberFormat="1" applyFont="1" applyBorder="1" applyAlignment="1" applyProtection="1">
      <alignment horizontal="center" vertical="center" shrinkToFit="1"/>
      <protection hidden="1"/>
    </xf>
    <xf numFmtId="0" fontId="6" fillId="0" borderId="15" xfId="13" applyFont="1" applyBorder="1" applyAlignment="1" applyProtection="1">
      <alignment horizontal="center" vertical="center" shrinkToFit="1"/>
      <protection hidden="1"/>
    </xf>
    <xf numFmtId="0" fontId="9" fillId="0" borderId="16" xfId="13" applyFont="1" applyBorder="1" applyAlignment="1" applyProtection="1">
      <alignment horizontal="center" vertical="center"/>
      <protection hidden="1"/>
    </xf>
    <xf numFmtId="0" fontId="3" fillId="0" borderId="17" xfId="13" applyFont="1" applyBorder="1" applyAlignment="1" applyProtection="1">
      <alignment horizontal="center" vertical="center" shrinkToFit="1"/>
      <protection hidden="1"/>
    </xf>
    <xf numFmtId="3" fontId="9" fillId="0" borderId="18" xfId="13" applyNumberFormat="1" applyFont="1" applyBorder="1" applyAlignment="1" applyProtection="1">
      <alignment horizontal="center" vertical="center" shrinkToFit="1"/>
      <protection hidden="1"/>
    </xf>
    <xf numFmtId="0" fontId="6" fillId="0" borderId="21" xfId="13" applyFont="1" applyBorder="1" applyAlignment="1" applyProtection="1">
      <alignment horizontal="center" vertical="center" shrinkToFit="1"/>
      <protection hidden="1"/>
    </xf>
    <xf numFmtId="0" fontId="9" fillId="0" borderId="22" xfId="13" applyFont="1" applyBorder="1" applyAlignment="1" applyProtection="1">
      <alignment horizontal="center" vertical="center"/>
      <protection hidden="1"/>
    </xf>
    <xf numFmtId="0" fontId="9" fillId="0" borderId="24" xfId="13" applyFont="1" applyBorder="1" applyAlignment="1" applyProtection="1">
      <alignment horizontal="center" vertical="center"/>
      <protection hidden="1"/>
    </xf>
    <xf numFmtId="0" fontId="9" fillId="0" borderId="25" xfId="13" applyFont="1" applyBorder="1" applyAlignment="1" applyProtection="1">
      <alignment horizontal="center" vertical="center"/>
      <protection hidden="1"/>
    </xf>
    <xf numFmtId="0" fontId="6" fillId="0" borderId="120" xfId="13" applyFont="1" applyBorder="1" applyAlignment="1" applyProtection="1">
      <alignment horizontal="center" vertical="center" shrinkToFit="1"/>
      <protection hidden="1"/>
    </xf>
    <xf numFmtId="3" fontId="20" fillId="5" borderId="7" xfId="13" applyNumberFormat="1" applyFill="1" applyBorder="1" applyAlignment="1">
      <alignment horizontal="center" vertical="center"/>
    </xf>
    <xf numFmtId="3" fontId="20" fillId="5" borderId="9" xfId="13" applyNumberFormat="1" applyFill="1" applyBorder="1" applyAlignment="1">
      <alignment horizontal="center" vertical="center"/>
    </xf>
    <xf numFmtId="3" fontId="20" fillId="5" borderId="30" xfId="13" applyNumberFormat="1" applyFill="1" applyBorder="1" applyAlignment="1">
      <alignment horizontal="center" vertical="center"/>
    </xf>
    <xf numFmtId="0" fontId="8" fillId="5" borderId="9" xfId="13" applyFont="1" applyFill="1" applyBorder="1" applyAlignment="1">
      <alignment horizontal="center" vertical="center"/>
    </xf>
    <xf numFmtId="0" fontId="9" fillId="0" borderId="31" xfId="13" applyFont="1" applyBorder="1" applyAlignment="1" applyProtection="1">
      <alignment horizontal="center" vertical="center"/>
      <protection hidden="1"/>
    </xf>
    <xf numFmtId="0" fontId="3" fillId="0" borderId="32" xfId="13" applyFont="1" applyBorder="1" applyAlignment="1" applyProtection="1">
      <alignment horizontal="left" vertical="center" shrinkToFit="1"/>
      <protection hidden="1"/>
    </xf>
    <xf numFmtId="0" fontId="9" fillId="0" borderId="33" xfId="13" applyFont="1" applyBorder="1" applyAlignment="1" applyProtection="1">
      <alignment horizontal="left" vertical="center" shrinkToFit="1"/>
      <protection hidden="1"/>
    </xf>
    <xf numFmtId="0" fontId="3" fillId="0" borderId="34" xfId="13" applyFont="1" applyBorder="1" applyAlignment="1" applyProtection="1">
      <alignment horizontal="center" vertical="center" shrinkToFit="1"/>
      <protection hidden="1"/>
    </xf>
    <xf numFmtId="3" fontId="9" fillId="0" borderId="15" xfId="13" applyNumberFormat="1" applyFont="1" applyBorder="1" applyAlignment="1" applyProtection="1">
      <alignment horizontal="right" vertical="center" shrinkToFit="1"/>
      <protection hidden="1"/>
    </xf>
    <xf numFmtId="3" fontId="9" fillId="0" borderId="35" xfId="13" applyNumberFormat="1" applyFont="1" applyBorder="1" applyAlignment="1" applyProtection="1">
      <alignment horizontal="right" vertical="center" shrinkToFit="1"/>
      <protection hidden="1"/>
    </xf>
    <xf numFmtId="0" fontId="9" fillId="0" borderId="34" xfId="13" applyFont="1" applyBorder="1" applyAlignment="1" applyProtection="1">
      <alignment horizontal="center" vertical="center" shrinkToFit="1"/>
      <protection hidden="1"/>
    </xf>
    <xf numFmtId="3" fontId="9" fillId="0" borderId="37" xfId="13" applyNumberFormat="1" applyFont="1" applyBorder="1" applyAlignment="1" applyProtection="1">
      <alignment horizontal="right" vertical="center" shrinkToFit="1"/>
      <protection hidden="1"/>
    </xf>
    <xf numFmtId="0" fontId="10" fillId="0" borderId="21" xfId="13" applyFont="1" applyBorder="1" applyAlignment="1" applyProtection="1">
      <alignment horizontal="center" vertical="center" shrinkToFit="1"/>
      <protection hidden="1"/>
    </xf>
    <xf numFmtId="3" fontId="9" fillId="0" borderId="21" xfId="13" applyNumberFormat="1" applyFont="1" applyBorder="1" applyAlignment="1" applyProtection="1">
      <alignment horizontal="right" vertical="center" shrinkToFit="1"/>
      <protection hidden="1"/>
    </xf>
    <xf numFmtId="0" fontId="10" fillId="0" borderId="23" xfId="13" applyFont="1" applyBorder="1" applyAlignment="1" applyProtection="1">
      <alignment horizontal="center" vertical="center" shrinkToFit="1"/>
      <protection hidden="1"/>
    </xf>
    <xf numFmtId="0" fontId="20" fillId="14" borderId="41" xfId="1" applyFont="1" applyFill="1" applyBorder="1" applyAlignment="1">
      <alignment horizontal="center" vertical="center"/>
    </xf>
    <xf numFmtId="0" fontId="20" fillId="14" borderId="42" xfId="1" applyFont="1" applyFill="1" applyBorder="1" applyAlignment="1">
      <alignment horizontal="center" vertical="center"/>
    </xf>
    <xf numFmtId="0" fontId="20" fillId="14" borderId="10" xfId="1" applyFont="1" applyFill="1" applyBorder="1" applyAlignment="1">
      <alignment horizontal="center" vertical="center"/>
    </xf>
    <xf numFmtId="0" fontId="20" fillId="14" borderId="43" xfId="1" applyFont="1" applyFill="1" applyBorder="1" applyAlignment="1">
      <alignment horizontal="center" vertical="center"/>
    </xf>
    <xf numFmtId="0" fontId="20" fillId="14" borderId="44" xfId="1" applyFont="1" applyFill="1" applyBorder="1" applyAlignment="1">
      <alignment horizontal="center" vertical="center"/>
    </xf>
    <xf numFmtId="0" fontId="20" fillId="14" borderId="12" xfId="1" applyFont="1" applyFill="1" applyBorder="1" applyAlignment="1">
      <alignment horizontal="center" vertical="center"/>
    </xf>
    <xf numFmtId="0" fontId="20" fillId="14" borderId="11" xfId="1" applyFont="1" applyFill="1" applyBorder="1" applyAlignment="1">
      <alignment horizontal="center" vertical="center"/>
    </xf>
    <xf numFmtId="0" fontId="8" fillId="14" borderId="110" xfId="1" applyFont="1" applyFill="1" applyBorder="1" applyAlignment="1">
      <alignment horizontal="center" vertical="center"/>
    </xf>
    <xf numFmtId="0" fontId="5" fillId="14" borderId="130" xfId="1" applyFont="1" applyFill="1" applyBorder="1" applyAlignment="1">
      <alignment horizontal="center" vertical="center" wrapText="1"/>
    </xf>
    <xf numFmtId="0" fontId="3" fillId="14" borderId="45" xfId="1" applyFont="1" applyFill="1" applyBorder="1" applyAlignment="1">
      <alignment horizontal="center" vertical="center"/>
    </xf>
    <xf numFmtId="0" fontId="5" fillId="14" borderId="41" xfId="1" applyFont="1" applyFill="1" applyBorder="1" applyAlignment="1">
      <alignment horizontal="center" vertical="center"/>
    </xf>
    <xf numFmtId="0" fontId="5" fillId="14" borderId="42" xfId="1" applyFont="1" applyFill="1" applyBorder="1" applyAlignment="1">
      <alignment horizontal="center" vertical="center"/>
    </xf>
    <xf numFmtId="0" fontId="5" fillId="14" borderId="46" xfId="1" applyFont="1" applyFill="1" applyBorder="1" applyAlignment="1">
      <alignment horizontal="center" vertical="center"/>
    </xf>
    <xf numFmtId="0" fontId="5" fillId="14" borderId="47" xfId="1" applyFont="1" applyFill="1" applyBorder="1" applyAlignment="1">
      <alignment horizontal="center" vertical="center"/>
    </xf>
    <xf numFmtId="0" fontId="5" fillId="14" borderId="48" xfId="1" applyFont="1" applyFill="1" applyBorder="1" applyAlignment="1">
      <alignment horizontal="center" vertical="center"/>
    </xf>
    <xf numFmtId="0" fontId="44" fillId="14" borderId="100" xfId="1" applyFont="1" applyFill="1" applyBorder="1" applyAlignment="1">
      <alignment horizontal="center" vertical="center"/>
    </xf>
    <xf numFmtId="0" fontId="5" fillId="14" borderId="131" xfId="1" applyFont="1" applyFill="1" applyBorder="1" applyAlignment="1">
      <alignment horizontal="center" vertical="center" wrapText="1"/>
    </xf>
    <xf numFmtId="0" fontId="3" fillId="14" borderId="26" xfId="1" applyFont="1" applyFill="1" applyBorder="1" applyAlignment="1">
      <alignment horizontal="center" vertical="center"/>
    </xf>
    <xf numFmtId="0" fontId="20" fillId="14" borderId="5" xfId="1" applyFont="1" applyFill="1" applyBorder="1" applyAlignment="1">
      <alignment horizontal="center" vertical="center"/>
    </xf>
    <xf numFmtId="0" fontId="20" fillId="14" borderId="26" xfId="1" applyFont="1" applyFill="1" applyBorder="1" applyAlignment="1">
      <alignment horizontal="center" vertical="center"/>
    </xf>
    <xf numFmtId="0" fontId="20" fillId="14" borderId="29" xfId="1" applyFont="1" applyFill="1" applyBorder="1" applyAlignment="1">
      <alignment horizontal="center" vertical="center"/>
    </xf>
    <xf numFmtId="0" fontId="20" fillId="14" borderId="50" xfId="1" applyFont="1" applyFill="1" applyBorder="1" applyAlignment="1">
      <alignment horizontal="center" vertical="center"/>
    </xf>
    <xf numFmtId="0" fontId="8" fillId="14" borderId="132" xfId="1" applyFont="1" applyFill="1" applyBorder="1" applyAlignment="1">
      <alignment horizontal="center" vertical="center"/>
    </xf>
    <xf numFmtId="0" fontId="9" fillId="0" borderId="133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 shrinkToFit="1"/>
      <protection hidden="1"/>
    </xf>
    <xf numFmtId="3" fontId="9" fillId="0" borderId="21" xfId="1" applyNumberFormat="1" applyFont="1" applyBorder="1" applyAlignment="1" applyProtection="1">
      <alignment horizontal="center" vertical="center" shrinkToFit="1"/>
      <protection hidden="1"/>
    </xf>
    <xf numFmtId="0" fontId="3" fillId="0" borderId="34" xfId="1" applyFont="1" applyBorder="1" applyAlignment="1" applyProtection="1">
      <alignment horizontal="center" vertical="center" shrinkToFit="1"/>
      <protection hidden="1"/>
    </xf>
    <xf numFmtId="3" fontId="9" fillId="0" borderId="35" xfId="1" applyNumberFormat="1" applyFont="1" applyBorder="1" applyAlignment="1" applyProtection="1">
      <alignment horizontal="center" vertical="center" shrinkToFit="1"/>
      <protection hidden="1"/>
    </xf>
    <xf numFmtId="0" fontId="9" fillId="2" borderId="17" xfId="1" applyFont="1" applyFill="1" applyBorder="1" applyAlignment="1" applyProtection="1">
      <alignment horizontal="center" vertical="center" shrinkToFit="1"/>
      <protection hidden="1"/>
    </xf>
    <xf numFmtId="3" fontId="9" fillId="2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34" xfId="1" applyFont="1" applyFill="1" applyBorder="1" applyAlignment="1" applyProtection="1">
      <alignment horizontal="center" vertical="center"/>
      <protection hidden="1"/>
    </xf>
    <xf numFmtId="0" fontId="9" fillId="0" borderId="135" xfId="1" applyFont="1" applyBorder="1" applyAlignment="1" applyProtection="1">
      <alignment horizontal="center" vertical="center"/>
      <protection hidden="1"/>
    </xf>
    <xf numFmtId="0" fontId="9" fillId="2" borderId="19" xfId="1" applyFont="1" applyFill="1" applyBorder="1" applyAlignment="1" applyProtection="1">
      <alignment horizontal="center" vertical="center" shrinkToFit="1"/>
      <protection hidden="1"/>
    </xf>
    <xf numFmtId="3" fontId="9" fillId="2" borderId="52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36" xfId="1" applyFont="1" applyFill="1" applyBorder="1" applyAlignment="1" applyProtection="1">
      <alignment horizontal="center" vertical="center"/>
      <protection hidden="1"/>
    </xf>
    <xf numFmtId="0" fontId="9" fillId="0" borderId="137" xfId="1" applyFont="1" applyBorder="1" applyAlignment="1" applyProtection="1">
      <alignment horizontal="center" vertical="center"/>
      <protection hidden="1"/>
    </xf>
    <xf numFmtId="0" fontId="3" fillId="0" borderId="72" xfId="1" applyFont="1" applyBorder="1" applyAlignment="1" applyProtection="1">
      <alignment horizontal="center" vertical="center" shrinkToFit="1"/>
      <protection hidden="1"/>
    </xf>
    <xf numFmtId="3" fontId="9" fillId="0" borderId="73" xfId="1" applyNumberFormat="1" applyFont="1" applyBorder="1" applyAlignment="1" applyProtection="1">
      <alignment horizontal="center" vertical="center" shrinkToFit="1"/>
      <protection hidden="1"/>
    </xf>
    <xf numFmtId="0" fontId="3" fillId="0" borderId="74" xfId="1" applyFont="1" applyBorder="1" applyAlignment="1" applyProtection="1">
      <alignment horizontal="center" vertical="center" shrinkToFit="1"/>
      <protection hidden="1"/>
    </xf>
    <xf numFmtId="3" fontId="9" fillId="0" borderId="75" xfId="1" applyNumberFormat="1" applyFont="1" applyBorder="1" applyAlignment="1" applyProtection="1">
      <alignment horizontal="center" vertical="center" shrinkToFit="1"/>
      <protection hidden="1"/>
    </xf>
    <xf numFmtId="0" fontId="9" fillId="2" borderId="72" xfId="1" applyFont="1" applyFill="1" applyBorder="1" applyAlignment="1" applyProtection="1">
      <alignment horizontal="center" vertical="center" shrinkToFit="1"/>
      <protection hidden="1"/>
    </xf>
    <xf numFmtId="3" fontId="9" fillId="2" borderId="7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38" xfId="1" applyFont="1" applyFill="1" applyBorder="1" applyAlignment="1" applyProtection="1">
      <alignment horizontal="center" vertical="center"/>
      <protection hidden="1"/>
    </xf>
    <xf numFmtId="0" fontId="67" fillId="3" borderId="18" xfId="1" applyFont="1" applyFill="1" applyBorder="1" applyAlignment="1" applyProtection="1">
      <alignment horizontal="center" vertical="center" wrapText="1"/>
      <protection hidden="1"/>
    </xf>
    <xf numFmtId="0" fontId="67" fillId="3" borderId="71" xfId="1" applyFont="1" applyFill="1" applyBorder="1" applyAlignment="1" applyProtection="1">
      <alignment horizontal="center" vertical="center" wrapText="1"/>
      <protection hidden="1"/>
    </xf>
    <xf numFmtId="0" fontId="20" fillId="14" borderId="44" xfId="1" applyFont="1" applyFill="1" applyBorder="1" applyAlignment="1">
      <alignment horizontal="center"/>
    </xf>
    <xf numFmtId="3" fontId="20" fillId="14" borderId="43" xfId="1" applyNumberFormat="1" applyFont="1" applyFill="1" applyBorder="1" applyAlignment="1">
      <alignment horizontal="center"/>
    </xf>
    <xf numFmtId="3" fontId="20" fillId="14" borderId="56" xfId="1" applyNumberFormat="1" applyFont="1" applyFill="1" applyBorder="1" applyAlignment="1">
      <alignment horizontal="center"/>
    </xf>
    <xf numFmtId="0" fontId="20" fillId="14" borderId="10" xfId="1" applyFont="1" applyFill="1" applyBorder="1" applyAlignment="1">
      <alignment horizontal="center"/>
    </xf>
    <xf numFmtId="3" fontId="20" fillId="14" borderId="12" xfId="1" applyNumberFormat="1" applyFont="1" applyFill="1" applyBorder="1" applyAlignment="1">
      <alignment horizontal="center"/>
    </xf>
    <xf numFmtId="3" fontId="20" fillId="14" borderId="11" xfId="1" applyNumberFormat="1" applyFont="1" applyFill="1" applyBorder="1" applyAlignment="1">
      <alignment horizontal="center"/>
    </xf>
    <xf numFmtId="0" fontId="8" fillId="14" borderId="110" xfId="1" applyFont="1" applyFill="1" applyBorder="1" applyAlignment="1">
      <alignment horizontal="center"/>
    </xf>
    <xf numFmtId="0" fontId="3" fillId="14" borderId="0" xfId="1" applyFont="1" applyFill="1" applyBorder="1" applyAlignment="1">
      <alignment horizontal="center" vertical="center" wrapText="1"/>
    </xf>
    <xf numFmtId="0" fontId="3" fillId="14" borderId="16" xfId="1" applyFont="1" applyFill="1" applyBorder="1" applyAlignment="1">
      <alignment horizontal="center" vertical="center"/>
    </xf>
    <xf numFmtId="0" fontId="20" fillId="14" borderId="41" xfId="1" applyFont="1" applyFill="1" applyBorder="1" applyAlignment="1">
      <alignment horizontal="center"/>
    </xf>
    <xf numFmtId="3" fontId="20" fillId="14" borderId="47" xfId="1" applyNumberFormat="1" applyFont="1" applyFill="1" applyBorder="1" applyAlignment="1">
      <alignment horizontal="center"/>
    </xf>
    <xf numFmtId="3" fontId="20" fillId="14" borderId="45" xfId="1" applyNumberFormat="1" applyFont="1" applyFill="1" applyBorder="1" applyAlignment="1">
      <alignment horizontal="center"/>
    </xf>
    <xf numFmtId="0" fontId="20" fillId="14" borderId="46" xfId="1" applyFont="1" applyFill="1" applyBorder="1" applyAlignment="1">
      <alignment horizontal="center"/>
    </xf>
    <xf numFmtId="3" fontId="20" fillId="14" borderId="42" xfId="1" applyNumberFormat="1" applyFont="1" applyFill="1" applyBorder="1" applyAlignment="1">
      <alignment horizontal="center"/>
    </xf>
    <xf numFmtId="3" fontId="20" fillId="14" borderId="48" xfId="1" applyNumberFormat="1" applyFont="1" applyFill="1" applyBorder="1" applyAlignment="1">
      <alignment horizontal="center"/>
    </xf>
    <xf numFmtId="0" fontId="68" fillId="14" borderId="100" xfId="1" applyFont="1" applyFill="1" applyBorder="1" applyAlignment="1">
      <alignment horizontal="center"/>
    </xf>
    <xf numFmtId="0" fontId="5" fillId="14" borderId="141" xfId="1" applyFont="1" applyFill="1" applyBorder="1" applyAlignment="1">
      <alignment horizontal="center" vertical="center" wrapText="1"/>
    </xf>
    <xf numFmtId="0" fontId="3" fillId="14" borderId="62" xfId="1" applyFont="1" applyFill="1" applyBorder="1" applyAlignment="1">
      <alignment horizontal="center" vertical="center" wrapText="1"/>
    </xf>
    <xf numFmtId="0" fontId="3" fillId="14" borderId="142" xfId="1" applyFont="1" applyFill="1" applyBorder="1" applyAlignment="1">
      <alignment horizontal="center" vertical="center"/>
    </xf>
    <xf numFmtId="0" fontId="20" fillId="14" borderId="143" xfId="1" applyFont="1" applyFill="1" applyBorder="1" applyAlignment="1">
      <alignment horizontal="center"/>
    </xf>
    <xf numFmtId="3" fontId="20" fillId="14" borderId="62" xfId="1" applyNumberFormat="1" applyFont="1" applyFill="1" applyBorder="1" applyAlignment="1">
      <alignment horizontal="center"/>
    </xf>
    <xf numFmtId="3" fontId="20" fillId="14" borderId="144" xfId="1" applyNumberFormat="1" applyFont="1" applyFill="1" applyBorder="1" applyAlignment="1">
      <alignment horizontal="center"/>
    </xf>
    <xf numFmtId="0" fontId="20" fillId="14" borderId="145" xfId="1" applyFont="1" applyFill="1" applyBorder="1" applyAlignment="1">
      <alignment horizontal="center"/>
    </xf>
    <xf numFmtId="3" fontId="20" fillId="14" borderId="146" xfId="1" applyNumberFormat="1" applyFont="1" applyFill="1" applyBorder="1" applyAlignment="1">
      <alignment horizontal="center"/>
    </xf>
    <xf numFmtId="0" fontId="8" fillId="14" borderId="147" xfId="1" applyFont="1" applyFill="1" applyBorder="1" applyAlignment="1">
      <alignment horizontal="center"/>
    </xf>
    <xf numFmtId="0" fontId="3" fillId="0" borderId="33" xfId="1" applyFont="1" applyBorder="1" applyAlignment="1" applyProtection="1">
      <alignment horizontal="center" vertical="center"/>
      <protection hidden="1"/>
    </xf>
    <xf numFmtId="0" fontId="3" fillId="3" borderId="36" xfId="1" applyFont="1" applyFill="1" applyBorder="1" applyAlignment="1" applyProtection="1">
      <alignment horizontal="left" vertical="center" shrinkToFit="1"/>
      <protection hidden="1"/>
    </xf>
    <xf numFmtId="0" fontId="3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17" xfId="1" applyFont="1" applyFill="1" applyBorder="1" applyAlignment="1" applyProtection="1">
      <alignment horizontal="center" vertical="center" shrinkToFit="1"/>
      <protection hidden="1"/>
    </xf>
    <xf numFmtId="3" fontId="9" fillId="6" borderId="14" xfId="1" applyNumberFormat="1" applyFont="1" applyFill="1" applyBorder="1" applyAlignment="1" applyProtection="1">
      <alignment horizontal="right" vertical="center" shrinkToFit="1"/>
      <protection hidden="1"/>
    </xf>
    <xf numFmtId="3" fontId="9" fillId="6" borderId="21" xfId="1" applyNumberFormat="1" applyFont="1" applyFill="1" applyBorder="1" applyAlignment="1" applyProtection="1">
      <alignment horizontal="right" vertical="center" shrinkToFit="1"/>
      <protection hidden="1"/>
    </xf>
    <xf numFmtId="0" fontId="9" fillId="2" borderId="34" xfId="1" applyFont="1" applyFill="1" applyBorder="1" applyAlignment="1" applyProtection="1">
      <alignment horizontal="center" vertical="center" shrinkToFit="1"/>
      <protection hidden="1"/>
    </xf>
    <xf numFmtId="0" fontId="9" fillId="3" borderId="33" xfId="1" applyFont="1" applyFill="1" applyBorder="1" applyAlignment="1" applyProtection="1">
      <alignment horizontal="center" vertical="center"/>
      <protection hidden="1"/>
    </xf>
    <xf numFmtId="0" fontId="3" fillId="0" borderId="24" xfId="1" applyFont="1" applyBorder="1" applyAlignment="1" applyProtection="1">
      <alignment horizontal="center" vertical="center"/>
      <protection hidden="1"/>
    </xf>
    <xf numFmtId="0" fontId="9" fillId="6" borderId="24" xfId="1" applyFont="1" applyFill="1" applyBorder="1" applyAlignment="1" applyProtection="1">
      <alignment horizontal="left" vertical="center" shrinkToFit="1"/>
      <protection hidden="1"/>
    </xf>
    <xf numFmtId="0" fontId="9" fillId="3" borderId="24" xfId="1" applyFont="1" applyFill="1" applyBorder="1" applyAlignment="1" applyProtection="1">
      <alignment horizontal="center" vertical="center"/>
      <protection hidden="1"/>
    </xf>
    <xf numFmtId="0" fontId="3" fillId="6" borderId="33" xfId="1" applyFont="1" applyFill="1" applyBorder="1" applyAlignment="1" applyProtection="1">
      <alignment horizontal="center" vertical="center"/>
      <protection hidden="1"/>
    </xf>
    <xf numFmtId="0" fontId="3" fillId="6" borderId="36" xfId="1" applyFont="1" applyFill="1" applyBorder="1" applyAlignment="1" applyProtection="1">
      <alignment horizontal="left" vertical="center" shrinkToFit="1"/>
      <protection hidden="1"/>
    </xf>
    <xf numFmtId="0" fontId="9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33" xfId="1" applyFont="1" applyFill="1" applyBorder="1" applyAlignment="1" applyProtection="1">
      <alignment horizontal="center" vertical="center"/>
      <protection hidden="1"/>
    </xf>
    <xf numFmtId="0" fontId="9" fillId="0" borderId="25" xfId="1" applyFont="1" applyBorder="1" applyAlignment="1" applyProtection="1">
      <alignment horizontal="center" vertical="center"/>
      <protection hidden="1"/>
    </xf>
    <xf numFmtId="0" fontId="3" fillId="0" borderId="58" xfId="1" applyFont="1" applyBorder="1" applyAlignment="1" applyProtection="1">
      <alignment horizontal="left" vertical="center" shrinkToFit="1"/>
      <protection hidden="1"/>
    </xf>
    <xf numFmtId="0" fontId="9" fillId="0" borderId="25" xfId="1" applyFont="1" applyBorder="1" applyAlignment="1" applyProtection="1">
      <alignment horizontal="left" vertical="center" shrinkToFit="1"/>
      <protection hidden="1"/>
    </xf>
    <xf numFmtId="0" fontId="3" fillId="0" borderId="38" xfId="1" applyFont="1" applyBorder="1" applyAlignment="1" applyProtection="1">
      <alignment horizontal="center" vertical="center" shrinkToFit="1"/>
      <protection hidden="1"/>
    </xf>
    <xf numFmtId="3" fontId="9" fillId="0" borderId="53" xfId="1" applyNumberFormat="1" applyFont="1" applyBorder="1" applyAlignment="1" applyProtection="1">
      <alignment horizontal="right" vertical="center" shrinkToFit="1"/>
      <protection hidden="1"/>
    </xf>
    <xf numFmtId="0" fontId="3" fillId="0" borderId="27" xfId="1" applyFont="1" applyBorder="1" applyAlignment="1" applyProtection="1">
      <alignment horizontal="center" vertical="center" shrinkToFit="1"/>
      <protection hidden="1"/>
    </xf>
    <xf numFmtId="3" fontId="9" fillId="0" borderId="39" xfId="1" applyNumberFormat="1" applyFont="1" applyBorder="1" applyAlignment="1" applyProtection="1">
      <alignment horizontal="right" vertical="center" shrinkToFit="1"/>
      <protection hidden="1"/>
    </xf>
    <xf numFmtId="0" fontId="0" fillId="15" borderId="0" xfId="1" applyFont="1" applyFill="1" applyBorder="1"/>
    <xf numFmtId="0" fontId="0" fillId="15" borderId="10" xfId="1" applyFont="1" applyFill="1" applyBorder="1" applyAlignment="1">
      <alignment horizontal="center" vertical="center"/>
    </xf>
    <xf numFmtId="0" fontId="0" fillId="15" borderId="43" xfId="1" applyFont="1" applyFill="1" applyBorder="1" applyAlignment="1">
      <alignment horizontal="center" vertical="center"/>
    </xf>
    <xf numFmtId="0" fontId="0" fillId="15" borderId="44" xfId="1" applyFont="1" applyFill="1" applyBorder="1" applyAlignment="1">
      <alignment horizontal="center" vertical="center"/>
    </xf>
    <xf numFmtId="0" fontId="0" fillId="15" borderId="12" xfId="1" applyFont="1" applyFill="1" applyBorder="1" applyAlignment="1">
      <alignment horizontal="center" vertical="center"/>
    </xf>
    <xf numFmtId="0" fontId="0" fillId="15" borderId="11" xfId="1" applyFont="1" applyFill="1" applyBorder="1" applyAlignment="1">
      <alignment horizontal="center" vertical="center"/>
    </xf>
    <xf numFmtId="0" fontId="8" fillId="15" borderId="12" xfId="1" applyFont="1" applyFill="1" applyBorder="1" applyAlignment="1">
      <alignment horizontal="center" vertical="center"/>
    </xf>
    <xf numFmtId="0" fontId="5" fillId="14" borderId="142" xfId="1" applyFont="1" applyFill="1" applyBorder="1" applyAlignment="1">
      <alignment horizontal="center" vertical="center" wrapText="1"/>
    </xf>
    <xf numFmtId="0" fontId="0" fillId="14" borderId="143" xfId="1" applyFont="1" applyFill="1" applyBorder="1" applyAlignment="1">
      <alignment horizontal="center" vertical="center"/>
    </xf>
    <xf numFmtId="0" fontId="0" fillId="14" borderId="148" xfId="1" applyFont="1" applyFill="1" applyBorder="1" applyAlignment="1">
      <alignment horizontal="center" vertical="center"/>
    </xf>
    <xf numFmtId="0" fontId="0" fillId="14" borderId="145" xfId="1" applyFont="1" applyFill="1" applyBorder="1" applyAlignment="1">
      <alignment horizontal="center" vertical="center"/>
    </xf>
    <xf numFmtId="0" fontId="0" fillId="14" borderId="149" xfId="1" applyFont="1" applyFill="1" applyBorder="1" applyAlignment="1">
      <alignment horizontal="center" vertical="center"/>
    </xf>
    <xf numFmtId="0" fontId="44" fillId="14" borderId="148" xfId="1" applyFont="1" applyFill="1" applyBorder="1" applyAlignment="1">
      <alignment horizontal="center" vertical="center"/>
    </xf>
    <xf numFmtId="3" fontId="9" fillId="0" borderId="21" xfId="1" applyNumberFormat="1" applyFont="1" applyBorder="1" applyAlignment="1" applyProtection="1">
      <alignment horizontal="right" vertical="center" shrinkToFit="1"/>
      <protection hidden="1"/>
    </xf>
    <xf numFmtId="0" fontId="3" fillId="0" borderId="20" xfId="1" applyFont="1" applyBorder="1" applyAlignment="1" applyProtection="1">
      <alignment horizontal="center" vertical="center" shrinkToFit="1"/>
      <protection hidden="1"/>
    </xf>
    <xf numFmtId="3" fontId="9" fillId="0" borderId="51" xfId="1" applyNumberFormat="1" applyFont="1" applyBorder="1" applyAlignment="1" applyProtection="1">
      <alignment horizontal="right" vertical="center" shrinkToFit="1"/>
      <protection hidden="1"/>
    </xf>
    <xf numFmtId="3" fontId="9" fillId="0" borderId="35" xfId="1" applyNumberFormat="1" applyFont="1" applyBorder="1" applyAlignment="1" applyProtection="1">
      <alignment horizontal="right" vertical="center" shrinkToFit="1"/>
      <protection hidden="1"/>
    </xf>
    <xf numFmtId="0" fontId="10" fillId="18" borderId="150" xfId="1" applyFont="1" applyFill="1" applyBorder="1" applyAlignment="1" applyProtection="1">
      <alignment horizontal="center" vertical="center" shrinkToFit="1"/>
      <protection hidden="1"/>
    </xf>
    <xf numFmtId="0" fontId="3" fillId="0" borderId="135" xfId="1" applyFont="1" applyBorder="1" applyAlignment="1" applyProtection="1">
      <alignment horizontal="center" vertical="center"/>
      <protection hidden="1"/>
    </xf>
    <xf numFmtId="0" fontId="10" fillId="18" borderId="64" xfId="1" applyFont="1" applyFill="1" applyBorder="1" applyAlignment="1" applyProtection="1">
      <alignment horizontal="center" vertical="center" shrinkToFit="1"/>
      <protection hidden="1"/>
    </xf>
    <xf numFmtId="0" fontId="0" fillId="14" borderId="146" xfId="1" applyFont="1" applyFill="1" applyBorder="1" applyAlignment="1">
      <alignment horizontal="center" vertical="center"/>
    </xf>
    <xf numFmtId="0" fontId="19" fillId="15" borderId="44" xfId="1" applyFont="1" applyFill="1" applyBorder="1" applyAlignment="1">
      <alignment horizontal="center"/>
    </xf>
    <xf numFmtId="3" fontId="19" fillId="15" borderId="12" xfId="1" applyNumberFormat="1" applyFont="1" applyFill="1" applyBorder="1" applyAlignment="1">
      <alignment horizontal="center"/>
    </xf>
    <xf numFmtId="0" fontId="19" fillId="15" borderId="10" xfId="1" applyFont="1" applyFill="1" applyBorder="1" applyAlignment="1">
      <alignment horizontal="center"/>
    </xf>
    <xf numFmtId="3" fontId="19" fillId="15" borderId="152" xfId="1" applyNumberFormat="1" applyFont="1" applyFill="1" applyBorder="1" applyAlignment="1">
      <alignment horizontal="center"/>
    </xf>
    <xf numFmtId="3" fontId="19" fillId="15" borderId="43" xfId="1" applyNumberFormat="1" applyFont="1" applyFill="1" applyBorder="1" applyAlignment="1">
      <alignment horizontal="center"/>
    </xf>
    <xf numFmtId="3" fontId="19" fillId="15" borderId="11" xfId="1" applyNumberFormat="1" applyFont="1" applyFill="1" applyBorder="1" applyAlignment="1">
      <alignment horizontal="center"/>
    </xf>
    <xf numFmtId="0" fontId="19" fillId="15" borderId="12" xfId="1" applyFont="1" applyFill="1" applyBorder="1" applyAlignment="1">
      <alignment horizontal="center"/>
    </xf>
    <xf numFmtId="0" fontId="16" fillId="14" borderId="16" xfId="1" applyFont="1" applyFill="1" applyBorder="1" applyAlignment="1">
      <alignment horizontal="center" vertical="center" wrapText="1"/>
    </xf>
    <xf numFmtId="0" fontId="16" fillId="14" borderId="0" xfId="1" applyFont="1" applyFill="1" applyBorder="1" applyAlignment="1">
      <alignment horizontal="center" vertical="center"/>
    </xf>
    <xf numFmtId="0" fontId="19" fillId="14" borderId="41" xfId="1" applyFont="1" applyFill="1" applyBorder="1" applyAlignment="1">
      <alignment horizontal="center"/>
    </xf>
    <xf numFmtId="3" fontId="19" fillId="14" borderId="42" xfId="1" applyNumberFormat="1" applyFont="1" applyFill="1" applyBorder="1" applyAlignment="1">
      <alignment horizontal="center"/>
    </xf>
    <xf numFmtId="0" fontId="19" fillId="14" borderId="46" xfId="1" applyFont="1" applyFill="1" applyBorder="1" applyAlignment="1">
      <alignment horizontal="center"/>
    </xf>
    <xf numFmtId="3" fontId="19" fillId="14" borderId="0" xfId="1" applyNumberFormat="1" applyFont="1" applyFill="1" applyBorder="1" applyAlignment="1">
      <alignment horizontal="center"/>
    </xf>
    <xf numFmtId="3" fontId="19" fillId="14" borderId="47" xfId="1" applyNumberFormat="1" applyFont="1" applyFill="1" applyBorder="1" applyAlignment="1">
      <alignment horizontal="center"/>
    </xf>
    <xf numFmtId="0" fontId="16" fillId="0" borderId="154" xfId="1" applyFont="1" applyBorder="1" applyAlignment="1" applyProtection="1">
      <alignment horizontal="left" vertical="center" shrinkToFit="1"/>
      <protection hidden="1"/>
    </xf>
    <xf numFmtId="3" fontId="20" fillId="0" borderId="156" xfId="1" applyNumberFormat="1" applyFont="1" applyBorder="1" applyAlignment="1">
      <alignment horizontal="center" vertical="center"/>
    </xf>
    <xf numFmtId="3" fontId="20" fillId="0" borderId="154" xfId="1" applyNumberFormat="1" applyFont="1" applyBorder="1" applyAlignment="1">
      <alignment horizontal="center" vertical="center"/>
    </xf>
    <xf numFmtId="3" fontId="20" fillId="0" borderId="158" xfId="1" applyNumberFormat="1" applyFont="1" applyBorder="1" applyAlignment="1">
      <alignment horizontal="center" vertical="center"/>
    </xf>
    <xf numFmtId="0" fontId="16" fillId="19" borderId="133" xfId="1" applyFont="1" applyFill="1" applyBorder="1" applyAlignment="1" applyProtection="1">
      <alignment horizontal="left" vertical="center" shrinkToFit="1"/>
      <protection hidden="1"/>
    </xf>
    <xf numFmtId="0" fontId="16" fillId="0" borderId="32" xfId="1" applyFont="1" applyBorder="1" applyAlignment="1" applyProtection="1">
      <alignment horizontal="left" vertical="center" shrinkToFit="1"/>
      <protection hidden="1"/>
    </xf>
    <xf numFmtId="0" fontId="20" fillId="0" borderId="17" xfId="1" applyFont="1" applyBorder="1" applyAlignment="1">
      <alignment horizontal="center" vertical="center"/>
    </xf>
    <xf numFmtId="3" fontId="20" fillId="0" borderId="21" xfId="1" applyNumberFormat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3" fontId="20" fillId="0" borderId="32" xfId="1" applyNumberFormat="1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3" fontId="20" fillId="0" borderId="35" xfId="1" applyNumberFormat="1" applyFont="1" applyBorder="1" applyAlignment="1">
      <alignment horizontal="center" vertical="center"/>
    </xf>
    <xf numFmtId="0" fontId="69" fillId="0" borderId="17" xfId="1" applyFont="1" applyBorder="1" applyAlignment="1" applyProtection="1">
      <alignment horizontal="center" vertical="center" shrinkToFit="1"/>
      <protection hidden="1"/>
    </xf>
    <xf numFmtId="3" fontId="69" fillId="0" borderId="21" xfId="1" applyNumberFormat="1" applyFont="1" applyBorder="1" applyAlignment="1" applyProtection="1">
      <alignment horizontal="right" vertical="center" shrinkToFit="1"/>
      <protection hidden="1"/>
    </xf>
    <xf numFmtId="0" fontId="69" fillId="0" borderId="34" xfId="1" applyFont="1" applyBorder="1" applyAlignment="1" applyProtection="1">
      <alignment horizontal="center" vertical="center" shrinkToFit="1"/>
      <protection hidden="1"/>
    </xf>
    <xf numFmtId="3" fontId="69" fillId="0" borderId="35" xfId="1" applyNumberFormat="1" applyFont="1" applyBorder="1" applyAlignment="1" applyProtection="1">
      <alignment horizontal="right" vertical="center" shrinkToFit="1"/>
      <protection hidden="1"/>
    </xf>
    <xf numFmtId="3" fontId="20" fillId="2" borderId="159" xfId="1" applyNumberFormat="1" applyFont="1" applyFill="1" applyBorder="1" applyAlignment="1">
      <alignment horizontal="center"/>
    </xf>
    <xf numFmtId="0" fontId="3" fillId="0" borderId="71" xfId="1" applyFont="1" applyBorder="1" applyAlignment="1" applyProtection="1">
      <alignment horizontal="center" vertical="center"/>
      <protection hidden="1"/>
    </xf>
    <xf numFmtId="0" fontId="16" fillId="6" borderId="131" xfId="1" applyFont="1" applyFill="1" applyBorder="1" applyAlignment="1" applyProtection="1">
      <alignment horizontal="left" vertical="center" shrinkToFit="1"/>
      <protection hidden="1"/>
    </xf>
    <xf numFmtId="0" fontId="16" fillId="0" borderId="28" xfId="1" applyFont="1" applyBorder="1" applyAlignment="1" applyProtection="1">
      <alignment horizontal="left" vertical="center" shrinkToFit="1"/>
      <protection hidden="1"/>
    </xf>
    <xf numFmtId="0" fontId="20" fillId="0" borderId="58" xfId="1" applyFont="1" applyBorder="1" applyAlignment="1">
      <alignment horizontal="center" vertical="center"/>
    </xf>
    <xf numFmtId="0" fontId="20" fillId="0" borderId="28" xfId="1" applyFont="1" applyBorder="1" applyAlignment="1">
      <alignment horizontal="center" vertical="center"/>
    </xf>
    <xf numFmtId="0" fontId="20" fillId="0" borderId="160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0" fontId="69" fillId="0" borderId="58" xfId="1" applyFont="1" applyBorder="1" applyAlignment="1" applyProtection="1">
      <alignment horizontal="center" vertical="center" shrinkToFit="1"/>
      <protection hidden="1"/>
    </xf>
    <xf numFmtId="3" fontId="69" fillId="0" borderId="28" xfId="1" applyNumberFormat="1" applyFont="1" applyBorder="1" applyAlignment="1" applyProtection="1">
      <alignment horizontal="right" vertical="center" shrinkToFit="1"/>
      <protection hidden="1"/>
    </xf>
    <xf numFmtId="0" fontId="20" fillId="6" borderId="27" xfId="1" applyFont="1" applyFill="1" applyBorder="1" applyAlignment="1">
      <alignment horizontal="center"/>
    </xf>
    <xf numFmtId="0" fontId="20" fillId="6" borderId="28" xfId="1" applyFont="1" applyFill="1" applyBorder="1" applyAlignment="1">
      <alignment horizontal="center"/>
    </xf>
    <xf numFmtId="0" fontId="9" fillId="6" borderId="25" xfId="1" applyFont="1" applyFill="1" applyBorder="1" applyAlignment="1" applyProtection="1">
      <alignment horizontal="center" vertical="center"/>
      <protection hidden="1"/>
    </xf>
    <xf numFmtId="0" fontId="19" fillId="14" borderId="161" xfId="1" applyFont="1" applyFill="1" applyBorder="1" applyAlignment="1">
      <alignment horizontal="center"/>
    </xf>
    <xf numFmtId="0" fontId="8" fillId="14" borderId="12" xfId="1" applyFont="1" applyFill="1" applyBorder="1" applyAlignment="1">
      <alignment horizontal="center" vertical="center"/>
    </xf>
    <xf numFmtId="0" fontId="5" fillId="14" borderId="16" xfId="1" applyFont="1" applyFill="1" applyBorder="1" applyAlignment="1">
      <alignment horizontal="center" vertical="center" wrapText="1"/>
    </xf>
    <xf numFmtId="0" fontId="0" fillId="14" borderId="46" xfId="1" applyFont="1" applyFill="1" applyBorder="1" applyAlignment="1">
      <alignment horizontal="center" vertical="center"/>
    </xf>
    <xf numFmtId="0" fontId="0" fillId="14" borderId="47" xfId="1" applyFont="1" applyFill="1" applyBorder="1" applyAlignment="1">
      <alignment horizontal="center" vertical="center"/>
    </xf>
    <xf numFmtId="0" fontId="0" fillId="14" borderId="48" xfId="1" applyFont="1" applyFill="1" applyBorder="1" applyAlignment="1">
      <alignment horizontal="center" vertical="center"/>
    </xf>
    <xf numFmtId="0" fontId="8" fillId="14" borderId="42" xfId="1" applyFont="1" applyFill="1" applyBorder="1" applyAlignment="1">
      <alignment horizontal="center" vertical="center"/>
    </xf>
    <xf numFmtId="0" fontId="5" fillId="14" borderId="49" xfId="1" applyFont="1" applyFill="1" applyBorder="1" applyAlignment="1">
      <alignment horizontal="center" vertical="center" wrapText="1"/>
    </xf>
    <xf numFmtId="0" fontId="8" fillId="14" borderId="26" xfId="1" applyFont="1" applyFill="1" applyBorder="1" applyAlignment="1">
      <alignment horizontal="center" vertical="center"/>
    </xf>
    <xf numFmtId="0" fontId="9" fillId="0" borderId="33" xfId="1" applyFont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 vertical="center" shrinkToFit="1"/>
      <protection hidden="1"/>
    </xf>
    <xf numFmtId="0" fontId="9" fillId="0" borderId="24" xfId="1" applyFont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71" xfId="0" applyFont="1" applyFill="1" applyBorder="1" applyAlignment="1" applyProtection="1">
      <alignment horizontal="center" vertical="center" wrapText="1"/>
      <protection hidden="1"/>
    </xf>
    <xf numFmtId="3" fontId="9" fillId="0" borderId="73" xfId="1" applyNumberFormat="1" applyFont="1" applyBorder="1" applyAlignment="1" applyProtection="1">
      <alignment horizontal="right" vertical="center" shrinkToFit="1"/>
      <protection hidden="1"/>
    </xf>
    <xf numFmtId="3" fontId="9" fillId="0" borderId="75" xfId="1" applyNumberFormat="1" applyFont="1" applyBorder="1" applyAlignment="1" applyProtection="1">
      <alignment horizontal="right" vertical="center" shrinkToFit="1"/>
      <protection hidden="1"/>
    </xf>
    <xf numFmtId="0" fontId="10" fillId="0" borderId="73" xfId="0" applyFont="1" applyBorder="1" applyAlignment="1" applyProtection="1">
      <alignment horizontal="center" vertical="center" shrinkToFit="1"/>
      <protection hidden="1"/>
    </xf>
    <xf numFmtId="0" fontId="0" fillId="15" borderId="44" xfId="1" applyFont="1" applyFill="1" applyBorder="1" applyAlignment="1">
      <alignment horizontal="center"/>
    </xf>
    <xf numFmtId="3" fontId="0" fillId="15" borderId="43" xfId="1" applyNumberFormat="1" applyFont="1" applyFill="1" applyBorder="1" applyAlignment="1">
      <alignment horizontal="center"/>
    </xf>
    <xf numFmtId="3" fontId="0" fillId="15" borderId="56" xfId="1" applyNumberFormat="1" applyFont="1" applyFill="1" applyBorder="1" applyAlignment="1">
      <alignment horizontal="center"/>
    </xf>
    <xf numFmtId="0" fontId="0" fillId="15" borderId="10" xfId="1" applyFont="1" applyFill="1" applyBorder="1" applyAlignment="1">
      <alignment horizontal="center"/>
    </xf>
    <xf numFmtId="3" fontId="0" fillId="15" borderId="12" xfId="1" applyNumberFormat="1" applyFont="1" applyFill="1" applyBorder="1" applyAlignment="1">
      <alignment horizontal="center"/>
    </xf>
    <xf numFmtId="3" fontId="0" fillId="15" borderId="11" xfId="1" applyNumberFormat="1" applyFont="1" applyFill="1" applyBorder="1" applyAlignment="1">
      <alignment horizontal="center"/>
    </xf>
    <xf numFmtId="0" fontId="8" fillId="15" borderId="12" xfId="1" applyFont="1" applyFill="1" applyBorder="1" applyAlignment="1">
      <alignment horizontal="center"/>
    </xf>
    <xf numFmtId="0" fontId="5" fillId="15" borderId="16" xfId="1" applyFont="1" applyFill="1" applyBorder="1" applyAlignment="1">
      <alignment horizontal="center" vertical="center" wrapText="1"/>
    </xf>
    <xf numFmtId="0" fontId="3" fillId="15" borderId="0" xfId="1" applyFont="1" applyFill="1" applyBorder="1" applyAlignment="1">
      <alignment horizontal="center" vertical="center" wrapText="1"/>
    </xf>
    <xf numFmtId="0" fontId="3" fillId="15" borderId="16" xfId="1" applyFont="1" applyFill="1" applyBorder="1" applyAlignment="1">
      <alignment horizontal="center" vertical="center"/>
    </xf>
    <xf numFmtId="0" fontId="0" fillId="15" borderId="41" xfId="1" applyFont="1" applyFill="1" applyBorder="1" applyAlignment="1">
      <alignment horizontal="center"/>
    </xf>
    <xf numFmtId="3" fontId="0" fillId="15" borderId="47" xfId="1" applyNumberFormat="1" applyFont="1" applyFill="1" applyBorder="1" applyAlignment="1">
      <alignment horizontal="center"/>
    </xf>
    <xf numFmtId="3" fontId="0" fillId="15" borderId="45" xfId="1" applyNumberFormat="1" applyFont="1" applyFill="1" applyBorder="1" applyAlignment="1">
      <alignment horizontal="center"/>
    </xf>
    <xf numFmtId="0" fontId="0" fillId="15" borderId="46" xfId="1" applyFont="1" applyFill="1" applyBorder="1" applyAlignment="1">
      <alignment horizontal="center"/>
    </xf>
    <xf numFmtId="3" fontId="0" fillId="15" borderId="42" xfId="1" applyNumberFormat="1" applyFont="1" applyFill="1" applyBorder="1" applyAlignment="1">
      <alignment horizontal="center"/>
    </xf>
    <xf numFmtId="3" fontId="0" fillId="15" borderId="48" xfId="1" applyNumberFormat="1" applyFont="1" applyFill="1" applyBorder="1" applyAlignment="1">
      <alignment horizontal="center"/>
    </xf>
    <xf numFmtId="0" fontId="8" fillId="15" borderId="42" xfId="1" applyFont="1" applyFill="1" applyBorder="1" applyAlignment="1">
      <alignment horizontal="center"/>
    </xf>
    <xf numFmtId="0" fontId="5" fillId="15" borderId="49" xfId="1" applyFont="1" applyFill="1" applyBorder="1" applyAlignment="1">
      <alignment horizontal="center" vertical="center" wrapText="1"/>
    </xf>
    <xf numFmtId="0" fontId="3" fillId="15" borderId="29" xfId="1" applyFont="1" applyFill="1" applyBorder="1" applyAlignment="1">
      <alignment horizontal="center" vertical="center" wrapText="1"/>
    </xf>
    <xf numFmtId="0" fontId="3" fillId="15" borderId="49" xfId="1" applyFont="1" applyFill="1" applyBorder="1" applyAlignment="1">
      <alignment horizontal="center" vertical="center"/>
    </xf>
    <xf numFmtId="0" fontId="0" fillId="15" borderId="5" xfId="1" applyFont="1" applyFill="1" applyBorder="1" applyAlignment="1">
      <alignment horizontal="center" vertical="center"/>
    </xf>
    <xf numFmtId="3" fontId="0" fillId="15" borderId="29" xfId="1" applyNumberFormat="1" applyFont="1" applyFill="1" applyBorder="1" applyAlignment="1">
      <alignment horizontal="center" vertical="center"/>
    </xf>
    <xf numFmtId="3" fontId="0" fillId="15" borderId="26" xfId="1" applyNumberFormat="1" applyFont="1" applyFill="1" applyBorder="1" applyAlignment="1">
      <alignment horizontal="center" vertical="center"/>
    </xf>
    <xf numFmtId="3" fontId="0" fillId="15" borderId="50" xfId="1" applyNumberFormat="1" applyFont="1" applyFill="1" applyBorder="1" applyAlignment="1">
      <alignment horizontal="center" vertical="center"/>
    </xf>
    <xf numFmtId="0" fontId="8" fillId="15" borderId="26" xfId="1" applyFont="1" applyFill="1" applyBorder="1" applyAlignment="1">
      <alignment horizontal="center" vertical="center"/>
    </xf>
    <xf numFmtId="0" fontId="70" fillId="0" borderId="34" xfId="1" applyFont="1" applyBorder="1" applyAlignment="1" applyProtection="1">
      <alignment horizontal="center" vertical="center" shrinkToFit="1"/>
      <protection hidden="1"/>
    </xf>
    <xf numFmtId="3" fontId="71" fillId="0" borderId="35" xfId="1" applyNumberFormat="1" applyFont="1" applyBorder="1" applyAlignment="1" applyProtection="1">
      <alignment horizontal="right" vertical="center" shrinkToFit="1"/>
      <protection hidden="1"/>
    </xf>
    <xf numFmtId="0" fontId="70" fillId="0" borderId="17" xfId="1" applyFont="1" applyBorder="1" applyAlignment="1" applyProtection="1">
      <alignment horizontal="center" vertical="center" shrinkToFit="1"/>
      <protection hidden="1"/>
    </xf>
    <xf numFmtId="3" fontId="71" fillId="0" borderId="21" xfId="1" applyNumberFormat="1" applyFont="1" applyBorder="1" applyAlignment="1" applyProtection="1">
      <alignment horizontal="right" vertical="center" shrinkToFit="1"/>
      <protection hidden="1"/>
    </xf>
    <xf numFmtId="0" fontId="9" fillId="0" borderId="27" xfId="1" applyFont="1" applyBorder="1" applyAlignment="1" applyProtection="1">
      <alignment horizontal="center" vertical="center" shrinkToFit="1"/>
      <protection hidden="1"/>
    </xf>
    <xf numFmtId="0" fontId="10" fillId="0" borderId="28" xfId="1" applyFont="1" applyBorder="1" applyAlignment="1" applyProtection="1">
      <alignment horizontal="center" vertical="center" shrinkToFit="1"/>
      <protection hidden="1"/>
    </xf>
    <xf numFmtId="0" fontId="20" fillId="14" borderId="46" xfId="1" applyFont="1" applyFill="1" applyBorder="1" applyAlignment="1">
      <alignment horizontal="center" vertical="center"/>
    </xf>
    <xf numFmtId="0" fontId="20" fillId="14" borderId="47" xfId="1" applyFont="1" applyFill="1" applyBorder="1" applyAlignment="1">
      <alignment horizontal="center" vertical="center"/>
    </xf>
    <xf numFmtId="0" fontId="20" fillId="14" borderId="48" xfId="1" applyFont="1" applyFill="1" applyBorder="1" applyAlignment="1">
      <alignment horizontal="center" vertical="center"/>
    </xf>
    <xf numFmtId="0" fontId="8" fillId="14" borderId="100" xfId="1" applyFont="1" applyFill="1" applyBorder="1" applyAlignment="1">
      <alignment horizontal="center" vertical="center"/>
    </xf>
    <xf numFmtId="0" fontId="8" fillId="3" borderId="18" xfId="1" applyFont="1" applyFill="1" applyBorder="1" applyAlignment="1" applyProtection="1">
      <alignment horizontal="center" vertical="center" wrapText="1"/>
      <protection hidden="1"/>
    </xf>
    <xf numFmtId="0" fontId="8" fillId="3" borderId="71" xfId="1" applyFont="1" applyFill="1" applyBorder="1" applyAlignment="1" applyProtection="1">
      <alignment horizontal="center" vertical="center" wrapText="1"/>
      <protection hidden="1"/>
    </xf>
    <xf numFmtId="0" fontId="8" fillId="14" borderId="100" xfId="1" applyFont="1" applyFill="1" applyBorder="1" applyAlignment="1">
      <alignment horizontal="center"/>
    </xf>
    <xf numFmtId="0" fontId="9" fillId="0" borderId="24" xfId="1" applyFont="1" applyBorder="1" applyAlignment="1" applyProtection="1">
      <alignment horizontal="left" vertical="center" shrinkToFit="1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0" borderId="153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0" fillId="15" borderId="44" xfId="1" applyFont="1" applyFill="1" applyBorder="1"/>
    <xf numFmtId="0" fontId="0" fillId="14" borderId="166" xfId="1" applyFont="1" applyFill="1" applyBorder="1" applyAlignment="1">
      <alignment horizontal="center" vertical="center"/>
    </xf>
    <xf numFmtId="0" fontId="0" fillId="14" borderId="113" xfId="1" applyFont="1" applyFill="1" applyBorder="1" applyAlignment="1">
      <alignment horizontal="center" vertical="center"/>
    </xf>
    <xf numFmtId="0" fontId="3" fillId="0" borderId="64" xfId="1" applyFont="1" applyBorder="1" applyAlignment="1" applyProtection="1">
      <alignment horizontal="center" vertical="center"/>
      <protection hidden="1"/>
    </xf>
    <xf numFmtId="0" fontId="67" fillId="0" borderId="64" xfId="1" applyFont="1" applyBorder="1" applyAlignment="1" applyProtection="1">
      <alignment horizontal="center" vertical="center" shrinkToFit="1"/>
      <protection hidden="1"/>
    </xf>
    <xf numFmtId="3" fontId="72" fillId="0" borderId="14" xfId="1" applyNumberFormat="1" applyFont="1" applyBorder="1" applyAlignment="1" applyProtection="1">
      <alignment horizontal="center" vertical="center" shrinkToFit="1"/>
      <protection hidden="1"/>
    </xf>
    <xf numFmtId="0" fontId="67" fillId="0" borderId="20" xfId="1" applyFont="1" applyBorder="1" applyAlignment="1" applyProtection="1">
      <alignment horizontal="center" vertical="center" shrinkToFit="1"/>
      <protection hidden="1"/>
    </xf>
    <xf numFmtId="3" fontId="72" fillId="0" borderId="51" xfId="1" applyNumberFormat="1" applyFont="1" applyBorder="1" applyAlignment="1" applyProtection="1">
      <alignment horizontal="center" vertical="center" shrinkToFit="1"/>
      <protection hidden="1"/>
    </xf>
    <xf numFmtId="0" fontId="67" fillId="0" borderId="17" xfId="1" applyFont="1" applyBorder="1" applyAlignment="1" applyProtection="1">
      <alignment horizontal="center" vertical="center" shrinkToFit="1"/>
      <protection hidden="1"/>
    </xf>
    <xf numFmtId="3" fontId="72" fillId="0" borderId="21" xfId="1" applyNumberFormat="1" applyFont="1" applyBorder="1" applyAlignment="1" applyProtection="1">
      <alignment horizontal="center" vertical="center" shrinkToFit="1"/>
      <protection hidden="1"/>
    </xf>
    <xf numFmtId="0" fontId="67" fillId="0" borderId="34" xfId="1" applyFont="1" applyBorder="1" applyAlignment="1" applyProtection="1">
      <alignment horizontal="center" vertical="center" shrinkToFit="1"/>
      <protection hidden="1"/>
    </xf>
    <xf numFmtId="3" fontId="72" fillId="0" borderId="35" xfId="1" applyNumberFormat="1" applyFont="1" applyBorder="1" applyAlignment="1" applyProtection="1">
      <alignment horizontal="center" vertical="center" shrinkToFit="1"/>
      <protection hidden="1"/>
    </xf>
    <xf numFmtId="0" fontId="72" fillId="17" borderId="64" xfId="1" applyFont="1" applyFill="1" applyBorder="1" applyAlignment="1" applyProtection="1">
      <alignment horizontal="center" vertical="center" shrinkToFit="1"/>
      <protection hidden="1"/>
    </xf>
    <xf numFmtId="3" fontId="72" fillId="17" borderId="64" xfId="1" applyNumberFormat="1" applyFont="1" applyFill="1" applyBorder="1" applyAlignment="1" applyProtection="1">
      <alignment horizontal="center" vertical="center" shrinkToFit="1"/>
      <protection hidden="1"/>
    </xf>
    <xf numFmtId="0" fontId="67" fillId="18" borderId="64" xfId="1" applyFont="1" applyFill="1" applyBorder="1" applyAlignment="1" applyProtection="1">
      <alignment horizontal="center" vertical="center" shrinkToFit="1"/>
      <protection hidden="1"/>
    </xf>
    <xf numFmtId="0" fontId="3" fillId="0" borderId="113" xfId="1" applyFont="1" applyBorder="1" applyAlignment="1" applyProtection="1">
      <alignment horizontal="center" vertical="center"/>
      <protection hidden="1"/>
    </xf>
    <xf numFmtId="0" fontId="67" fillId="0" borderId="113" xfId="1" applyFont="1" applyBorder="1" applyAlignment="1" applyProtection="1">
      <alignment horizontal="center" vertical="center" shrinkToFit="1"/>
      <protection hidden="1"/>
    </xf>
    <xf numFmtId="0" fontId="67" fillId="0" borderId="74" xfId="1" applyFont="1" applyBorder="1" applyAlignment="1" applyProtection="1">
      <alignment horizontal="center" vertical="center" shrinkToFit="1"/>
      <protection hidden="1"/>
    </xf>
    <xf numFmtId="3" fontId="72" fillId="0" borderId="75" xfId="1" applyNumberFormat="1" applyFont="1" applyBorder="1" applyAlignment="1" applyProtection="1">
      <alignment horizontal="center" vertical="center" shrinkToFit="1"/>
      <protection hidden="1"/>
    </xf>
    <xf numFmtId="0" fontId="67" fillId="0" borderId="163" xfId="1" applyFont="1" applyBorder="1" applyAlignment="1" applyProtection="1">
      <alignment horizontal="center" vertical="center" shrinkToFit="1"/>
      <protection hidden="1"/>
    </xf>
    <xf numFmtId="3" fontId="72" fillId="0" borderId="164" xfId="1" applyNumberFormat="1" applyFont="1" applyBorder="1" applyAlignment="1" applyProtection="1">
      <alignment horizontal="center" vertical="center" shrinkToFit="1"/>
      <protection hidden="1"/>
    </xf>
    <xf numFmtId="0" fontId="67" fillId="0" borderId="165" xfId="1" applyFont="1" applyBorder="1" applyAlignment="1" applyProtection="1">
      <alignment horizontal="center" vertical="center" shrinkToFit="1"/>
      <protection hidden="1"/>
    </xf>
    <xf numFmtId="3" fontId="72" fillId="0" borderId="87" xfId="1" applyNumberFormat="1" applyFont="1" applyBorder="1" applyAlignment="1" applyProtection="1">
      <alignment horizontal="center" vertical="center" shrinkToFit="1"/>
      <protection hidden="1"/>
    </xf>
    <xf numFmtId="0" fontId="67" fillId="18" borderId="113" xfId="1" applyFont="1" applyFill="1" applyBorder="1" applyAlignment="1" applyProtection="1">
      <alignment horizontal="center" vertical="center" shrinkToFit="1"/>
      <protection hidden="1"/>
    </xf>
    <xf numFmtId="0" fontId="3" fillId="14" borderId="144" xfId="1" applyFont="1" applyFill="1" applyBorder="1" applyAlignment="1">
      <alignment horizontal="center" vertical="center"/>
    </xf>
    <xf numFmtId="0" fontId="73" fillId="16" borderId="95" xfId="1" applyFont="1" applyFill="1" applyBorder="1" applyAlignment="1" applyProtection="1">
      <alignment horizontal="center" vertical="center" wrapText="1"/>
      <protection hidden="1"/>
    </xf>
    <xf numFmtId="0" fontId="73" fillId="16" borderId="167" xfId="1" applyFont="1" applyFill="1" applyBorder="1" applyAlignment="1" applyProtection="1">
      <alignment horizontal="center" vertical="center" wrapText="1"/>
      <protection hidden="1"/>
    </xf>
    <xf numFmtId="0" fontId="8" fillId="0" borderId="155" xfId="1" applyFont="1" applyBorder="1" applyAlignment="1">
      <alignment horizontal="center" vertical="center"/>
    </xf>
    <xf numFmtId="0" fontId="8" fillId="0" borderId="157" xfId="1" applyFont="1" applyBorder="1" applyAlignment="1">
      <alignment horizontal="center" vertical="center"/>
    </xf>
    <xf numFmtId="0" fontId="74" fillId="0" borderId="155" xfId="1" applyFont="1" applyBorder="1" applyAlignment="1" applyProtection="1">
      <alignment horizontal="center" vertical="center" shrinkToFit="1"/>
      <protection hidden="1"/>
    </xf>
    <xf numFmtId="0" fontId="74" fillId="0" borderId="157" xfId="1" applyFont="1" applyBorder="1" applyAlignment="1" applyProtection="1">
      <alignment horizontal="center" vertical="center" shrinkToFit="1"/>
      <protection hidden="1"/>
    </xf>
    <xf numFmtId="0" fontId="8" fillId="0" borderId="34" xfId="1" applyFont="1" applyBorder="1" applyAlignment="1">
      <alignment horizontal="center" vertical="center"/>
    </xf>
    <xf numFmtId="0" fontId="74" fillId="0" borderId="17" xfId="1" applyFont="1" applyBorder="1" applyAlignment="1" applyProtection="1">
      <alignment horizontal="center" vertical="center" shrinkToFit="1"/>
      <protection hidden="1"/>
    </xf>
    <xf numFmtId="0" fontId="74" fillId="0" borderId="34" xfId="1" applyFont="1" applyBorder="1" applyAlignment="1" applyProtection="1">
      <alignment horizontal="center" vertical="center" shrinkToFit="1"/>
      <protection hidden="1"/>
    </xf>
    <xf numFmtId="0" fontId="75" fillId="5" borderId="31" xfId="0" applyFont="1" applyFill="1" applyBorder="1" applyAlignment="1">
      <alignment horizontal="center" vertical="center" wrapText="1"/>
    </xf>
    <xf numFmtId="0" fontId="20" fillId="4" borderId="41" xfId="11" applyFill="1" applyBorder="1" applyAlignment="1">
      <alignment horizontal="center" vertical="center"/>
    </xf>
    <xf numFmtId="0" fontId="20" fillId="4" borderId="42" xfId="11" applyFill="1" applyBorder="1" applyAlignment="1">
      <alignment horizontal="center" vertical="center"/>
    </xf>
    <xf numFmtId="0" fontId="20" fillId="4" borderId="10" xfId="11" applyFill="1" applyBorder="1" applyAlignment="1">
      <alignment horizontal="center" vertical="center"/>
    </xf>
    <xf numFmtId="0" fontId="20" fillId="4" borderId="43" xfId="11" applyFill="1" applyBorder="1" applyAlignment="1">
      <alignment horizontal="center" vertical="center"/>
    </xf>
    <xf numFmtId="0" fontId="20" fillId="4" borderId="44" xfId="11" applyFill="1" applyBorder="1" applyAlignment="1">
      <alignment horizontal="center" vertical="center"/>
    </xf>
    <xf numFmtId="0" fontId="20" fillId="4" borderId="12" xfId="11" applyFill="1" applyBorder="1" applyAlignment="1">
      <alignment horizontal="center" vertical="center"/>
    </xf>
    <xf numFmtId="0" fontId="20" fillId="4" borderId="11" xfId="11" applyFill="1" applyBorder="1" applyAlignment="1">
      <alignment horizontal="center" vertical="center"/>
    </xf>
    <xf numFmtId="0" fontId="8" fillId="4" borderId="12" xfId="11" applyFont="1" applyFill="1" applyBorder="1" applyAlignment="1">
      <alignment horizontal="center" vertical="center"/>
    </xf>
    <xf numFmtId="0" fontId="5" fillId="4" borderId="16" xfId="11" applyFont="1" applyFill="1" applyBorder="1" applyAlignment="1">
      <alignment horizontal="center" vertical="center" wrapText="1"/>
    </xf>
    <xf numFmtId="0" fontId="3" fillId="4" borderId="45" xfId="11" applyFont="1" applyFill="1" applyBorder="1" applyAlignment="1">
      <alignment horizontal="center" vertical="center"/>
    </xf>
    <xf numFmtId="0" fontId="20" fillId="4" borderId="46" xfId="11" applyFill="1" applyBorder="1" applyAlignment="1">
      <alignment horizontal="center" vertical="center"/>
    </xf>
    <xf numFmtId="0" fontId="20" fillId="4" borderId="47" xfId="11" applyFill="1" applyBorder="1" applyAlignment="1">
      <alignment horizontal="center" vertical="center"/>
    </xf>
    <xf numFmtId="0" fontId="20" fillId="4" borderId="48" xfId="11" applyFill="1" applyBorder="1" applyAlignment="1">
      <alignment horizontal="center" vertical="center"/>
    </xf>
    <xf numFmtId="0" fontId="5" fillId="4" borderId="49" xfId="11" applyFont="1" applyFill="1" applyBorder="1" applyAlignment="1">
      <alignment horizontal="center" vertical="center" wrapText="1"/>
    </xf>
    <xf numFmtId="0" fontId="3" fillId="4" borderId="26" xfId="11" applyFont="1" applyFill="1" applyBorder="1" applyAlignment="1">
      <alignment horizontal="center" vertical="center"/>
    </xf>
    <xf numFmtId="0" fontId="20" fillId="4" borderId="5" xfId="11" applyFill="1" applyBorder="1" applyAlignment="1">
      <alignment horizontal="center" vertical="center"/>
    </xf>
    <xf numFmtId="0" fontId="20" fillId="4" borderId="26" xfId="11" applyFill="1" applyBorder="1" applyAlignment="1">
      <alignment horizontal="center" vertical="center"/>
    </xf>
    <xf numFmtId="0" fontId="20" fillId="4" borderId="29" xfId="11" applyFill="1" applyBorder="1" applyAlignment="1">
      <alignment horizontal="center" vertical="center"/>
    </xf>
    <xf numFmtId="0" fontId="20" fillId="4" borderId="50" xfId="11" applyFill="1" applyBorder="1" applyAlignment="1">
      <alignment horizontal="center" vertical="center"/>
    </xf>
    <xf numFmtId="0" fontId="8" fillId="4" borderId="26" xfId="11" applyFont="1" applyFill="1" applyBorder="1" applyAlignment="1">
      <alignment horizontal="center" vertical="center"/>
    </xf>
    <xf numFmtId="0" fontId="9" fillId="0" borderId="33" xfId="11" applyFont="1" applyBorder="1" applyAlignment="1" applyProtection="1">
      <alignment horizontal="center" vertical="center"/>
      <protection hidden="1"/>
    </xf>
    <xf numFmtId="0" fontId="67" fillId="16" borderId="14" xfId="11" applyFont="1" applyFill="1" applyBorder="1" applyAlignment="1" applyProtection="1">
      <alignment horizontal="center" vertical="center" wrapText="1"/>
      <protection hidden="1"/>
    </xf>
    <xf numFmtId="0" fontId="3" fillId="0" borderId="17" xfId="11" applyFont="1" applyBorder="1" applyAlignment="1" applyProtection="1">
      <alignment horizontal="center" vertical="center" shrinkToFit="1"/>
      <protection hidden="1"/>
    </xf>
    <xf numFmtId="3" fontId="9" fillId="0" borderId="21" xfId="11" applyNumberFormat="1" applyFont="1" applyBorder="1" applyAlignment="1" applyProtection="1">
      <alignment horizontal="right" vertical="center" shrinkToFit="1"/>
      <protection hidden="1"/>
    </xf>
    <xf numFmtId="0" fontId="3" fillId="0" borderId="34" xfId="11" applyFont="1" applyBorder="1" applyAlignment="1" applyProtection="1">
      <alignment horizontal="center" vertical="center" shrinkToFit="1"/>
      <protection hidden="1"/>
    </xf>
    <xf numFmtId="3" fontId="9" fillId="0" borderId="35" xfId="11" applyNumberFormat="1" applyFont="1" applyBorder="1" applyAlignment="1" applyProtection="1">
      <alignment horizontal="right" vertical="center" shrinkToFit="1"/>
      <protection hidden="1"/>
    </xf>
    <xf numFmtId="0" fontId="9" fillId="2" borderId="17" xfId="11" applyFont="1" applyFill="1" applyBorder="1" applyAlignment="1" applyProtection="1">
      <alignment horizontal="center" vertical="center" shrinkToFit="1"/>
      <protection hidden="1"/>
    </xf>
    <xf numFmtId="3" fontId="9" fillId="2" borderId="34" xfId="11" applyNumberFormat="1" applyFont="1" applyFill="1" applyBorder="1" applyAlignment="1" applyProtection="1">
      <alignment horizontal="right" vertical="center" shrinkToFit="1"/>
      <protection hidden="1"/>
    </xf>
    <xf numFmtId="0" fontId="10" fillId="16" borderId="21" xfId="11" applyFont="1" applyFill="1" applyBorder="1" applyAlignment="1" applyProtection="1">
      <alignment horizontal="center" vertical="center" shrinkToFit="1"/>
      <protection hidden="1"/>
    </xf>
    <xf numFmtId="0" fontId="9" fillId="0" borderId="24" xfId="11" applyFont="1" applyBorder="1" applyAlignment="1" applyProtection="1">
      <alignment horizontal="center" vertical="center"/>
      <protection hidden="1"/>
    </xf>
    <xf numFmtId="0" fontId="67" fillId="16" borderId="18" xfId="11" applyFont="1" applyFill="1" applyBorder="1" applyAlignment="1" applyProtection="1">
      <alignment horizontal="center" vertical="center" wrapText="1"/>
      <protection hidden="1"/>
    </xf>
    <xf numFmtId="0" fontId="3" fillId="0" borderId="19" xfId="11" applyFont="1" applyBorder="1" applyAlignment="1" applyProtection="1">
      <alignment horizontal="center" vertical="center" shrinkToFit="1"/>
      <protection hidden="1"/>
    </xf>
    <xf numFmtId="3" fontId="9" fillId="0" borderId="23" xfId="11" applyNumberFormat="1" applyFont="1" applyBorder="1" applyAlignment="1" applyProtection="1">
      <alignment horizontal="right" vertical="center" shrinkToFit="1"/>
      <protection hidden="1"/>
    </xf>
    <xf numFmtId="0" fontId="3" fillId="0" borderId="20" xfId="11" applyFont="1" applyBorder="1" applyAlignment="1" applyProtection="1">
      <alignment horizontal="center" vertical="center" shrinkToFit="1"/>
      <protection hidden="1"/>
    </xf>
    <xf numFmtId="3" fontId="9" fillId="0" borderId="51" xfId="11" applyNumberFormat="1" applyFont="1" applyBorder="1" applyAlignment="1" applyProtection="1">
      <alignment horizontal="right" vertical="center" shrinkToFit="1"/>
      <protection hidden="1"/>
    </xf>
    <xf numFmtId="0" fontId="9" fillId="0" borderId="71" xfId="11" applyFont="1" applyBorder="1" applyAlignment="1" applyProtection="1">
      <alignment horizontal="center" vertical="center"/>
      <protection hidden="1"/>
    </xf>
    <xf numFmtId="0" fontId="67" fillId="16" borderId="162" xfId="11" applyFont="1" applyFill="1" applyBorder="1" applyAlignment="1" applyProtection="1">
      <alignment horizontal="center" vertical="center" wrapText="1"/>
      <protection hidden="1"/>
    </xf>
    <xf numFmtId="0" fontId="3" fillId="0" borderId="72" xfId="11" applyFont="1" applyBorder="1" applyAlignment="1" applyProtection="1">
      <alignment horizontal="center" vertical="center" shrinkToFit="1"/>
      <protection hidden="1"/>
    </xf>
    <xf numFmtId="3" fontId="9" fillId="0" borderId="73" xfId="11" applyNumberFormat="1" applyFont="1" applyBorder="1" applyAlignment="1" applyProtection="1">
      <alignment horizontal="right" vertical="center" shrinkToFit="1"/>
      <protection hidden="1"/>
    </xf>
    <xf numFmtId="0" fontId="3" fillId="0" borderId="74" xfId="11" applyFont="1" applyBorder="1" applyAlignment="1" applyProtection="1">
      <alignment horizontal="center" vertical="center" shrinkToFit="1"/>
      <protection hidden="1"/>
    </xf>
    <xf numFmtId="3" fontId="9" fillId="0" borderId="75" xfId="11" applyNumberFormat="1" applyFont="1" applyBorder="1" applyAlignment="1" applyProtection="1">
      <alignment horizontal="right" vertical="center" shrinkToFit="1"/>
      <protection hidden="1"/>
    </xf>
    <xf numFmtId="0" fontId="10" fillId="16" borderId="73" xfId="11" applyFont="1" applyFill="1" applyBorder="1" applyAlignment="1" applyProtection="1">
      <alignment horizontal="center" vertical="center" shrinkToFit="1"/>
      <protection hidden="1"/>
    </xf>
    <xf numFmtId="0" fontId="20" fillId="4" borderId="44" xfId="11" applyFill="1" applyBorder="1" applyAlignment="1">
      <alignment horizontal="center"/>
    </xf>
    <xf numFmtId="3" fontId="20" fillId="4" borderId="43" xfId="11" applyNumberFormat="1" applyFill="1" applyBorder="1" applyAlignment="1">
      <alignment horizontal="center"/>
    </xf>
    <xf numFmtId="3" fontId="20" fillId="4" borderId="56" xfId="11" applyNumberFormat="1" applyFill="1" applyBorder="1" applyAlignment="1">
      <alignment horizontal="center"/>
    </xf>
    <xf numFmtId="0" fontId="20" fillId="4" borderId="10" xfId="11" applyFill="1" applyBorder="1" applyAlignment="1">
      <alignment horizontal="center"/>
    </xf>
    <xf numFmtId="3" fontId="20" fillId="4" borderId="12" xfId="11" applyNumberFormat="1" applyFill="1" applyBorder="1" applyAlignment="1">
      <alignment horizontal="center"/>
    </xf>
    <xf numFmtId="3" fontId="20" fillId="4" borderId="11" xfId="11" applyNumberFormat="1" applyFill="1" applyBorder="1" applyAlignment="1">
      <alignment horizontal="center"/>
    </xf>
    <xf numFmtId="0" fontId="8" fillId="4" borderId="12" xfId="11" applyFont="1" applyFill="1" applyBorder="1" applyAlignment="1">
      <alignment horizontal="center"/>
    </xf>
    <xf numFmtId="0" fontId="3" fillId="4" borderId="0" xfId="11" applyFont="1" applyFill="1" applyAlignment="1">
      <alignment horizontal="center" vertical="center" wrapText="1"/>
    </xf>
    <xf numFmtId="0" fontId="3" fillId="4" borderId="16" xfId="11" applyFont="1" applyFill="1" applyBorder="1" applyAlignment="1">
      <alignment horizontal="center" vertical="center"/>
    </xf>
    <xf numFmtId="0" fontId="20" fillId="4" borderId="41" xfId="11" applyFill="1" applyBorder="1" applyAlignment="1">
      <alignment horizontal="center"/>
    </xf>
    <xf numFmtId="3" fontId="20" fillId="4" borderId="47" xfId="11" applyNumberFormat="1" applyFill="1" applyBorder="1" applyAlignment="1">
      <alignment horizontal="center"/>
    </xf>
    <xf numFmtId="3" fontId="20" fillId="4" borderId="45" xfId="11" applyNumberFormat="1" applyFill="1" applyBorder="1" applyAlignment="1">
      <alignment horizontal="center"/>
    </xf>
    <xf numFmtId="0" fontId="20" fillId="4" borderId="46" xfId="11" applyFill="1" applyBorder="1" applyAlignment="1">
      <alignment horizontal="center"/>
    </xf>
    <xf numFmtId="3" fontId="20" fillId="4" borderId="42" xfId="11" applyNumberFormat="1" applyFill="1" applyBorder="1" applyAlignment="1">
      <alignment horizontal="center"/>
    </xf>
    <xf numFmtId="3" fontId="20" fillId="4" borderId="48" xfId="11" applyNumberFormat="1" applyFill="1" applyBorder="1" applyAlignment="1">
      <alignment horizontal="center"/>
    </xf>
    <xf numFmtId="0" fontId="3" fillId="4" borderId="29" xfId="11" applyFont="1" applyFill="1" applyBorder="1" applyAlignment="1">
      <alignment horizontal="center" vertical="center" wrapText="1"/>
    </xf>
    <xf numFmtId="0" fontId="3" fillId="4" borderId="49" xfId="11" applyFont="1" applyFill="1" applyBorder="1" applyAlignment="1">
      <alignment horizontal="center" vertical="center"/>
    </xf>
    <xf numFmtId="3" fontId="20" fillId="4" borderId="29" xfId="11" applyNumberFormat="1" applyFill="1" applyBorder="1" applyAlignment="1">
      <alignment horizontal="center" vertical="center"/>
    </xf>
    <xf numFmtId="3" fontId="20" fillId="4" borderId="26" xfId="11" applyNumberFormat="1" applyFill="1" applyBorder="1" applyAlignment="1">
      <alignment horizontal="center" vertical="center"/>
    </xf>
    <xf numFmtId="3" fontId="20" fillId="4" borderId="50" xfId="11" applyNumberFormat="1" applyFill="1" applyBorder="1" applyAlignment="1">
      <alignment horizontal="center" vertical="center"/>
    </xf>
    <xf numFmtId="3" fontId="9" fillId="0" borderId="14" xfId="11" applyNumberFormat="1" applyFont="1" applyBorder="1" applyAlignment="1" applyProtection="1">
      <alignment horizontal="right" vertical="center" shrinkToFit="1"/>
      <protection hidden="1"/>
    </xf>
    <xf numFmtId="0" fontId="9" fillId="2" borderId="34" xfId="11" applyFont="1" applyFill="1" applyBorder="1" applyAlignment="1" applyProtection="1">
      <alignment horizontal="center" vertical="center" shrinkToFit="1"/>
      <protection hidden="1"/>
    </xf>
    <xf numFmtId="0" fontId="3" fillId="20" borderId="33" xfId="11" applyFont="1" applyFill="1" applyBorder="1" applyAlignment="1" applyProtection="1">
      <alignment horizontal="center" vertical="center"/>
      <protection hidden="1"/>
    </xf>
    <xf numFmtId="0" fontId="3" fillId="0" borderId="58" xfId="11" applyFont="1" applyBorder="1" applyAlignment="1" applyProtection="1">
      <alignment horizontal="left" vertical="center" shrinkToFit="1"/>
      <protection hidden="1"/>
    </xf>
    <xf numFmtId="0" fontId="9" fillId="0" borderId="25" xfId="11" applyFont="1" applyBorder="1" applyAlignment="1" applyProtection="1">
      <alignment horizontal="left" vertical="center" shrinkToFit="1"/>
      <protection hidden="1"/>
    </xf>
    <xf numFmtId="0" fontId="3" fillId="0" borderId="38" xfId="11" applyFont="1" applyBorder="1" applyAlignment="1" applyProtection="1">
      <alignment horizontal="center" vertical="center" shrinkToFit="1"/>
      <protection hidden="1"/>
    </xf>
    <xf numFmtId="3" fontId="9" fillId="0" borderId="53" xfId="11" applyNumberFormat="1" applyFont="1" applyBorder="1" applyAlignment="1" applyProtection="1">
      <alignment horizontal="right" vertical="center" shrinkToFit="1"/>
      <protection hidden="1"/>
    </xf>
    <xf numFmtId="0" fontId="3" fillId="0" borderId="27" xfId="11" applyFont="1" applyBorder="1" applyAlignment="1" applyProtection="1">
      <alignment horizontal="center" vertical="center" shrinkToFit="1"/>
      <protection hidden="1"/>
    </xf>
    <xf numFmtId="3" fontId="9" fillId="0" borderId="39" xfId="11" applyNumberFormat="1" applyFont="1" applyBorder="1" applyAlignment="1" applyProtection="1">
      <alignment horizontal="right" vertical="center" shrinkToFit="1"/>
      <protection hidden="1"/>
    </xf>
    <xf numFmtId="0" fontId="9" fillId="0" borderId="38" xfId="11" applyFont="1" applyBorder="1" applyAlignment="1" applyProtection="1">
      <alignment horizontal="center" vertical="center" shrinkToFit="1"/>
      <protection hidden="1"/>
    </xf>
    <xf numFmtId="0" fontId="10" fillId="16" borderId="21" xfId="0" applyFont="1" applyFill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center" vertical="center" shrinkToFit="1"/>
      <protection hidden="1"/>
    </xf>
    <xf numFmtId="0" fontId="9" fillId="2" borderId="19" xfId="0" applyFont="1" applyFill="1" applyBorder="1" applyAlignment="1" applyProtection="1">
      <alignment horizontal="center" vertical="center" shrinkToFit="1"/>
      <protection hidden="1"/>
    </xf>
    <xf numFmtId="3" fontId="9" fillId="2" borderId="52" xfId="0" applyNumberFormat="1" applyFont="1" applyFill="1" applyBorder="1" applyAlignment="1" applyProtection="1">
      <alignment horizontal="center" vertical="center" shrinkToFit="1"/>
      <protection hidden="1"/>
    </xf>
    <xf numFmtId="0" fontId="77" fillId="0" borderId="0" xfId="0" applyFont="1"/>
    <xf numFmtId="0" fontId="78" fillId="0" borderId="0" xfId="0" applyFont="1"/>
    <xf numFmtId="0" fontId="6" fillId="0" borderId="0" xfId="0" applyFont="1"/>
    <xf numFmtId="0" fontId="8" fillId="21" borderId="70" xfId="8" applyFont="1" applyFill="1" applyBorder="1" applyAlignment="1">
      <alignment horizontal="center" vertical="center"/>
    </xf>
    <xf numFmtId="0" fontId="8" fillId="21" borderId="70" xfId="8" applyFont="1" applyFill="1" applyBorder="1" applyAlignment="1">
      <alignment horizontal="center" vertical="center" shrinkToFit="1"/>
    </xf>
    <xf numFmtId="0" fontId="8" fillId="21" borderId="6" xfId="8" applyFont="1" applyFill="1" applyBorder="1" applyAlignment="1" applyProtection="1">
      <alignment horizontal="center" vertical="center"/>
      <protection hidden="1"/>
    </xf>
    <xf numFmtId="0" fontId="8" fillId="21" borderId="30" xfId="8" applyFont="1" applyFill="1" applyBorder="1" applyAlignment="1" applyProtection="1">
      <alignment horizontal="center" vertical="center"/>
      <protection hidden="1"/>
    </xf>
    <xf numFmtId="0" fontId="8" fillId="21" borderId="7" xfId="8" applyFont="1" applyFill="1" applyBorder="1" applyAlignment="1" applyProtection="1">
      <alignment horizontal="center" vertical="center"/>
      <protection hidden="1"/>
    </xf>
    <xf numFmtId="0" fontId="8" fillId="21" borderId="9" xfId="8" applyFont="1" applyFill="1" applyBorder="1" applyAlignment="1" applyProtection="1">
      <alignment horizontal="center" vertical="center"/>
      <protection hidden="1"/>
    </xf>
    <xf numFmtId="0" fontId="8" fillId="21" borderId="8" xfId="8" applyFont="1" applyFill="1" applyBorder="1" applyAlignment="1" applyProtection="1">
      <alignment horizontal="center" vertical="center"/>
      <protection hidden="1"/>
    </xf>
    <xf numFmtId="0" fontId="8" fillId="21" borderId="66" xfId="8" applyFont="1" applyFill="1" applyBorder="1" applyAlignment="1" applyProtection="1">
      <alignment horizontal="center" vertical="center"/>
      <protection hidden="1"/>
    </xf>
    <xf numFmtId="0" fontId="8" fillId="21" borderId="70" xfId="8" applyFont="1" applyFill="1" applyBorder="1" applyAlignment="1" applyProtection="1">
      <alignment horizontal="center" vertical="center"/>
      <protection hidden="1"/>
    </xf>
    <xf numFmtId="0" fontId="20" fillId="0" borderId="59" xfId="8" applyBorder="1" applyAlignment="1" applyProtection="1">
      <alignment horizontal="center"/>
      <protection locked="0"/>
    </xf>
    <xf numFmtId="0" fontId="20" fillId="0" borderId="24" xfId="8" applyBorder="1" applyAlignment="1" applyProtection="1">
      <alignment shrinkToFit="1"/>
      <protection locked="0"/>
    </xf>
    <xf numFmtId="0" fontId="79" fillId="0" borderId="21" xfId="8" applyFont="1" applyBorder="1" applyAlignment="1" applyProtection="1">
      <alignment horizontal="center" shrinkToFit="1"/>
      <protection hidden="1"/>
    </xf>
    <xf numFmtId="0" fontId="79" fillId="0" borderId="34" xfId="8" applyFont="1" applyBorder="1" applyAlignment="1" applyProtection="1">
      <alignment horizontal="center" shrinkToFit="1"/>
      <protection hidden="1"/>
    </xf>
    <xf numFmtId="0" fontId="79" fillId="0" borderId="37" xfId="8" applyFont="1" applyBorder="1" applyAlignment="1" applyProtection="1">
      <alignment horizontal="center" shrinkToFit="1"/>
      <protection hidden="1"/>
    </xf>
    <xf numFmtId="0" fontId="79" fillId="0" borderId="35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locked="0"/>
    </xf>
    <xf numFmtId="0" fontId="79" fillId="0" borderId="23" xfId="8" applyFont="1" applyBorder="1" applyAlignment="1" applyProtection="1">
      <alignment horizontal="center" shrinkToFit="1"/>
      <protection hidden="1"/>
    </xf>
    <xf numFmtId="0" fontId="79" fillId="0" borderId="19" xfId="8" applyFont="1" applyBorder="1" applyAlignment="1" applyProtection="1">
      <alignment horizontal="center" shrinkToFit="1"/>
      <protection hidden="1"/>
    </xf>
    <xf numFmtId="0" fontId="79" fillId="0" borderId="52" xfId="8" applyFont="1" applyBorder="1" applyAlignment="1" applyProtection="1">
      <alignment horizontal="center" shrinkToFit="1"/>
      <protection hidden="1"/>
    </xf>
    <xf numFmtId="0" fontId="79" fillId="0" borderId="51" xfId="8" applyFont="1" applyBorder="1" applyAlignment="1" applyProtection="1">
      <alignment horizontal="center" shrinkToFit="1"/>
      <protection hidden="1"/>
    </xf>
    <xf numFmtId="0" fontId="20" fillId="0" borderId="33" xfId="8" applyBorder="1" applyAlignment="1" applyProtection="1">
      <alignment shrinkToFit="1"/>
      <protection locked="0"/>
    </xf>
    <xf numFmtId="0" fontId="20" fillId="0" borderId="25" xfId="8" applyBorder="1" applyAlignment="1" applyProtection="1">
      <alignment shrinkToFit="1"/>
      <protection locked="0"/>
    </xf>
    <xf numFmtId="0" fontId="20" fillId="0" borderId="27" xfId="8" applyBorder="1" applyAlignment="1" applyProtection="1">
      <alignment horizontal="center" shrinkToFit="1"/>
      <protection hidden="1"/>
    </xf>
    <xf numFmtId="0" fontId="20" fillId="0" borderId="169" xfId="8" applyBorder="1" applyAlignment="1" applyProtection="1">
      <alignment horizontal="center" shrinkToFit="1"/>
      <protection hidden="1"/>
    </xf>
    <xf numFmtId="0" fontId="20" fillId="0" borderId="53" xfId="8" applyBorder="1" applyAlignment="1" applyProtection="1">
      <alignment horizontal="center" shrinkToFit="1"/>
      <protection hidden="1"/>
    </xf>
    <xf numFmtId="0" fontId="79" fillId="0" borderId="39" xfId="8" applyFont="1" applyBorder="1" applyAlignment="1" applyProtection="1">
      <alignment horizontal="center" shrinkToFit="1"/>
      <protection hidden="1"/>
    </xf>
    <xf numFmtId="0" fontId="79" fillId="0" borderId="27" xfId="8" applyFont="1" applyBorder="1" applyAlignment="1" applyProtection="1">
      <alignment horizontal="center" shrinkToFit="1"/>
      <protection hidden="1"/>
    </xf>
    <xf numFmtId="0" fontId="79" fillId="0" borderId="169" xfId="8" applyFont="1" applyBorder="1" applyAlignment="1" applyProtection="1">
      <alignment horizontal="center" shrinkToFit="1"/>
      <protection hidden="1"/>
    </xf>
    <xf numFmtId="0" fontId="79" fillId="0" borderId="53" xfId="8" applyFont="1" applyBorder="1" applyAlignment="1" applyProtection="1">
      <alignment horizontal="center" shrinkToFit="1"/>
      <protection hidden="1"/>
    </xf>
    <xf numFmtId="0" fontId="80" fillId="5" borderId="80" xfId="8" applyFont="1" applyFill="1" applyBorder="1" applyAlignment="1" applyProtection="1">
      <alignment horizontal="center" vertical="center"/>
      <protection hidden="1"/>
    </xf>
    <xf numFmtId="0" fontId="80" fillId="5" borderId="64" xfId="8" applyFont="1" applyFill="1" applyBorder="1" applyAlignment="1" applyProtection="1">
      <alignment horizontal="center" vertical="center"/>
      <protection hidden="1"/>
    </xf>
    <xf numFmtId="0" fontId="80" fillId="5" borderId="89" xfId="8" applyFont="1" applyFill="1" applyBorder="1" applyAlignment="1" applyProtection="1">
      <alignment horizontal="center" vertical="center"/>
      <protection hidden="1"/>
    </xf>
    <xf numFmtId="0" fontId="80" fillId="5" borderId="63" xfId="8" applyFont="1" applyFill="1" applyBorder="1" applyAlignment="1" applyProtection="1">
      <alignment horizontal="center" vertical="center"/>
      <protection hidden="1"/>
    </xf>
    <xf numFmtId="0" fontId="80" fillId="5" borderId="1" xfId="8" applyFont="1" applyFill="1" applyBorder="1" applyAlignment="1" applyProtection="1">
      <alignment horizontal="center" vertical="center"/>
      <protection hidden="1"/>
    </xf>
    <xf numFmtId="0" fontId="0" fillId="2" borderId="55" xfId="0" applyFill="1" applyBorder="1"/>
    <xf numFmtId="0" fontId="0" fillId="2" borderId="54" xfId="0" applyFill="1" applyBorder="1"/>
    <xf numFmtId="0" fontId="0" fillId="2" borderId="40" xfId="0" applyFill="1" applyBorder="1"/>
    <xf numFmtId="0" fontId="0" fillId="2" borderId="57" xfId="0" applyFill="1" applyBorder="1"/>
    <xf numFmtId="0" fontId="0" fillId="2" borderId="0" xfId="0" applyFill="1"/>
    <xf numFmtId="0" fontId="0" fillId="2" borderId="45" xfId="0" applyFill="1" applyBorder="1"/>
    <xf numFmtId="0" fontId="8" fillId="3" borderId="24" xfId="8" applyFont="1" applyFill="1" applyBorder="1" applyAlignment="1" applyProtection="1">
      <alignment shrinkToFit="1"/>
      <protection locked="0"/>
    </xf>
    <xf numFmtId="0" fontId="8" fillId="3" borderId="33" xfId="8" applyFont="1" applyFill="1" applyBorder="1" applyAlignment="1" applyProtection="1">
      <alignment shrinkToFit="1"/>
      <protection locked="0"/>
    </xf>
    <xf numFmtId="0" fontId="8" fillId="3" borderId="13" xfId="8" applyFont="1" applyFill="1" applyBorder="1" applyAlignment="1" applyProtection="1">
      <alignment horizontal="center" shrinkToFit="1"/>
      <protection hidden="1"/>
    </xf>
    <xf numFmtId="0" fontId="8" fillId="3" borderId="33" xfId="8" applyFont="1" applyFill="1" applyBorder="1" applyAlignment="1" applyProtection="1">
      <alignment horizontal="center" shrinkToFit="1"/>
      <protection hidden="1"/>
    </xf>
    <xf numFmtId="0" fontId="20" fillId="0" borderId="32" xfId="8" applyBorder="1" applyAlignment="1" applyProtection="1">
      <alignment shrinkToFit="1"/>
      <protection hidden="1"/>
    </xf>
    <xf numFmtId="0" fontId="8" fillId="0" borderId="24" xfId="8" applyFont="1" applyBorder="1" applyAlignment="1" applyProtection="1">
      <alignment shrinkToFit="1"/>
      <protection hidden="1"/>
    </xf>
    <xf numFmtId="0" fontId="20" fillId="0" borderId="36" xfId="8" applyBorder="1" applyAlignment="1" applyProtection="1">
      <alignment shrinkToFit="1"/>
      <protection hidden="1"/>
    </xf>
    <xf numFmtId="0" fontId="20" fillId="0" borderId="160" xfId="8" applyBorder="1" applyAlignment="1" applyProtection="1">
      <alignment horizontal="center"/>
      <protection hidden="1"/>
    </xf>
    <xf numFmtId="0" fontId="8" fillId="0" borderId="25" xfId="8" applyFont="1" applyBorder="1" applyAlignment="1" applyProtection="1">
      <alignment shrinkToFit="1"/>
      <protection hidden="1"/>
    </xf>
    <xf numFmtId="0" fontId="20" fillId="0" borderId="58" xfId="8" applyBorder="1" applyAlignment="1" applyProtection="1">
      <alignment shrinkToFit="1"/>
      <protection hidden="1"/>
    </xf>
    <xf numFmtId="0" fontId="20" fillId="0" borderId="39" xfId="8" applyBorder="1" applyAlignment="1" applyProtection="1">
      <alignment horizontal="center" shrinkToFit="1"/>
      <protection hidden="1"/>
    </xf>
    <xf numFmtId="0" fontId="20" fillId="0" borderId="38" xfId="8" applyBorder="1" applyAlignment="1" applyProtection="1">
      <alignment horizontal="center" shrinkToFit="1"/>
      <protection hidden="1"/>
    </xf>
    <xf numFmtId="0" fontId="8" fillId="0" borderId="39" xfId="8" applyFont="1" applyBorder="1" applyAlignment="1" applyProtection="1">
      <alignment horizontal="center" shrinkToFit="1"/>
      <protection hidden="1"/>
    </xf>
    <xf numFmtId="0" fontId="20" fillId="5" borderId="10" xfId="8" applyFill="1" applyBorder="1" applyAlignment="1">
      <alignment horizontal="center" vertical="center"/>
    </xf>
    <xf numFmtId="0" fontId="20" fillId="5" borderId="11" xfId="8" applyFill="1" applyBorder="1" applyAlignment="1">
      <alignment horizontal="center" vertical="center"/>
    </xf>
    <xf numFmtId="0" fontId="20" fillId="5" borderId="12" xfId="8" applyFill="1" applyBorder="1" applyAlignment="1">
      <alignment horizontal="center" vertical="center"/>
    </xf>
    <xf numFmtId="0" fontId="8" fillId="21" borderId="6" xfId="8" applyFont="1" applyFill="1" applyBorder="1" applyAlignment="1">
      <alignment horizontal="center" vertical="center"/>
    </xf>
    <xf numFmtId="0" fontId="8" fillId="21" borderId="9" xfId="8" applyFont="1" applyFill="1" applyBorder="1" applyAlignment="1">
      <alignment horizontal="center" vertical="center"/>
    </xf>
    <xf numFmtId="0" fontId="8" fillId="21" borderId="30" xfId="8" applyFont="1" applyFill="1" applyBorder="1" applyAlignment="1">
      <alignment horizontal="center" vertical="center"/>
    </xf>
    <xf numFmtId="0" fontId="9" fillId="0" borderId="59" xfId="8" applyFont="1" applyBorder="1" applyAlignment="1" applyProtection="1">
      <alignment horizontal="center" vertical="center"/>
      <protection locked="0"/>
    </xf>
    <xf numFmtId="0" fontId="9" fillId="0" borderId="21" xfId="8" applyFont="1" applyBorder="1" applyAlignment="1" applyProtection="1">
      <alignment horizontal="center" vertical="center" shrinkToFit="1"/>
      <protection locked="0"/>
    </xf>
    <xf numFmtId="0" fontId="9" fillId="0" borderId="34" xfId="8" applyFont="1" applyBorder="1" applyAlignment="1" applyProtection="1">
      <alignment horizontal="center" vertical="center" shrinkToFit="1"/>
      <protection locked="0"/>
    </xf>
    <xf numFmtId="0" fontId="9" fillId="0" borderId="35" xfId="8" applyFont="1" applyBorder="1" applyAlignment="1" applyProtection="1">
      <alignment horizontal="center" vertical="center" shrinkToFit="1"/>
      <protection locked="0"/>
    </xf>
    <xf numFmtId="0" fontId="9" fillId="0" borderId="17" xfId="8" applyFont="1" applyBorder="1" applyAlignment="1" applyProtection="1">
      <alignment horizontal="center" vertical="center" shrinkToFit="1"/>
      <protection locked="0"/>
    </xf>
    <xf numFmtId="0" fontId="9" fillId="0" borderId="60" xfId="8" applyFont="1" applyBorder="1" applyAlignment="1" applyProtection="1">
      <alignment horizontal="center" vertical="center"/>
      <protection locked="0"/>
    </xf>
    <xf numFmtId="0" fontId="9" fillId="0" borderId="23" xfId="8" applyFont="1" applyBorder="1" applyAlignment="1" applyProtection="1">
      <alignment horizontal="center" vertical="center" shrinkToFit="1"/>
      <protection locked="0"/>
    </xf>
    <xf numFmtId="0" fontId="9" fillId="0" borderId="20" xfId="8" applyFont="1" applyBorder="1" applyAlignment="1" applyProtection="1">
      <alignment horizontal="center" vertical="center" shrinkToFit="1"/>
      <protection locked="0"/>
    </xf>
    <xf numFmtId="0" fontId="9" fillId="0" borderId="51" xfId="8" applyFont="1" applyBorder="1" applyAlignment="1" applyProtection="1">
      <alignment horizontal="center" vertical="center" shrinkToFit="1"/>
      <protection locked="0"/>
    </xf>
    <xf numFmtId="0" fontId="9" fillId="0" borderId="19" xfId="8" applyFont="1" applyBorder="1" applyAlignment="1" applyProtection="1">
      <alignment horizontal="center" vertical="center" shrinkToFit="1"/>
      <protection locked="0"/>
    </xf>
    <xf numFmtId="0" fontId="81" fillId="0" borderId="0" xfId="8" applyFont="1" applyAlignment="1">
      <alignment horizontal="center" vertical="center"/>
    </xf>
    <xf numFmtId="0" fontId="20" fillId="2" borderId="34" xfId="8" applyFill="1" applyBorder="1" applyAlignment="1" applyProtection="1">
      <alignment horizontal="center" shrinkToFit="1"/>
      <protection hidden="1"/>
    </xf>
    <xf numFmtId="0" fontId="20" fillId="2" borderId="17" xfId="8" applyFill="1" applyBorder="1" applyAlignment="1" applyProtection="1">
      <alignment horizontal="center" shrinkToFit="1"/>
      <protection hidden="1"/>
    </xf>
    <xf numFmtId="0" fontId="20" fillId="2" borderId="37" xfId="8" applyFill="1" applyBorder="1" applyAlignment="1" applyProtection="1">
      <alignment horizontal="center" shrinkToFit="1"/>
      <protection hidden="1"/>
    </xf>
    <xf numFmtId="0" fontId="20" fillId="2" borderId="19" xfId="8" applyFill="1" applyBorder="1" applyAlignment="1" applyProtection="1">
      <alignment horizontal="center" shrinkToFit="1"/>
      <protection hidden="1"/>
    </xf>
    <xf numFmtId="0" fontId="20" fillId="2" borderId="52" xfId="8" applyFill="1" applyBorder="1" applyAlignment="1" applyProtection="1">
      <alignment horizontal="center" shrinkToFit="1"/>
      <protection hidden="1"/>
    </xf>
    <xf numFmtId="0" fontId="72" fillId="0" borderId="33" xfId="8" applyFont="1" applyBorder="1" applyAlignment="1" applyProtection="1">
      <alignment horizontal="center" vertical="center"/>
      <protection hidden="1"/>
    </xf>
    <xf numFmtId="0" fontId="49" fillId="3" borderId="32" xfId="8" applyFont="1" applyFill="1" applyBorder="1" applyAlignment="1" applyProtection="1">
      <alignment vertical="center" wrapText="1"/>
      <protection hidden="1"/>
    </xf>
    <xf numFmtId="0" fontId="72" fillId="0" borderId="170" xfId="8" applyFont="1" applyBorder="1" applyAlignment="1" applyProtection="1">
      <alignment horizontal="center" vertical="center"/>
      <protection hidden="1"/>
    </xf>
    <xf numFmtId="0" fontId="72" fillId="6" borderId="170" xfId="8" applyFont="1" applyFill="1" applyBorder="1" applyAlignment="1" applyProtection="1">
      <alignment horizontal="center" vertical="center"/>
      <protection hidden="1"/>
    </xf>
    <xf numFmtId="2" fontId="72" fillId="6" borderId="171" xfId="8" applyNumberFormat="1" applyFont="1" applyFill="1" applyBorder="1" applyAlignment="1" applyProtection="1">
      <alignment horizontal="center" vertical="center" shrinkToFit="1"/>
      <protection hidden="1"/>
    </xf>
    <xf numFmtId="0" fontId="27" fillId="3" borderId="14" xfId="8" applyFont="1" applyFill="1" applyBorder="1" applyAlignment="1" applyProtection="1">
      <alignment horizontal="center" vertical="center"/>
      <protection hidden="1"/>
    </xf>
    <xf numFmtId="165" fontId="44" fillId="5" borderId="66" xfId="8" applyNumberFormat="1" applyFont="1" applyFill="1" applyBorder="1" applyAlignment="1" applyProtection="1">
      <alignment horizontal="center" vertical="center" wrapText="1"/>
      <protection hidden="1"/>
    </xf>
    <xf numFmtId="165" fontId="5" fillId="5" borderId="8" xfId="8" applyNumberFormat="1" applyFont="1" applyFill="1" applyBorder="1" applyAlignment="1" applyProtection="1">
      <alignment horizontal="center" vertical="center"/>
      <protection hidden="1"/>
    </xf>
    <xf numFmtId="165" fontId="5" fillId="5" borderId="30" xfId="8" applyNumberFormat="1" applyFont="1" applyFill="1" applyBorder="1" applyAlignment="1" applyProtection="1">
      <alignment horizontal="center" vertical="center"/>
      <protection hidden="1"/>
    </xf>
    <xf numFmtId="165" fontId="5" fillId="5" borderId="66" xfId="8" applyNumberFormat="1" applyFont="1" applyFill="1" applyBorder="1" applyAlignment="1" applyProtection="1">
      <alignment horizontal="center" vertical="center" wrapText="1"/>
      <protection hidden="1"/>
    </xf>
    <xf numFmtId="165" fontId="5" fillId="5" borderId="5" xfId="8" applyNumberFormat="1" applyFont="1" applyFill="1" applyBorder="1" applyAlignment="1" applyProtection="1">
      <alignment horizontal="center" vertical="center"/>
      <protection hidden="1"/>
    </xf>
    <xf numFmtId="165" fontId="5" fillId="5" borderId="50" xfId="8" applyNumberFormat="1" applyFont="1" applyFill="1" applyBorder="1" applyAlignment="1" applyProtection="1">
      <alignment horizontal="center" vertical="center"/>
      <protection hidden="1"/>
    </xf>
    <xf numFmtId="165" fontId="5" fillId="5" borderId="26" xfId="8" applyNumberFormat="1" applyFont="1" applyFill="1" applyBorder="1" applyAlignment="1" applyProtection="1">
      <alignment horizontal="center" vertical="center" wrapText="1"/>
      <protection hidden="1"/>
    </xf>
    <xf numFmtId="165" fontId="5" fillId="5" borderId="30" xfId="8" applyNumberFormat="1" applyFont="1" applyFill="1" applyBorder="1" applyAlignment="1" applyProtection="1">
      <alignment horizontal="center" vertical="center" wrapText="1"/>
      <protection hidden="1"/>
    </xf>
    <xf numFmtId="0" fontId="49" fillId="3" borderId="88" xfId="8" applyFont="1" applyFill="1" applyBorder="1" applyAlignment="1" applyProtection="1">
      <alignment vertical="center" wrapText="1"/>
      <protection hidden="1"/>
    </xf>
    <xf numFmtId="0" fontId="27" fillId="3" borderId="162" xfId="8" applyFont="1" applyFill="1" applyBorder="1" applyAlignment="1" applyProtection="1">
      <alignment horizontal="center" vertical="center"/>
      <protection hidden="1"/>
    </xf>
    <xf numFmtId="0" fontId="10" fillId="18" borderId="113" xfId="1" applyFont="1" applyFill="1" applyBorder="1" applyAlignment="1" applyProtection="1">
      <alignment horizontal="center" vertical="center" shrinkToFit="1"/>
      <protection hidden="1"/>
    </xf>
    <xf numFmtId="0" fontId="67" fillId="0" borderId="17" xfId="1" applyFont="1" applyBorder="1" applyAlignment="1">
      <alignment horizontal="center" vertical="center"/>
    </xf>
    <xf numFmtId="0" fontId="67" fillId="0" borderId="34" xfId="1" applyFont="1" applyBorder="1" applyAlignment="1">
      <alignment horizontal="center" vertical="center"/>
    </xf>
    <xf numFmtId="0" fontId="72" fillId="2" borderId="17" xfId="1" applyFont="1" applyFill="1" applyBorder="1" applyAlignment="1">
      <alignment horizontal="center"/>
    </xf>
    <xf numFmtId="3" fontId="72" fillId="2" borderId="159" xfId="1" applyNumberFormat="1" applyFont="1" applyFill="1" applyBorder="1" applyAlignment="1">
      <alignment horizontal="center"/>
    </xf>
    <xf numFmtId="0" fontId="19" fillId="0" borderId="33" xfId="8" applyFont="1" applyBorder="1" applyAlignment="1" applyProtection="1">
      <alignment horizontal="center" vertical="center"/>
      <protection hidden="1"/>
    </xf>
    <xf numFmtId="0" fontId="18" fillId="3" borderId="14" xfId="8" applyFont="1" applyFill="1" applyBorder="1" applyAlignment="1" applyProtection="1">
      <alignment horizontal="center" vertical="center"/>
      <protection hidden="1"/>
    </xf>
    <xf numFmtId="165" fontId="82" fillId="5" borderId="8" xfId="8" applyNumberFormat="1" applyFont="1" applyFill="1" applyBorder="1" applyAlignment="1" applyProtection="1">
      <alignment horizontal="center" vertical="center"/>
      <protection hidden="1"/>
    </xf>
    <xf numFmtId="165" fontId="82" fillId="5" borderId="30" xfId="8" applyNumberFormat="1" applyFont="1" applyFill="1" applyBorder="1" applyAlignment="1" applyProtection="1">
      <alignment horizontal="center" vertical="center"/>
      <protection hidden="1"/>
    </xf>
    <xf numFmtId="165" fontId="82" fillId="5" borderId="66" xfId="8" applyNumberFormat="1" applyFont="1" applyFill="1" applyBorder="1" applyAlignment="1" applyProtection="1">
      <alignment horizontal="center" vertical="center" wrapText="1"/>
      <protection hidden="1"/>
    </xf>
    <xf numFmtId="165" fontId="82" fillId="5" borderId="5" xfId="8" applyNumberFormat="1" applyFont="1" applyFill="1" applyBorder="1" applyAlignment="1" applyProtection="1">
      <alignment horizontal="center" vertical="center"/>
      <protection hidden="1"/>
    </xf>
    <xf numFmtId="165" fontId="82" fillId="5" borderId="50" xfId="8" applyNumberFormat="1" applyFont="1" applyFill="1" applyBorder="1" applyAlignment="1" applyProtection="1">
      <alignment horizontal="center" vertical="center"/>
      <protection hidden="1"/>
    </xf>
    <xf numFmtId="165" fontId="82" fillId="5" borderId="26" xfId="8" applyNumberFormat="1" applyFont="1" applyFill="1" applyBorder="1" applyAlignment="1" applyProtection="1">
      <alignment horizontal="center" vertical="center" wrapText="1"/>
      <protection hidden="1"/>
    </xf>
    <xf numFmtId="165" fontId="82" fillId="5" borderId="30" xfId="8" applyNumberFormat="1" applyFont="1" applyFill="1" applyBorder="1" applyAlignment="1" applyProtection="1">
      <alignment horizontal="center" vertical="center" wrapText="1"/>
      <protection hidden="1"/>
    </xf>
    <xf numFmtId="165" fontId="83" fillId="5" borderId="66" xfId="8" applyNumberFormat="1" applyFont="1" applyFill="1" applyBorder="1" applyAlignment="1" applyProtection="1">
      <alignment horizontal="center" vertical="center" wrapText="1"/>
      <protection hidden="1"/>
    </xf>
    <xf numFmtId="0" fontId="19" fillId="0" borderId="71" xfId="8" applyFont="1" applyBorder="1" applyAlignment="1" applyProtection="1">
      <alignment horizontal="center" vertical="center"/>
      <protection hidden="1"/>
    </xf>
    <xf numFmtId="0" fontId="18" fillId="3" borderId="162" xfId="8" applyFont="1" applyFill="1" applyBorder="1" applyAlignment="1" applyProtection="1">
      <alignment horizontal="center" vertical="center"/>
      <protection hidden="1"/>
    </xf>
    <xf numFmtId="2" fontId="16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70" xfId="8" applyFont="1" applyFill="1" applyBorder="1" applyAlignment="1" applyProtection="1">
      <alignment horizontal="center" vertical="center"/>
      <protection hidden="1"/>
    </xf>
    <xf numFmtId="2" fontId="16" fillId="6" borderId="171" xfId="8" applyNumberFormat="1" applyFont="1" applyFill="1" applyBorder="1" applyAlignment="1" applyProtection="1">
      <alignment horizontal="center" vertical="center" shrinkToFit="1"/>
      <protection hidden="1"/>
    </xf>
    <xf numFmtId="2" fontId="16" fillId="6" borderId="162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72" xfId="8" applyFont="1" applyFill="1" applyBorder="1" applyAlignment="1" applyProtection="1">
      <alignment horizontal="center" vertical="center"/>
      <protection hidden="1"/>
    </xf>
    <xf numFmtId="2" fontId="16" fillId="6" borderId="173" xfId="8" applyNumberFormat="1" applyFont="1" applyFill="1" applyBorder="1" applyAlignment="1" applyProtection="1">
      <alignment horizontal="center" vertical="center" shrinkToFit="1"/>
      <protection hidden="1"/>
    </xf>
    <xf numFmtId="0" fontId="27" fillId="0" borderId="14" xfId="8" applyFont="1" applyBorder="1" applyAlignment="1" applyProtection="1">
      <alignment horizontal="center" vertical="center"/>
      <protection hidden="1"/>
    </xf>
    <xf numFmtId="0" fontId="72" fillId="0" borderId="25" xfId="8" applyFont="1" applyBorder="1" applyAlignment="1" applyProtection="1">
      <alignment horizontal="center" vertical="center"/>
      <protection hidden="1"/>
    </xf>
    <xf numFmtId="0" fontId="27" fillId="0" borderId="28" xfId="8" applyFont="1" applyBorder="1" applyAlignment="1" applyProtection="1">
      <alignment horizontal="center" vertical="center"/>
      <protection hidden="1"/>
    </xf>
    <xf numFmtId="165" fontId="20" fillId="2" borderId="8" xfId="8" applyNumberFormat="1" applyFill="1" applyBorder="1" applyAlignment="1" applyProtection="1">
      <alignment horizontal="center" vertical="center"/>
      <protection hidden="1"/>
    </xf>
    <xf numFmtId="165" fontId="20" fillId="2" borderId="30" xfId="8" applyNumberFormat="1" applyFill="1" applyBorder="1" applyAlignment="1" applyProtection="1">
      <alignment horizontal="center" vertical="center"/>
      <protection hidden="1"/>
    </xf>
    <xf numFmtId="165" fontId="20" fillId="2" borderId="66" xfId="8" applyNumberFormat="1" applyFill="1" applyBorder="1" applyAlignment="1" applyProtection="1">
      <alignment horizontal="center" vertical="center" wrapText="1"/>
      <protection hidden="1"/>
    </xf>
    <xf numFmtId="165" fontId="20" fillId="2" borderId="30" xfId="8" applyNumberFormat="1" applyFill="1" applyBorder="1" applyAlignment="1" applyProtection="1">
      <alignment horizontal="center" vertical="center" wrapText="1"/>
      <protection hidden="1"/>
    </xf>
    <xf numFmtId="165" fontId="8" fillId="2" borderId="66" xfId="8" applyNumberFormat="1" applyFont="1" applyFill="1" applyBorder="1" applyAlignment="1" applyProtection="1">
      <alignment horizontal="center" vertical="center" wrapText="1"/>
      <protection hidden="1"/>
    </xf>
    <xf numFmtId="0" fontId="8" fillId="0" borderId="21" xfId="1" applyFont="1" applyBorder="1" applyAlignment="1">
      <alignment horizontal="center" vertical="center"/>
    </xf>
    <xf numFmtId="3" fontId="8" fillId="0" borderId="32" xfId="1" applyNumberFormat="1" applyFont="1" applyBorder="1" applyAlignment="1">
      <alignment horizontal="center" vertical="center"/>
    </xf>
    <xf numFmtId="0" fontId="84" fillId="5" borderId="40" xfId="0" applyFont="1" applyFill="1" applyBorder="1" applyAlignment="1">
      <alignment horizontal="center" wrapText="1"/>
    </xf>
    <xf numFmtId="0" fontId="3" fillId="5" borderId="45" xfId="0" applyFont="1" applyFill="1" applyBorder="1" applyAlignment="1">
      <alignment horizontal="center" wrapText="1"/>
    </xf>
    <xf numFmtId="0" fontId="84" fillId="5" borderId="16" xfId="0" applyFont="1" applyFill="1" applyBorder="1" applyAlignment="1">
      <alignment horizontal="center" vertical="center" wrapText="1"/>
    </xf>
    <xf numFmtId="0" fontId="84" fillId="5" borderId="45" xfId="0" applyFont="1" applyFill="1" applyBorder="1" applyAlignment="1">
      <alignment horizontal="center" vertical="center" wrapText="1"/>
    </xf>
    <xf numFmtId="0" fontId="68" fillId="5" borderId="42" xfId="0" applyFont="1" applyFill="1" applyBorder="1" applyAlignment="1">
      <alignment horizontal="center" vertical="center"/>
    </xf>
    <xf numFmtId="0" fontId="84" fillId="5" borderId="49" xfId="0" applyFont="1" applyFill="1" applyBorder="1" applyAlignment="1">
      <alignment horizontal="center" vertical="center" wrapText="1"/>
    </xf>
    <xf numFmtId="0" fontId="84" fillId="5" borderId="2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8" fillId="2" borderId="18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9" fillId="3" borderId="25" xfId="0" applyFont="1" applyFill="1" applyBorder="1" applyAlignment="1" applyProtection="1">
      <alignment horizontal="center" vertical="center"/>
      <protection hidden="1"/>
    </xf>
    <xf numFmtId="3" fontId="69" fillId="0" borderId="156" xfId="1" applyNumberFormat="1" applyFont="1" applyBorder="1" applyAlignment="1" applyProtection="1">
      <alignment horizontal="center" vertical="center" shrinkToFit="1"/>
      <protection hidden="1"/>
    </xf>
    <xf numFmtId="3" fontId="69" fillId="0" borderId="21" xfId="1" applyNumberFormat="1" applyFont="1" applyBorder="1" applyAlignment="1" applyProtection="1">
      <alignment horizontal="center" vertical="center" shrinkToFit="1"/>
      <protection hidden="1"/>
    </xf>
    <xf numFmtId="3" fontId="69" fillId="0" borderId="158" xfId="1" applyNumberFormat="1" applyFont="1" applyBorder="1" applyAlignment="1" applyProtection="1">
      <alignment horizontal="center" vertical="center" shrinkToFit="1"/>
      <protection hidden="1"/>
    </xf>
    <xf numFmtId="3" fontId="69" fillId="0" borderId="35" xfId="1" applyNumberFormat="1" applyFont="1" applyBorder="1" applyAlignment="1" applyProtection="1">
      <alignment horizontal="center" vertical="center" shrinkToFit="1"/>
      <protection hidden="1"/>
    </xf>
    <xf numFmtId="165" fontId="20" fillId="5" borderId="8" xfId="8" applyNumberFormat="1" applyFill="1" applyBorder="1" applyAlignment="1">
      <alignment horizontal="center" vertical="center"/>
    </xf>
    <xf numFmtId="165" fontId="20" fillId="5" borderId="9" xfId="8" applyNumberFormat="1" applyFill="1" applyBorder="1" applyAlignment="1">
      <alignment horizontal="center" vertical="center"/>
    </xf>
    <xf numFmtId="165" fontId="20" fillId="5" borderId="6" xfId="8" applyNumberFormat="1" applyFill="1" applyBorder="1" applyAlignment="1">
      <alignment horizontal="center" vertical="center"/>
    </xf>
    <xf numFmtId="165" fontId="20" fillId="5" borderId="7" xfId="8" applyNumberFormat="1" applyFill="1" applyBorder="1" applyAlignment="1">
      <alignment horizontal="center" vertical="center"/>
    </xf>
    <xf numFmtId="0" fontId="8" fillId="0" borderId="33" xfId="8" applyFont="1" applyBorder="1" applyAlignment="1" applyProtection="1">
      <alignment shrinkToFit="1"/>
      <protection hidden="1"/>
    </xf>
    <xf numFmtId="0" fontId="68" fillId="14" borderId="161" xfId="1" applyFont="1" applyFill="1" applyBorder="1" applyAlignment="1">
      <alignment horizontal="center" vertic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horizontal="center" vertical="center"/>
    </xf>
    <xf numFmtId="0" fontId="86" fillId="15" borderId="44" xfId="1" applyFont="1" applyFill="1" applyBorder="1" applyAlignment="1">
      <alignment horizontal="center"/>
    </xf>
    <xf numFmtId="3" fontId="86" fillId="15" borderId="12" xfId="1" applyNumberFormat="1" applyFont="1" applyFill="1" applyBorder="1" applyAlignment="1">
      <alignment horizontal="center"/>
    </xf>
    <xf numFmtId="0" fontId="86" fillId="15" borderId="10" xfId="1" applyFont="1" applyFill="1" applyBorder="1" applyAlignment="1">
      <alignment horizontal="center"/>
    </xf>
    <xf numFmtId="3" fontId="86" fillId="15" borderId="152" xfId="1" applyNumberFormat="1" applyFont="1" applyFill="1" applyBorder="1" applyAlignment="1">
      <alignment horizontal="center"/>
    </xf>
    <xf numFmtId="3" fontId="86" fillId="15" borderId="43" xfId="1" applyNumberFormat="1" applyFont="1" applyFill="1" applyBorder="1" applyAlignment="1">
      <alignment horizontal="center"/>
    </xf>
    <xf numFmtId="3" fontId="86" fillId="15" borderId="11" xfId="1" applyNumberFormat="1" applyFont="1" applyFill="1" applyBorder="1" applyAlignment="1">
      <alignment horizontal="center"/>
    </xf>
    <xf numFmtId="0" fontId="86" fillId="15" borderId="12" xfId="1" applyFont="1" applyFill="1" applyBorder="1" applyAlignment="1">
      <alignment horizontal="center"/>
    </xf>
    <xf numFmtId="0" fontId="86" fillId="14" borderId="41" xfId="1" applyFont="1" applyFill="1" applyBorder="1" applyAlignment="1">
      <alignment horizontal="center"/>
    </xf>
    <xf numFmtId="3" fontId="86" fillId="14" borderId="42" xfId="1" applyNumberFormat="1" applyFont="1" applyFill="1" applyBorder="1" applyAlignment="1">
      <alignment horizontal="center"/>
    </xf>
    <xf numFmtId="0" fontId="86" fillId="14" borderId="46" xfId="1" applyFont="1" applyFill="1" applyBorder="1" applyAlignment="1">
      <alignment horizontal="center"/>
    </xf>
    <xf numFmtId="3" fontId="86" fillId="14" borderId="0" xfId="1" applyNumberFormat="1" applyFont="1" applyFill="1" applyBorder="1" applyAlignment="1">
      <alignment horizontal="center"/>
    </xf>
    <xf numFmtId="3" fontId="86" fillId="14" borderId="47" xfId="1" applyNumberFormat="1" applyFont="1" applyFill="1" applyBorder="1" applyAlignment="1">
      <alignment horizontal="center"/>
    </xf>
    <xf numFmtId="0" fontId="86" fillId="14" borderId="161" xfId="1" applyFont="1" applyFill="1" applyBorder="1" applyAlignment="1">
      <alignment horizontal="center"/>
    </xf>
    <xf numFmtId="0" fontId="72" fillId="0" borderId="0" xfId="1" applyFont="1" applyBorder="1"/>
    <xf numFmtId="0" fontId="67" fillId="0" borderId="0" xfId="1" applyFont="1" applyBorder="1" applyAlignment="1">
      <alignment horizontal="center"/>
    </xf>
    <xf numFmtId="0" fontId="67" fillId="0" borderId="0" xfId="1" applyFont="1" applyBorder="1" applyAlignment="1"/>
    <xf numFmtId="0" fontId="67" fillId="0" borderId="0" xfId="1" applyFont="1" applyBorder="1"/>
    <xf numFmtId="0" fontId="72" fillId="0" borderId="0" xfId="0" applyFont="1"/>
    <xf numFmtId="0" fontId="67" fillId="0" borderId="0" xfId="1" applyFont="1" applyBorder="1" applyAlignment="1">
      <alignment horizontal="center" vertical="top"/>
    </xf>
    <xf numFmtId="0" fontId="67" fillId="0" borderId="0" xfId="1" applyFont="1" applyBorder="1" applyAlignment="1">
      <alignment horizontal="center" vertical="center"/>
    </xf>
    <xf numFmtId="0" fontId="3" fillId="0" borderId="160" xfId="13" applyFont="1" applyBorder="1" applyAlignment="1" applyProtection="1">
      <alignment horizontal="left" vertical="center" shrinkToFit="1"/>
      <protection hidden="1"/>
    </xf>
    <xf numFmtId="0" fontId="9" fillId="0" borderId="25" xfId="13" applyFont="1" applyBorder="1" applyAlignment="1" applyProtection="1">
      <alignment horizontal="left" vertical="center" shrinkToFit="1"/>
      <protection hidden="1"/>
    </xf>
    <xf numFmtId="0" fontId="3" fillId="0" borderId="38" xfId="13" applyFont="1" applyBorder="1" applyAlignment="1" applyProtection="1">
      <alignment horizontal="center" vertical="center" shrinkToFit="1"/>
      <protection hidden="1"/>
    </xf>
    <xf numFmtId="3" fontId="9" fillId="0" borderId="39" xfId="13" applyNumberFormat="1" applyFont="1" applyBorder="1" applyAlignment="1" applyProtection="1">
      <alignment horizontal="right" vertical="center" shrinkToFit="1"/>
      <protection hidden="1"/>
    </xf>
    <xf numFmtId="0" fontId="9" fillId="0" borderId="38" xfId="13" applyFont="1" applyBorder="1" applyAlignment="1" applyProtection="1">
      <alignment horizontal="center" vertical="center" shrinkToFit="1"/>
      <protection hidden="1"/>
    </xf>
    <xf numFmtId="3" fontId="9" fillId="0" borderId="169" xfId="13" applyNumberFormat="1" applyFont="1" applyBorder="1" applyAlignment="1" applyProtection="1">
      <alignment horizontal="right" vertical="center" shrinkToFit="1"/>
      <protection hidden="1"/>
    </xf>
    <xf numFmtId="0" fontId="10" fillId="0" borderId="39" xfId="13" applyFont="1" applyBorder="1" applyAlignment="1" applyProtection="1">
      <alignment horizontal="center" vertical="center" shrinkToFit="1"/>
      <protection hidden="1"/>
    </xf>
    <xf numFmtId="0" fontId="73" fillId="16" borderId="178" xfId="1" applyFont="1" applyFill="1" applyBorder="1" applyAlignment="1" applyProtection="1">
      <alignment horizontal="center" vertical="center" wrapText="1"/>
      <protection hidden="1"/>
    </xf>
    <xf numFmtId="0" fontId="68" fillId="4" borderId="42" xfId="11" applyFont="1" applyFill="1" applyBorder="1" applyAlignment="1">
      <alignment horizontal="center" vertical="center"/>
    </xf>
    <xf numFmtId="0" fontId="9" fillId="2" borderId="20" xfId="0" applyFont="1" applyFill="1" applyBorder="1" applyAlignment="1" applyProtection="1">
      <alignment horizontal="center" vertical="center" shrinkToFit="1"/>
      <protection hidden="1"/>
    </xf>
    <xf numFmtId="3" fontId="9" fillId="2" borderId="20" xfId="0" applyNumberFormat="1" applyFont="1" applyFill="1" applyBorder="1" applyAlignment="1" applyProtection="1">
      <alignment horizontal="right" vertical="center" shrinkToFit="1"/>
      <protection hidden="1"/>
    </xf>
    <xf numFmtId="2" fontId="16" fillId="6" borderId="18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79" xfId="8" applyFont="1" applyFill="1" applyBorder="1" applyAlignment="1" applyProtection="1">
      <alignment horizontal="center" vertical="center"/>
      <protection hidden="1"/>
    </xf>
    <xf numFmtId="2" fontId="16" fillId="6" borderId="180" xfId="8" applyNumberFormat="1" applyFont="1" applyFill="1" applyBorder="1" applyAlignment="1" applyProtection="1">
      <alignment horizontal="center" vertical="center" shrinkToFit="1"/>
      <protection hidden="1"/>
    </xf>
    <xf numFmtId="2" fontId="72" fillId="6" borderId="171" xfId="8" applyNumberFormat="1" applyFont="1" applyFill="1" applyBorder="1" applyAlignment="1" applyProtection="1">
      <alignment horizontal="center" vertical="center"/>
      <protection hidden="1"/>
    </xf>
    <xf numFmtId="2" fontId="72" fillId="6" borderId="14" xfId="8" applyNumberFormat="1" applyFont="1" applyFill="1" applyBorder="1" applyAlignment="1" applyProtection="1">
      <alignment horizontal="center" vertical="center"/>
      <protection hidden="1"/>
    </xf>
    <xf numFmtId="0" fontId="72" fillId="6" borderId="176" xfId="8" applyFont="1" applyFill="1" applyBorder="1" applyAlignment="1" applyProtection="1">
      <alignment horizontal="center" vertical="center"/>
      <protection hidden="1"/>
    </xf>
    <xf numFmtId="2" fontId="72" fillId="6" borderId="177" xfId="8" applyNumberFormat="1" applyFont="1" applyFill="1" applyBorder="1" applyAlignment="1" applyProtection="1">
      <alignment horizontal="center" vertical="center"/>
      <protection hidden="1"/>
    </xf>
    <xf numFmtId="2" fontId="72" fillId="6" borderId="28" xfId="8" applyNumberFormat="1" applyFont="1" applyFill="1" applyBorder="1" applyAlignment="1" applyProtection="1">
      <alignment horizontal="center" vertical="center"/>
      <protection hidden="1"/>
    </xf>
    <xf numFmtId="0" fontId="45" fillId="0" borderId="72" xfId="0" applyFont="1" applyBorder="1" applyAlignment="1" applyProtection="1">
      <alignment horizontal="center" vertical="center" shrinkToFit="1"/>
      <protection hidden="1"/>
    </xf>
    <xf numFmtId="3" fontId="56" fillId="0" borderId="73" xfId="0" applyNumberFormat="1" applyFont="1" applyBorder="1" applyAlignment="1" applyProtection="1">
      <alignment horizontal="right" vertical="center" shrinkToFit="1"/>
      <protection hidden="1"/>
    </xf>
    <xf numFmtId="0" fontId="45" fillId="0" borderId="74" xfId="0" applyFont="1" applyBorder="1" applyAlignment="1" applyProtection="1">
      <alignment horizontal="center" vertical="center" shrinkToFit="1"/>
      <protection hidden="1"/>
    </xf>
    <xf numFmtId="3" fontId="56" fillId="0" borderId="75" xfId="0" applyNumberFormat="1" applyFont="1" applyBorder="1" applyAlignment="1" applyProtection="1">
      <alignment horizontal="right" vertical="center" shrinkToFit="1"/>
      <protection hidden="1"/>
    </xf>
    <xf numFmtId="0" fontId="3" fillId="0" borderId="163" xfId="1" applyFont="1" applyBorder="1" applyAlignment="1" applyProtection="1">
      <alignment horizontal="center" vertical="center" shrinkToFit="1"/>
      <protection hidden="1"/>
    </xf>
    <xf numFmtId="3" fontId="9" fillId="0" borderId="164" xfId="1" applyNumberFormat="1" applyFont="1" applyBorder="1" applyAlignment="1" applyProtection="1">
      <alignment horizontal="right" vertical="center" shrinkToFit="1"/>
      <protection hidden="1"/>
    </xf>
    <xf numFmtId="0" fontId="3" fillId="0" borderId="165" xfId="1" applyFont="1" applyBorder="1" applyAlignment="1" applyProtection="1">
      <alignment horizontal="center" vertical="center" shrinkToFit="1"/>
      <protection hidden="1"/>
    </xf>
    <xf numFmtId="3" fontId="9" fillId="0" borderId="87" xfId="1" applyNumberFormat="1" applyFont="1" applyBorder="1" applyAlignment="1" applyProtection="1">
      <alignment horizontal="right" vertical="center" shrinkToFit="1"/>
      <protection hidden="1"/>
    </xf>
    <xf numFmtId="0" fontId="16" fillId="14" borderId="142" xfId="1" applyFont="1" applyFill="1" applyBorder="1" applyAlignment="1">
      <alignment horizontal="center" vertical="center" wrapText="1"/>
    </xf>
    <xf numFmtId="0" fontId="16" fillId="14" borderId="62" xfId="1" applyFont="1" applyFill="1" applyBorder="1" applyAlignment="1">
      <alignment horizontal="center" vertical="center"/>
    </xf>
    <xf numFmtId="0" fontId="19" fillId="14" borderId="143" xfId="1" applyFont="1" applyFill="1" applyBorder="1" applyAlignment="1">
      <alignment horizontal="center"/>
    </xf>
    <xf numFmtId="3" fontId="19" fillId="14" borderId="148" xfId="1" applyNumberFormat="1" applyFont="1" applyFill="1" applyBorder="1" applyAlignment="1">
      <alignment horizontal="center"/>
    </xf>
    <xf numFmtId="0" fontId="19" fillId="14" borderId="145" xfId="1" applyFont="1" applyFill="1" applyBorder="1" applyAlignment="1">
      <alignment horizontal="center"/>
    </xf>
    <xf numFmtId="3" fontId="19" fillId="14" borderId="62" xfId="1" applyNumberFormat="1" applyFont="1" applyFill="1" applyBorder="1" applyAlignment="1">
      <alignment horizontal="center"/>
    </xf>
    <xf numFmtId="3" fontId="19" fillId="14" borderId="149" xfId="1" applyNumberFormat="1" applyFont="1" applyFill="1" applyBorder="1" applyAlignment="1">
      <alignment horizontal="center"/>
    </xf>
    <xf numFmtId="0" fontId="8" fillId="2" borderId="17" xfId="1" applyFont="1" applyFill="1" applyBorder="1" applyAlignment="1">
      <alignment horizontal="center"/>
    </xf>
    <xf numFmtId="0" fontId="16" fillId="0" borderId="62" xfId="1" applyFont="1" applyBorder="1" applyAlignment="1" applyProtection="1">
      <alignment horizontal="left" vertical="center" shrinkToFit="1"/>
      <protection hidden="1"/>
    </xf>
    <xf numFmtId="0" fontId="8" fillId="0" borderId="163" xfId="1" applyFont="1" applyBorder="1" applyAlignment="1">
      <alignment horizontal="center" vertical="center"/>
    </xf>
    <xf numFmtId="3" fontId="20" fillId="0" borderId="164" xfId="1" applyNumberFormat="1" applyFont="1" applyBorder="1" applyAlignment="1">
      <alignment horizontal="center" vertical="center"/>
    </xf>
    <xf numFmtId="0" fontId="8" fillId="0" borderId="165" xfId="1" applyFont="1" applyBorder="1" applyAlignment="1">
      <alignment horizontal="center" vertical="center"/>
    </xf>
    <xf numFmtId="3" fontId="20" fillId="0" borderId="62" xfId="1" applyNumberFormat="1" applyFont="1" applyBorder="1" applyAlignment="1">
      <alignment horizontal="center" vertical="center"/>
    </xf>
    <xf numFmtId="3" fontId="20" fillId="0" borderId="87" xfId="1" applyNumberFormat="1" applyFont="1" applyBorder="1" applyAlignment="1">
      <alignment horizontal="center" vertical="center"/>
    </xf>
    <xf numFmtId="0" fontId="20" fillId="0" borderId="164" xfId="1" applyFont="1" applyBorder="1" applyAlignment="1">
      <alignment horizontal="center" vertical="center"/>
    </xf>
    <xf numFmtId="0" fontId="74" fillId="0" borderId="163" xfId="1" applyFont="1" applyBorder="1" applyAlignment="1" applyProtection="1">
      <alignment horizontal="center" vertical="center" shrinkToFit="1"/>
      <protection hidden="1"/>
    </xf>
    <xf numFmtId="3" fontId="69" fillId="0" borderId="164" xfId="1" applyNumberFormat="1" applyFont="1" applyBorder="1" applyAlignment="1" applyProtection="1">
      <alignment horizontal="center" vertical="center" shrinkToFit="1"/>
      <protection hidden="1"/>
    </xf>
    <xf numFmtId="0" fontId="74" fillId="0" borderId="165" xfId="1" applyFont="1" applyBorder="1" applyAlignment="1" applyProtection="1">
      <alignment horizontal="center" vertical="center" shrinkToFit="1"/>
      <protection hidden="1"/>
    </xf>
    <xf numFmtId="3" fontId="69" fillId="0" borderId="87" xfId="1" applyNumberFormat="1" applyFont="1" applyBorder="1" applyAlignment="1" applyProtection="1">
      <alignment horizontal="center" vertical="center" shrinkToFit="1"/>
      <protection hidden="1"/>
    </xf>
    <xf numFmtId="0" fontId="9" fillId="0" borderId="18" xfId="0" applyFont="1" applyBorder="1" applyAlignment="1" applyProtection="1">
      <alignment horizontal="left" vertical="center" shrinkToFit="1"/>
      <protection hidden="1"/>
    </xf>
    <xf numFmtId="0" fontId="9" fillId="0" borderId="162" xfId="0" applyFont="1" applyBorder="1" applyAlignment="1" applyProtection="1">
      <alignment horizontal="left" vertical="center" shrinkToFit="1"/>
      <protection hidden="1"/>
    </xf>
    <xf numFmtId="0" fontId="9" fillId="0" borderId="59" xfId="0" applyFont="1" applyBorder="1" applyAlignment="1" applyProtection="1">
      <alignment horizontal="center" vertical="center"/>
      <protection hidden="1"/>
    </xf>
    <xf numFmtId="0" fontId="9" fillId="0" borderId="60" xfId="0" applyFont="1" applyBorder="1" applyAlignment="1" applyProtection="1">
      <alignment horizontal="center" vertical="center"/>
      <protection hidden="1"/>
    </xf>
    <xf numFmtId="0" fontId="9" fillId="0" borderId="181" xfId="0" applyFont="1" applyBorder="1" applyAlignment="1" applyProtection="1">
      <alignment horizontal="center" vertical="center"/>
      <protection hidden="1"/>
    </xf>
    <xf numFmtId="0" fontId="3" fillId="3" borderId="174" xfId="0" applyFont="1" applyFill="1" applyBorder="1" applyAlignment="1">
      <alignment shrinkToFit="1"/>
    </xf>
    <xf numFmtId="0" fontId="3" fillId="3" borderId="184" xfId="0" applyFont="1" applyFill="1" applyBorder="1" applyAlignment="1">
      <alignment shrinkToFit="1"/>
    </xf>
    <xf numFmtId="0" fontId="3" fillId="3" borderId="184" xfId="0" applyFont="1" applyFill="1" applyBorder="1" applyAlignment="1" applyProtection="1">
      <alignment horizontal="left" vertical="center" shrinkToFit="1"/>
      <protection hidden="1"/>
    </xf>
    <xf numFmtId="0" fontId="3" fillId="3" borderId="175" xfId="0" applyFont="1" applyFill="1" applyBorder="1" applyAlignment="1">
      <alignment shrinkToFit="1"/>
    </xf>
    <xf numFmtId="0" fontId="3" fillId="3" borderId="185" xfId="0" applyFont="1" applyFill="1" applyBorder="1" applyAlignment="1">
      <alignment shrinkToFit="1"/>
    </xf>
    <xf numFmtId="0" fontId="8" fillId="3" borderId="186" xfId="0" applyFont="1" applyFill="1" applyBorder="1" applyAlignment="1" applyProtection="1">
      <alignment shrinkToFit="1"/>
      <protection hidden="1"/>
    </xf>
    <xf numFmtId="0" fontId="20" fillId="0" borderId="186" xfId="0" applyFont="1" applyBorder="1" applyAlignment="1" applyProtection="1">
      <alignment shrinkToFit="1"/>
      <protection hidden="1"/>
    </xf>
    <xf numFmtId="1" fontId="20" fillId="13" borderId="186" xfId="0" applyNumberFormat="1" applyFont="1" applyFill="1" applyBorder="1" applyAlignment="1" applyProtection="1">
      <alignment horizontal="right" shrinkToFit="1"/>
      <protection hidden="1"/>
    </xf>
    <xf numFmtId="0" fontId="8" fillId="0" borderId="72" xfId="0" applyFont="1" applyBorder="1" applyAlignment="1" applyProtection="1">
      <alignment horizontal="center" vertical="center" shrinkToFit="1"/>
      <protection hidden="1"/>
    </xf>
    <xf numFmtId="3" fontId="20" fillId="0" borderId="73" xfId="0" applyNumberFormat="1" applyFont="1" applyBorder="1" applyAlignment="1" applyProtection="1">
      <alignment horizontal="right" vertical="center" shrinkToFit="1"/>
      <protection hidden="1"/>
    </xf>
    <xf numFmtId="0" fontId="8" fillId="13" borderId="187" xfId="0" applyFont="1" applyFill="1" applyBorder="1" applyAlignment="1" applyProtection="1">
      <alignment horizontal="center" shrinkToFit="1"/>
      <protection hidden="1"/>
    </xf>
    <xf numFmtId="0" fontId="3" fillId="3" borderId="58" xfId="0" applyFont="1" applyFill="1" applyBorder="1" applyAlignment="1" applyProtection="1">
      <alignment horizontal="left" vertical="center" shrinkToFit="1"/>
      <protection hidden="1"/>
    </xf>
    <xf numFmtId="0" fontId="9" fillId="2" borderId="27" xfId="0" applyFont="1" applyFill="1" applyBorder="1" applyAlignment="1" applyProtection="1">
      <alignment horizontal="center" vertical="center" shrinkToFit="1"/>
      <protection hidden="1"/>
    </xf>
    <xf numFmtId="0" fontId="10" fillId="3" borderId="39" xfId="0" applyFont="1" applyFill="1" applyBorder="1" applyAlignment="1" applyProtection="1">
      <alignment horizontal="center" vertical="center" shrinkToFit="1"/>
      <protection hidden="1"/>
    </xf>
    <xf numFmtId="0" fontId="5" fillId="3" borderId="33" xfId="8" applyFont="1" applyFill="1" applyBorder="1" applyAlignment="1" applyProtection="1">
      <alignment horizontal="left" vertical="center"/>
      <protection hidden="1"/>
    </xf>
    <xf numFmtId="0" fontId="72" fillId="0" borderId="172" xfId="8" applyFont="1" applyBorder="1" applyAlignment="1" applyProtection="1">
      <alignment horizontal="center" vertical="center"/>
      <protection hidden="1"/>
    </xf>
    <xf numFmtId="2" fontId="72" fillId="6" borderId="162" xfId="8" applyNumberFormat="1" applyFont="1" applyFill="1" applyBorder="1" applyAlignment="1" applyProtection="1">
      <alignment horizontal="center" vertical="center" shrinkToFit="1"/>
      <protection hidden="1"/>
    </xf>
    <xf numFmtId="0" fontId="72" fillId="6" borderId="172" xfId="8" applyFont="1" applyFill="1" applyBorder="1" applyAlignment="1" applyProtection="1">
      <alignment horizontal="center" vertical="center"/>
      <protection hidden="1"/>
    </xf>
    <xf numFmtId="2" fontId="72" fillId="6" borderId="173" xfId="8" applyNumberFormat="1" applyFont="1" applyFill="1" applyBorder="1" applyAlignment="1" applyProtection="1">
      <alignment horizontal="center" vertical="center" shrinkToFit="1"/>
      <protection hidden="1"/>
    </xf>
    <xf numFmtId="3" fontId="0" fillId="0" borderId="51" xfId="0" applyNumberFormat="1" applyBorder="1" applyAlignment="1" applyProtection="1">
      <alignment horizontal="right" vertical="center" shrinkToFit="1"/>
      <protection hidden="1"/>
    </xf>
    <xf numFmtId="3" fontId="0" fillId="0" borderId="23" xfId="0" applyNumberFormat="1" applyBorder="1" applyAlignment="1" applyProtection="1">
      <alignment horizontal="right" vertical="center" shrinkToFit="1"/>
      <protection hidden="1"/>
    </xf>
    <xf numFmtId="3" fontId="0" fillId="0" borderId="35" xfId="0" applyNumberFormat="1" applyBorder="1" applyAlignment="1" applyProtection="1">
      <alignment horizontal="right" vertical="center" shrinkToFit="1"/>
      <protection hidden="1"/>
    </xf>
    <xf numFmtId="3" fontId="0" fillId="0" borderId="14" xfId="0" applyNumberFormat="1" applyBorder="1" applyAlignment="1" applyProtection="1">
      <alignment horizontal="right" vertical="center" shrinkToFit="1"/>
      <protection hidden="1"/>
    </xf>
    <xf numFmtId="3" fontId="0" fillId="0" borderId="53" xfId="0" applyNumberFormat="1" applyBorder="1" applyAlignment="1" applyProtection="1">
      <alignment horizontal="right" vertical="center" shrinkToFit="1"/>
      <protection hidden="1"/>
    </xf>
    <xf numFmtId="3" fontId="0" fillId="0" borderId="39" xfId="0" applyNumberFormat="1" applyBorder="1" applyAlignment="1" applyProtection="1">
      <alignment horizontal="right" vertical="center" shrinkToFit="1"/>
      <protection hidden="1"/>
    </xf>
    <xf numFmtId="0" fontId="64" fillId="3" borderId="71" xfId="0" applyFont="1" applyFill="1" applyBorder="1" applyAlignment="1" applyProtection="1">
      <alignment horizontal="center" vertical="center" wrapText="1"/>
      <protection hidden="1"/>
    </xf>
    <xf numFmtId="3" fontId="9" fillId="2" borderId="169" xfId="0" applyNumberFormat="1" applyFont="1" applyFill="1" applyBorder="1" applyAlignment="1" applyProtection="1">
      <alignment horizontal="center" vertical="center" shrinkToFit="1"/>
      <protection hidden="1"/>
    </xf>
    <xf numFmtId="0" fontId="10" fillId="16" borderId="39" xfId="0" applyFont="1" applyFill="1" applyBorder="1" applyAlignment="1" applyProtection="1">
      <alignment horizontal="center" vertical="center" shrinkToFit="1"/>
      <protection hidden="1"/>
    </xf>
    <xf numFmtId="0" fontId="19" fillId="19" borderId="133" xfId="1" applyFont="1" applyFill="1" applyBorder="1" applyAlignment="1" applyProtection="1">
      <alignment vertical="center" shrinkToFit="1"/>
      <protection hidden="1"/>
    </xf>
    <xf numFmtId="0" fontId="20" fillId="19" borderId="33" xfId="1" applyFont="1" applyFill="1" applyBorder="1" applyAlignment="1" applyProtection="1">
      <alignment vertical="center"/>
      <protection hidden="1"/>
    </xf>
    <xf numFmtId="0" fontId="9" fillId="0" borderId="38" xfId="0" applyFont="1" applyBorder="1" applyAlignment="1" applyProtection="1">
      <alignment horizontal="center" vertical="center" shrinkToFit="1"/>
      <protection hidden="1"/>
    </xf>
    <xf numFmtId="0" fontId="5" fillId="3" borderId="33" xfId="8" applyFont="1" applyFill="1" applyBorder="1" applyAlignment="1" applyProtection="1">
      <alignment horizontal="left" vertical="center" wrapText="1"/>
      <protection hidden="1"/>
    </xf>
    <xf numFmtId="0" fontId="5" fillId="3" borderId="71" xfId="8" applyFont="1" applyFill="1" applyBorder="1" applyAlignment="1" applyProtection="1">
      <alignment horizontal="left" vertical="center"/>
      <protection hidden="1"/>
    </xf>
    <xf numFmtId="0" fontId="9" fillId="6" borderId="24" xfId="1" applyFont="1" applyFill="1" applyBorder="1" applyAlignment="1" applyProtection="1">
      <alignment vertical="center" shrinkToFit="1"/>
      <protection hidden="1"/>
    </xf>
    <xf numFmtId="0" fontId="67" fillId="20" borderId="32" xfId="11" applyFont="1" applyFill="1" applyBorder="1" applyAlignment="1" applyProtection="1">
      <alignment horizontal="left" vertical="center" shrinkToFit="1"/>
      <protection hidden="1"/>
    </xf>
    <xf numFmtId="0" fontId="67" fillId="20" borderId="36" xfId="11" applyFont="1" applyFill="1" applyBorder="1" applyAlignment="1" applyProtection="1">
      <alignment horizontal="left" vertical="center" shrinkToFit="1"/>
      <protection hidden="1"/>
    </xf>
    <xf numFmtId="0" fontId="72" fillId="0" borderId="33" xfId="11" applyFont="1" applyBorder="1" applyAlignment="1" applyProtection="1">
      <alignment horizontal="left" vertical="center" shrinkToFit="1"/>
      <protection hidden="1"/>
    </xf>
    <xf numFmtId="165" fontId="87" fillId="5" borderId="44" xfId="8" applyNumberFormat="1" applyFont="1" applyFill="1" applyBorder="1" applyAlignment="1">
      <alignment horizontal="center" vertical="center"/>
    </xf>
    <xf numFmtId="165" fontId="87" fillId="5" borderId="12" xfId="8" applyNumberFormat="1" applyFont="1" applyFill="1" applyBorder="1" applyAlignment="1">
      <alignment horizontal="center" vertical="center"/>
    </xf>
    <xf numFmtId="165" fontId="87" fillId="5" borderId="10" xfId="8" applyNumberFormat="1" applyFont="1" applyFill="1" applyBorder="1" applyAlignment="1">
      <alignment horizontal="center" vertical="center"/>
    </xf>
    <xf numFmtId="165" fontId="87" fillId="5" borderId="43" xfId="8" applyNumberFormat="1" applyFont="1" applyFill="1" applyBorder="1" applyAlignment="1">
      <alignment horizontal="center" vertical="center"/>
    </xf>
    <xf numFmtId="165" fontId="87" fillId="5" borderId="63" xfId="8" applyNumberFormat="1" applyFont="1" applyFill="1" applyBorder="1" applyAlignment="1">
      <alignment horizontal="center" vertical="center"/>
    </xf>
    <xf numFmtId="0" fontId="8" fillId="0" borderId="188" xfId="0" applyFont="1" applyBorder="1" applyAlignment="1" applyProtection="1">
      <alignment horizontal="center" vertical="center"/>
      <protection hidden="1"/>
    </xf>
    <xf numFmtId="0" fontId="0" fillId="0" borderId="119" xfId="0" applyBorder="1" applyAlignment="1" applyProtection="1">
      <alignment horizontal="center" vertical="center"/>
      <protection hidden="1"/>
    </xf>
    <xf numFmtId="0" fontId="6" fillId="0" borderId="21" xfId="8" applyFont="1" applyBorder="1" applyAlignment="1" applyProtection="1">
      <alignment horizontal="center" vertical="center" shrinkToFit="1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9" fillId="0" borderId="0" xfId="8" applyFont="1" applyAlignment="1" applyProtection="1">
      <alignment horizontal="center" vertical="center" shrinkToFit="1"/>
      <protection locked="0"/>
    </xf>
    <xf numFmtId="0" fontId="6" fillId="0" borderId="23" xfId="8" applyFont="1" applyBorder="1" applyAlignment="1" applyProtection="1">
      <alignment horizontal="center" vertical="center" shrinkToFit="1"/>
      <protection hidden="1"/>
    </xf>
    <xf numFmtId="4" fontId="0" fillId="0" borderId="17" xfId="0" applyNumberFormat="1" applyBorder="1" applyAlignment="1" applyProtection="1">
      <alignment horizontal="center" vertical="center" shrinkToFit="1"/>
      <protection hidden="1"/>
    </xf>
    <xf numFmtId="4" fontId="0" fillId="0" borderId="34" xfId="0" applyNumberFormat="1" applyBorder="1" applyAlignment="1" applyProtection="1">
      <alignment horizontal="center" vertical="center" shrinkToFit="1"/>
      <protection hidden="1"/>
    </xf>
    <xf numFmtId="3" fontId="0" fillId="2" borderId="17" xfId="0" applyNumberFormat="1" applyFill="1" applyBorder="1" applyAlignment="1" applyProtection="1">
      <alignment horizontal="center" vertical="center" shrinkToFit="1"/>
      <protection hidden="1"/>
    </xf>
    <xf numFmtId="0" fontId="9" fillId="3" borderId="34" xfId="8" applyFont="1" applyFill="1" applyBorder="1" applyAlignment="1" applyProtection="1">
      <alignment horizontal="center" vertical="center" shrinkToFit="1"/>
      <protection hidden="1"/>
    </xf>
    <xf numFmtId="0" fontId="9" fillId="3" borderId="37" xfId="8" applyFont="1" applyFill="1" applyBorder="1" applyAlignment="1" applyProtection="1">
      <alignment horizontal="center" vertical="center" shrinkToFit="1"/>
      <protection hidden="1"/>
    </xf>
    <xf numFmtId="0" fontId="3" fillId="6" borderId="24" xfId="1" applyFont="1" applyFill="1" applyBorder="1" applyAlignment="1" applyProtection="1">
      <alignment horizontal="center" vertical="center"/>
      <protection hidden="1"/>
    </xf>
    <xf numFmtId="0" fontId="9" fillId="6" borderId="33" xfId="0" applyFont="1" applyFill="1" applyBorder="1" applyAlignment="1" applyProtection="1">
      <alignment horizontal="left" vertical="center" shrinkToFit="1"/>
      <protection hidden="1"/>
    </xf>
    <xf numFmtId="0" fontId="3" fillId="6" borderId="34" xfId="0" applyFont="1" applyFill="1" applyBorder="1" applyAlignment="1" applyProtection="1">
      <alignment horizontal="center" vertical="center" shrinkToFit="1"/>
      <protection hidden="1"/>
    </xf>
    <xf numFmtId="3" fontId="9" fillId="6" borderId="35" xfId="0" applyNumberFormat="1" applyFont="1" applyFill="1" applyBorder="1" applyAlignment="1" applyProtection="1">
      <alignment horizontal="right" vertical="center" shrinkToFit="1"/>
      <protection hidden="1"/>
    </xf>
    <xf numFmtId="0" fontId="3" fillId="6" borderId="17" xfId="0" applyFont="1" applyFill="1" applyBorder="1" applyAlignment="1" applyProtection="1">
      <alignment horizontal="center" vertical="center" shrinkToFit="1"/>
      <protection hidden="1"/>
    </xf>
    <xf numFmtId="3" fontId="9" fillId="6" borderId="14" xfId="0" applyNumberFormat="1" applyFont="1" applyFill="1" applyBorder="1" applyAlignment="1" applyProtection="1">
      <alignment horizontal="right" vertical="center" shrinkToFit="1"/>
      <protection hidden="1"/>
    </xf>
    <xf numFmtId="0" fontId="70" fillId="6" borderId="34" xfId="1" applyFont="1" applyFill="1" applyBorder="1" applyAlignment="1" applyProtection="1">
      <alignment horizontal="center" vertical="center" shrinkToFit="1"/>
      <protection hidden="1"/>
    </xf>
    <xf numFmtId="3" fontId="71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70" fillId="6" borderId="17" xfId="1" applyFont="1" applyFill="1" applyBorder="1" applyAlignment="1" applyProtection="1">
      <alignment horizontal="center" vertical="center" shrinkToFit="1"/>
      <protection hidden="1"/>
    </xf>
    <xf numFmtId="3" fontId="71" fillId="6" borderId="21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36" xfId="11" applyFont="1" applyFill="1" applyBorder="1" applyAlignment="1" applyProtection="1">
      <alignment horizontal="left" vertical="center" shrinkToFit="1"/>
      <protection hidden="1"/>
    </xf>
    <xf numFmtId="0" fontId="9" fillId="6" borderId="33" xfId="11" applyFont="1" applyFill="1" applyBorder="1" applyAlignment="1" applyProtection="1">
      <alignment horizontal="left" vertical="center" shrinkToFit="1"/>
      <protection hidden="1"/>
    </xf>
    <xf numFmtId="0" fontId="3" fillId="6" borderId="20" xfId="11" applyFont="1" applyFill="1" applyBorder="1" applyAlignment="1" applyProtection="1">
      <alignment horizontal="center" vertical="center" shrinkToFit="1"/>
      <protection hidden="1"/>
    </xf>
    <xf numFmtId="3" fontId="9" fillId="6" borderId="51" xfId="11" applyNumberFormat="1" applyFont="1" applyFill="1" applyBorder="1" applyAlignment="1" applyProtection="1">
      <alignment horizontal="right" vertical="center" shrinkToFit="1"/>
      <protection hidden="1"/>
    </xf>
    <xf numFmtId="0" fontId="3" fillId="6" borderId="19" xfId="11" applyFont="1" applyFill="1" applyBorder="1" applyAlignment="1" applyProtection="1">
      <alignment horizontal="center" vertical="center" shrinkToFit="1"/>
      <protection hidden="1"/>
    </xf>
    <xf numFmtId="3" fontId="9" fillId="6" borderId="23" xfId="11" applyNumberFormat="1" applyFont="1" applyFill="1" applyBorder="1" applyAlignment="1" applyProtection="1">
      <alignment horizontal="right" vertical="center" shrinkToFit="1"/>
      <protection hidden="1"/>
    </xf>
    <xf numFmtId="0" fontId="9" fillId="6" borderId="34" xfId="11" applyFont="1" applyFill="1" applyBorder="1" applyAlignment="1" applyProtection="1">
      <alignment horizontal="center" vertical="center" shrinkToFit="1"/>
      <protection hidden="1"/>
    </xf>
    <xf numFmtId="3" fontId="9" fillId="6" borderId="34" xfId="11" applyNumberFormat="1" applyFont="1" applyFill="1" applyBorder="1" applyAlignment="1" applyProtection="1">
      <alignment horizontal="right" vertical="center" shrinkToFit="1"/>
      <protection hidden="1"/>
    </xf>
    <xf numFmtId="0" fontId="3" fillId="6" borderId="33" xfId="11" applyFont="1" applyFill="1" applyBorder="1" applyAlignment="1" applyProtection="1">
      <alignment horizontal="center" vertical="center"/>
      <protection hidden="1"/>
    </xf>
    <xf numFmtId="0" fontId="9" fillId="0" borderId="98" xfId="11" applyFont="1" applyBorder="1" applyAlignment="1" applyProtection="1">
      <alignment horizontal="center" vertical="center"/>
      <protection hidden="1"/>
    </xf>
    <xf numFmtId="0" fontId="20" fillId="2" borderId="163" xfId="1" applyFont="1" applyFill="1" applyBorder="1" applyAlignment="1">
      <alignment horizontal="center"/>
    </xf>
    <xf numFmtId="3" fontId="20" fillId="2" borderId="147" xfId="1" applyNumberFormat="1" applyFont="1" applyFill="1" applyBorder="1" applyAlignment="1">
      <alignment horizontal="center"/>
    </xf>
    <xf numFmtId="0" fontId="9" fillId="3" borderId="71" xfId="1" applyFont="1" applyFill="1" applyBorder="1" applyAlignment="1" applyProtection="1">
      <alignment horizontal="center" vertical="center"/>
      <protection hidden="1"/>
    </xf>
    <xf numFmtId="0" fontId="20" fillId="19" borderId="142" xfId="1" applyFont="1" applyFill="1" applyBorder="1" applyAlignment="1" applyProtection="1">
      <alignment horizontal="left" vertical="center"/>
      <protection hidden="1"/>
    </xf>
    <xf numFmtId="0" fontId="3" fillId="3" borderId="14" xfId="13" applyFont="1" applyFill="1" applyBorder="1" applyAlignment="1" applyProtection="1">
      <alignment horizontal="center" vertical="center" wrapText="1"/>
      <protection hidden="1"/>
    </xf>
    <xf numFmtId="0" fontId="3" fillId="3" borderId="26" xfId="13" applyFont="1" applyFill="1" applyBorder="1" applyAlignment="1" applyProtection="1">
      <alignment horizontal="center" vertical="center" wrapText="1"/>
      <protection hidden="1"/>
    </xf>
    <xf numFmtId="1" fontId="0" fillId="13" borderId="114" xfId="0" applyNumberFormat="1" applyFill="1" applyBorder="1" applyAlignment="1" applyProtection="1">
      <alignment horizontal="right" shrinkToFit="1"/>
      <protection hidden="1"/>
    </xf>
    <xf numFmtId="0" fontId="8" fillId="0" borderId="34" xfId="0" applyFont="1" applyBorder="1" applyAlignment="1" applyProtection="1">
      <alignment horizontal="center" vertical="center" shrinkToFit="1"/>
      <protection hidden="1"/>
    </xf>
    <xf numFmtId="3" fontId="0" fillId="0" borderId="21" xfId="0" applyNumberFormat="1" applyBorder="1" applyAlignment="1" applyProtection="1">
      <alignment horizontal="right" vertical="center" shrinkToFit="1"/>
      <protection hidden="1"/>
    </xf>
    <xf numFmtId="0" fontId="8" fillId="0" borderId="33" xfId="0" applyFont="1" applyBorder="1" applyAlignment="1" applyProtection="1">
      <alignment horizontal="center" vertical="center" shrinkToFit="1"/>
      <protection hidden="1"/>
    </xf>
    <xf numFmtId="1" fontId="0" fillId="13" borderId="52" xfId="0" applyNumberFormat="1" applyFill="1" applyBorder="1" applyAlignment="1" applyProtection="1">
      <alignment horizontal="right" shrinkToFit="1"/>
      <protection hidden="1"/>
    </xf>
    <xf numFmtId="0" fontId="8" fillId="0" borderId="20" xfId="0" applyFont="1" applyBorder="1" applyAlignment="1" applyProtection="1">
      <alignment horizontal="center" vertical="center" shrinkToFit="1"/>
      <protection hidden="1"/>
    </xf>
    <xf numFmtId="0" fontId="8" fillId="0" borderId="24" xfId="0" applyFont="1" applyBorder="1" applyAlignment="1" applyProtection="1">
      <alignment horizontal="center" vertical="center" shrinkToFit="1"/>
      <protection hidden="1"/>
    </xf>
    <xf numFmtId="1" fontId="0" fillId="13" borderId="186" xfId="0" applyNumberFormat="1" applyFill="1" applyBorder="1" applyAlignment="1" applyProtection="1">
      <alignment horizontal="right" shrinkToFit="1"/>
      <protection hidden="1"/>
    </xf>
    <xf numFmtId="3" fontId="0" fillId="0" borderId="73" xfId="0" applyNumberFormat="1" applyBorder="1" applyAlignment="1" applyProtection="1">
      <alignment horizontal="right" vertical="center" shrinkToFit="1"/>
      <protection hidden="1"/>
    </xf>
    <xf numFmtId="0" fontId="8" fillId="0" borderId="74" xfId="0" applyFont="1" applyBorder="1" applyAlignment="1" applyProtection="1">
      <alignment horizontal="center" vertical="center" shrinkToFit="1"/>
      <protection hidden="1"/>
    </xf>
    <xf numFmtId="3" fontId="0" fillId="0" borderId="75" xfId="0" applyNumberFormat="1" applyBorder="1" applyAlignment="1" applyProtection="1">
      <alignment horizontal="right" vertical="center" shrinkToFit="1"/>
      <protection hidden="1"/>
    </xf>
    <xf numFmtId="0" fontId="8" fillId="0" borderId="71" xfId="0" applyFont="1" applyBorder="1" applyAlignment="1" applyProtection="1">
      <alignment horizontal="center" vertical="center" shrinkToFit="1"/>
      <protection hidden="1"/>
    </xf>
    <xf numFmtId="3" fontId="72" fillId="0" borderId="17" xfId="0" applyNumberFormat="1" applyFont="1" applyBorder="1" applyAlignment="1" applyProtection="1">
      <alignment horizontal="center" vertical="center" shrinkToFit="1"/>
      <protection hidden="1"/>
    </xf>
    <xf numFmtId="3" fontId="72" fillId="0" borderId="34" xfId="0" applyNumberFormat="1" applyFont="1" applyBorder="1" applyAlignment="1" applyProtection="1">
      <alignment horizontal="center" vertical="center" shrinkToFit="1"/>
      <protection hidden="1"/>
    </xf>
    <xf numFmtId="4" fontId="72" fillId="0" borderId="17" xfId="0" applyNumberFormat="1" applyFont="1" applyBorder="1" applyAlignment="1" applyProtection="1">
      <alignment horizontal="center" vertical="center" shrinkToFit="1"/>
      <protection hidden="1"/>
    </xf>
    <xf numFmtId="4" fontId="72" fillId="0" borderId="34" xfId="0" applyNumberFormat="1" applyFont="1" applyBorder="1" applyAlignment="1" applyProtection="1">
      <alignment horizontal="center" vertical="center" shrinkToFit="1"/>
      <protection hidden="1"/>
    </xf>
    <xf numFmtId="3" fontId="72" fillId="0" borderId="21" xfId="0" applyNumberFormat="1" applyFont="1" applyBorder="1" applyAlignment="1" applyProtection="1">
      <alignment horizontal="center" vertical="center" shrinkToFit="1"/>
      <protection hidden="1"/>
    </xf>
    <xf numFmtId="3" fontId="72" fillId="0" borderId="35" xfId="0" applyNumberFormat="1" applyFont="1" applyBorder="1" applyAlignment="1" applyProtection="1">
      <alignment horizontal="center" vertical="center" shrinkToFit="1"/>
      <protection hidden="1"/>
    </xf>
    <xf numFmtId="3" fontId="0" fillId="0" borderId="21" xfId="0" applyNumberFormat="1" applyBorder="1" applyAlignment="1" applyProtection="1">
      <alignment horizontal="center" vertical="center" shrinkToFit="1"/>
      <protection hidden="1"/>
    </xf>
    <xf numFmtId="3" fontId="0" fillId="0" borderId="35" xfId="0" applyNumberFormat="1" applyBorder="1" applyAlignment="1" applyProtection="1">
      <alignment horizontal="center" vertical="center" shrinkToFit="1"/>
      <protection hidden="1"/>
    </xf>
    <xf numFmtId="0" fontId="74" fillId="3" borderId="32" xfId="8" applyFont="1" applyFill="1" applyBorder="1" applyAlignment="1" applyProtection="1">
      <alignment vertical="center" wrapText="1"/>
      <protection hidden="1"/>
    </xf>
    <xf numFmtId="0" fontId="74" fillId="3" borderId="58" xfId="8" applyFont="1" applyFill="1" applyBorder="1" applyAlignment="1" applyProtection="1">
      <alignment vertical="center" wrapText="1"/>
      <protection hidden="1"/>
    </xf>
    <xf numFmtId="0" fontId="18" fillId="3" borderId="0" xfId="8" applyFont="1" applyFill="1" applyAlignment="1" applyProtection="1">
      <alignment horizontal="left" vertical="center" wrapText="1"/>
      <protection hidden="1"/>
    </xf>
    <xf numFmtId="0" fontId="19" fillId="6" borderId="170" xfId="8" applyFont="1" applyFill="1" applyBorder="1" applyAlignment="1" applyProtection="1">
      <alignment horizontal="center" vertical="center"/>
      <protection hidden="1"/>
    </xf>
    <xf numFmtId="2" fontId="19" fillId="6" borderId="171" xfId="8" applyNumberFormat="1" applyFont="1" applyFill="1" applyBorder="1" applyAlignment="1" applyProtection="1">
      <alignment horizontal="center" vertical="center" shrinkToFit="1"/>
      <protection hidden="1"/>
    </xf>
    <xf numFmtId="2" fontId="19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32" xfId="8" applyFont="1" applyFill="1" applyBorder="1" applyAlignment="1" applyProtection="1">
      <alignment horizontal="left" vertical="center" wrapText="1"/>
      <protection hidden="1"/>
    </xf>
    <xf numFmtId="0" fontId="19" fillId="6" borderId="179" xfId="8" applyFont="1" applyFill="1" applyBorder="1" applyAlignment="1" applyProtection="1">
      <alignment horizontal="center" vertical="center"/>
      <protection hidden="1"/>
    </xf>
    <xf numFmtId="2" fontId="19" fillId="6" borderId="180" xfId="8" applyNumberFormat="1" applyFont="1" applyFill="1" applyBorder="1" applyAlignment="1" applyProtection="1">
      <alignment horizontal="center" vertical="center" shrinkToFit="1"/>
      <protection hidden="1"/>
    </xf>
    <xf numFmtId="2" fontId="19" fillId="6" borderId="18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88" xfId="8" applyFont="1" applyFill="1" applyBorder="1" applyAlignment="1" applyProtection="1">
      <alignment horizontal="left" vertical="center" wrapText="1"/>
      <protection hidden="1"/>
    </xf>
    <xf numFmtId="0" fontId="19" fillId="0" borderId="182" xfId="8" applyFont="1" applyBorder="1" applyAlignment="1" applyProtection="1">
      <alignment horizontal="center" vertical="center"/>
      <protection hidden="1"/>
    </xf>
    <xf numFmtId="2" fontId="19" fillId="0" borderId="183" xfId="8" applyNumberFormat="1" applyFont="1" applyBorder="1" applyAlignment="1" applyProtection="1">
      <alignment horizontal="center" vertical="center" shrinkToFit="1"/>
      <protection hidden="1"/>
    </xf>
    <xf numFmtId="2" fontId="19" fillId="6" borderId="144" xfId="8" applyNumberFormat="1" applyFont="1" applyFill="1" applyBorder="1" applyAlignment="1" applyProtection="1">
      <alignment horizontal="center" vertical="center" shrinkToFit="1"/>
      <protection hidden="1"/>
    </xf>
    <xf numFmtId="0" fontId="19" fillId="6" borderId="182" xfId="8" applyFont="1" applyFill="1" applyBorder="1" applyAlignment="1" applyProtection="1">
      <alignment horizontal="center" vertical="center"/>
      <protection hidden="1"/>
    </xf>
    <xf numFmtId="2" fontId="19" fillId="6" borderId="183" xfId="8" applyNumberFormat="1" applyFont="1" applyFill="1" applyBorder="1" applyAlignment="1" applyProtection="1">
      <alignment horizontal="center" vertical="center" shrinkToFit="1"/>
      <protection hidden="1"/>
    </xf>
    <xf numFmtId="0" fontId="83" fillId="4" borderId="42" xfId="11" applyFont="1" applyFill="1" applyBorder="1" applyAlignment="1">
      <alignment horizontal="center"/>
    </xf>
    <xf numFmtId="166" fontId="0" fillId="0" borderId="35" xfId="0" applyNumberFormat="1" applyBorder="1" applyAlignment="1" applyProtection="1">
      <alignment horizontal="center" vertical="center" shrinkToFit="1"/>
      <protection hidden="1"/>
    </xf>
    <xf numFmtId="0" fontId="20" fillId="0" borderId="58" xfId="8" applyBorder="1" applyAlignment="1" applyProtection="1">
      <alignment horizontal="center" shrinkToFit="1"/>
      <protection hidden="1"/>
    </xf>
    <xf numFmtId="0" fontId="3" fillId="0" borderId="27" xfId="13" applyFont="1" applyBorder="1" applyAlignment="1" applyProtection="1">
      <alignment horizontal="center" vertical="center" shrinkToFit="1"/>
      <protection hidden="1"/>
    </xf>
    <xf numFmtId="3" fontId="9" fillId="0" borderId="28" xfId="13" applyNumberFormat="1" applyFont="1" applyBorder="1" applyAlignment="1" applyProtection="1">
      <alignment horizontal="center" vertical="center" shrinkToFit="1"/>
      <protection hidden="1"/>
    </xf>
    <xf numFmtId="0" fontId="9" fillId="2" borderId="72" xfId="0" applyFont="1" applyFill="1" applyBorder="1" applyAlignment="1" applyProtection="1">
      <alignment horizontal="center" vertical="center" shrinkToFit="1"/>
      <protection hidden="1"/>
    </xf>
    <xf numFmtId="0" fontId="3" fillId="0" borderId="11" xfId="1" applyFont="1" applyBorder="1" applyAlignment="1" applyProtection="1">
      <alignment horizontal="center" vertical="center"/>
      <protection hidden="1"/>
    </xf>
    <xf numFmtId="0" fontId="73" fillId="16" borderId="152" xfId="1" applyFont="1" applyFill="1" applyBorder="1" applyAlignment="1" applyProtection="1">
      <alignment horizontal="center" vertical="center" wrapText="1"/>
      <protection hidden="1"/>
    </xf>
    <xf numFmtId="0" fontId="67" fillId="0" borderId="11" xfId="1" applyFont="1" applyBorder="1" applyAlignment="1" applyProtection="1">
      <alignment horizontal="center" vertical="center" shrinkToFit="1"/>
      <protection hidden="1"/>
    </xf>
    <xf numFmtId="0" fontId="67" fillId="0" borderId="191" xfId="1" applyFont="1" applyBorder="1" applyAlignment="1" applyProtection="1">
      <alignment horizontal="center" vertical="center" shrinkToFit="1"/>
      <protection hidden="1"/>
    </xf>
    <xf numFmtId="3" fontId="72" fillId="0" borderId="192" xfId="1" applyNumberFormat="1" applyFont="1" applyBorder="1" applyAlignment="1" applyProtection="1">
      <alignment horizontal="center" vertical="center" shrinkToFit="1"/>
      <protection hidden="1"/>
    </xf>
    <xf numFmtId="0" fontId="9" fillId="0" borderId="22" xfId="11" applyFont="1" applyBorder="1" applyAlignment="1" applyProtection="1">
      <alignment horizontal="center" vertical="center"/>
      <protection hidden="1"/>
    </xf>
    <xf numFmtId="0" fontId="67" fillId="16" borderId="151" xfId="11" applyFont="1" applyFill="1" applyBorder="1" applyAlignment="1" applyProtection="1">
      <alignment horizontal="center" vertical="center" wrapText="1"/>
      <protection hidden="1"/>
    </xf>
    <xf numFmtId="0" fontId="3" fillId="0" borderId="195" xfId="11" applyFont="1" applyBorder="1" applyAlignment="1" applyProtection="1">
      <alignment horizontal="center" vertical="center" shrinkToFit="1"/>
      <protection hidden="1"/>
    </xf>
    <xf numFmtId="3" fontId="9" fillId="0" borderId="61" xfId="11" applyNumberFormat="1" applyFont="1" applyBorder="1" applyAlignment="1" applyProtection="1">
      <alignment horizontal="right" vertical="center" shrinkToFit="1"/>
      <protection hidden="1"/>
    </xf>
    <xf numFmtId="0" fontId="3" fillId="0" borderId="191" xfId="11" applyFont="1" applyBorder="1" applyAlignment="1" applyProtection="1">
      <alignment horizontal="center" vertical="center" shrinkToFit="1"/>
      <protection hidden="1"/>
    </xf>
    <xf numFmtId="3" fontId="9" fillId="0" borderId="192" xfId="11" applyNumberFormat="1" applyFont="1" applyBorder="1" applyAlignment="1" applyProtection="1">
      <alignment horizontal="right" vertical="center" shrinkToFit="1"/>
      <protection hidden="1"/>
    </xf>
    <xf numFmtId="0" fontId="10" fillId="16" borderId="69" xfId="11" applyFont="1" applyFill="1" applyBorder="1" applyAlignment="1" applyProtection="1">
      <alignment horizontal="center" vertical="center" shrinkToFit="1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3" fillId="3" borderId="196" xfId="0" applyFont="1" applyFill="1" applyBorder="1" applyAlignment="1">
      <alignment shrinkToFit="1"/>
    </xf>
    <xf numFmtId="0" fontId="9" fillId="0" borderId="16" xfId="0" applyFont="1" applyBorder="1" applyAlignment="1" applyProtection="1">
      <alignment horizontal="left" vertical="center" shrinkToFit="1"/>
      <protection hidden="1"/>
    </xf>
    <xf numFmtId="0" fontId="3" fillId="0" borderId="191" xfId="0" applyFont="1" applyBorder="1" applyAlignment="1" applyProtection="1">
      <alignment horizontal="center" vertical="center" shrinkToFit="1"/>
      <protection hidden="1"/>
    </xf>
    <xf numFmtId="3" fontId="9" fillId="0" borderId="192" xfId="0" applyNumberFormat="1" applyFont="1" applyBorder="1" applyAlignment="1" applyProtection="1">
      <alignment horizontal="right" vertical="center" shrinkToFit="1"/>
      <protection hidden="1"/>
    </xf>
    <xf numFmtId="0" fontId="3" fillId="0" borderId="195" xfId="0" applyFont="1" applyBorder="1" applyAlignment="1" applyProtection="1">
      <alignment horizontal="center" vertical="center" shrinkToFit="1"/>
      <protection hidden="1"/>
    </xf>
    <xf numFmtId="3" fontId="9" fillId="0" borderId="61" xfId="0" applyNumberFormat="1" applyFont="1" applyBorder="1" applyAlignment="1" applyProtection="1">
      <alignment horizontal="right" vertical="center" shrinkToFit="1"/>
      <protection hidden="1"/>
    </xf>
    <xf numFmtId="0" fontId="10" fillId="3" borderId="69" xfId="0" applyFont="1" applyFill="1" applyBorder="1" applyAlignment="1" applyProtection="1">
      <alignment horizontal="center" vertical="center" shrinkToFit="1"/>
      <protection hidden="1"/>
    </xf>
    <xf numFmtId="0" fontId="3" fillId="3" borderId="71" xfId="0" applyFont="1" applyFill="1" applyBorder="1" applyAlignment="1">
      <alignment shrinkToFit="1"/>
    </xf>
    <xf numFmtId="167" fontId="9" fillId="0" borderId="21" xfId="0" applyNumberFormat="1" applyFont="1" applyBorder="1" applyAlignment="1" applyProtection="1">
      <alignment horizontal="center" vertical="center" shrinkToFit="1"/>
      <protection hidden="1"/>
    </xf>
    <xf numFmtId="167" fontId="9" fillId="0" borderId="23" xfId="0" applyNumberFormat="1" applyFont="1" applyBorder="1" applyAlignment="1" applyProtection="1">
      <alignment horizontal="center" vertical="center" shrinkToFit="1"/>
      <protection hidden="1"/>
    </xf>
    <xf numFmtId="167" fontId="9" fillId="0" borderId="35" xfId="0" applyNumberFormat="1" applyFont="1" applyBorder="1" applyAlignment="1" applyProtection="1">
      <alignment horizontal="center" vertical="center" shrinkToFit="1"/>
      <protection hidden="1"/>
    </xf>
    <xf numFmtId="167" fontId="9" fillId="0" borderId="51" xfId="0" applyNumberFormat="1" applyFont="1" applyBorder="1" applyAlignment="1" applyProtection="1">
      <alignment horizontal="center" vertical="center" shrinkToFit="1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167" fontId="9" fillId="0" borderId="39" xfId="0" applyNumberFormat="1" applyFont="1" applyBorder="1" applyAlignment="1" applyProtection="1">
      <alignment horizontal="center" vertical="center" shrinkToFit="1"/>
      <protection hidden="1"/>
    </xf>
    <xf numFmtId="167" fontId="9" fillId="0" borderId="53" xfId="0" applyNumberFormat="1" applyFont="1" applyBorder="1" applyAlignment="1" applyProtection="1">
      <alignment horizontal="center" vertical="center" shrinkToFit="1"/>
      <protection hidden="1"/>
    </xf>
    <xf numFmtId="165" fontId="90" fillId="5" borderId="8" xfId="8" applyNumberFormat="1" applyFont="1" applyFill="1" applyBorder="1" applyAlignment="1">
      <alignment horizontal="center" vertical="center"/>
    </xf>
    <xf numFmtId="165" fontId="90" fillId="5" borderId="9" xfId="8" applyNumberFormat="1" applyFont="1" applyFill="1" applyBorder="1" applyAlignment="1">
      <alignment horizontal="center" vertical="center"/>
    </xf>
    <xf numFmtId="165" fontId="90" fillId="5" borderId="6" xfId="8" applyNumberFormat="1" applyFont="1" applyFill="1" applyBorder="1" applyAlignment="1">
      <alignment horizontal="center" vertical="center"/>
    </xf>
    <xf numFmtId="165" fontId="90" fillId="5" borderId="7" xfId="8" applyNumberFormat="1" applyFont="1" applyFill="1" applyBorder="1" applyAlignment="1">
      <alignment horizontal="center" vertical="center"/>
    </xf>
    <xf numFmtId="0" fontId="20" fillId="0" borderId="88" xfId="8" applyBorder="1" applyAlignment="1" applyProtection="1">
      <alignment shrinkToFit="1"/>
      <protection hidden="1"/>
    </xf>
    <xf numFmtId="0" fontId="20" fillId="0" borderId="72" xfId="8" applyBorder="1" applyAlignment="1" applyProtection="1">
      <alignment horizontal="center" shrinkToFit="1"/>
      <protection hidden="1"/>
    </xf>
    <xf numFmtId="0" fontId="20" fillId="0" borderId="73" xfId="8" applyBorder="1" applyAlignment="1" applyProtection="1">
      <alignment horizontal="center" shrinkToFit="1"/>
      <protection hidden="1"/>
    </xf>
    <xf numFmtId="0" fontId="20" fillId="0" borderId="74" xfId="8" applyBorder="1" applyAlignment="1" applyProtection="1">
      <alignment horizontal="center" shrinkToFit="1"/>
      <protection hidden="1"/>
    </xf>
    <xf numFmtId="0" fontId="20" fillId="0" borderId="75" xfId="8" applyBorder="1" applyAlignment="1" applyProtection="1">
      <alignment horizontal="center" shrinkToFit="1"/>
      <protection hidden="1"/>
    </xf>
    <xf numFmtId="0" fontId="20" fillId="0" borderId="88" xfId="8" applyBorder="1" applyAlignment="1" applyProtection="1">
      <alignment horizontal="center" shrinkToFit="1"/>
      <protection hidden="1"/>
    </xf>
    <xf numFmtId="0" fontId="20" fillId="2" borderId="72" xfId="8" applyFill="1" applyBorder="1" applyAlignment="1" applyProtection="1">
      <alignment horizontal="center" shrinkToFit="1"/>
      <protection hidden="1"/>
    </xf>
    <xf numFmtId="0" fontId="20" fillId="2" borderId="186" xfId="8" applyFill="1" applyBorder="1" applyAlignment="1" applyProtection="1">
      <alignment horizontal="center" shrinkToFit="1"/>
      <protection hidden="1"/>
    </xf>
    <xf numFmtId="0" fontId="8" fillId="16" borderId="33" xfId="8" applyFont="1" applyFill="1" applyBorder="1" applyAlignment="1" applyProtection="1">
      <alignment shrinkToFit="1"/>
      <protection hidden="1"/>
    </xf>
    <xf numFmtId="0" fontId="8" fillId="16" borderId="24" xfId="8" applyFont="1" applyFill="1" applyBorder="1" applyAlignment="1" applyProtection="1">
      <alignment shrinkToFit="1"/>
      <protection hidden="1"/>
    </xf>
    <xf numFmtId="0" fontId="8" fillId="16" borderId="71" xfId="8" applyFont="1" applyFill="1" applyBorder="1" applyAlignment="1" applyProtection="1">
      <alignment shrinkToFit="1"/>
      <protection hidden="1"/>
    </xf>
    <xf numFmtId="0" fontId="20" fillId="22" borderId="59" xfId="8" applyFill="1" applyBorder="1" applyAlignment="1" applyProtection="1">
      <alignment horizontal="center"/>
      <protection hidden="1"/>
    </xf>
    <xf numFmtId="0" fontId="20" fillId="22" borderId="60" xfId="8" applyFill="1" applyBorder="1" applyAlignment="1" applyProtection="1">
      <alignment horizontal="center"/>
      <protection hidden="1"/>
    </xf>
    <xf numFmtId="0" fontId="20" fillId="22" borderId="181" xfId="8" applyFill="1" applyBorder="1" applyAlignment="1" applyProtection="1">
      <alignment horizontal="center"/>
      <protection hidden="1"/>
    </xf>
    <xf numFmtId="0" fontId="8" fillId="22" borderId="21" xfId="8" applyFont="1" applyFill="1" applyBorder="1" applyAlignment="1" applyProtection="1">
      <alignment horizontal="center" shrinkToFit="1"/>
      <protection hidden="1"/>
    </xf>
    <xf numFmtId="0" fontId="8" fillId="22" borderId="23" xfId="8" applyFont="1" applyFill="1" applyBorder="1" applyAlignment="1" applyProtection="1">
      <alignment horizontal="center" shrinkToFit="1"/>
      <protection hidden="1"/>
    </xf>
    <xf numFmtId="0" fontId="8" fillId="22" borderId="73" xfId="8" applyFont="1" applyFill="1" applyBorder="1" applyAlignment="1" applyProtection="1">
      <alignment horizontal="center" shrinkToFit="1"/>
      <protection hidden="1"/>
    </xf>
    <xf numFmtId="0" fontId="20" fillId="0" borderId="160" xfId="8" applyBorder="1" applyAlignment="1" applyProtection="1">
      <alignment horizontal="center"/>
      <protection locked="0"/>
    </xf>
    <xf numFmtId="0" fontId="8" fillId="3" borderId="25" xfId="8" applyFont="1" applyFill="1" applyBorder="1" applyAlignment="1" applyProtection="1">
      <alignment shrinkToFit="1"/>
      <protection locked="0"/>
    </xf>
    <xf numFmtId="0" fontId="20" fillId="2" borderId="38" xfId="8" applyFill="1" applyBorder="1" applyAlignment="1" applyProtection="1">
      <alignment horizontal="center" shrinkToFit="1"/>
      <protection hidden="1"/>
    </xf>
    <xf numFmtId="0" fontId="8" fillId="3" borderId="25" xfId="8" applyFont="1" applyFill="1" applyBorder="1" applyAlignment="1" applyProtection="1">
      <alignment horizontal="center" shrinkToFit="1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60" xfId="0" applyFont="1" applyBorder="1" applyAlignment="1" applyProtection="1">
      <alignment horizontal="center" vertical="center"/>
      <protection hidden="1"/>
    </xf>
    <xf numFmtId="0" fontId="8" fillId="16" borderId="26" xfId="0" applyFont="1" applyFill="1" applyBorder="1" applyAlignment="1" applyProtection="1">
      <alignment horizontal="center" vertical="center" wrapText="1"/>
      <protection hidden="1"/>
    </xf>
    <xf numFmtId="0" fontId="8" fillId="16" borderId="64" xfId="0" applyFont="1" applyFill="1" applyBorder="1" applyAlignment="1" applyProtection="1">
      <alignment horizontal="center" vertical="center" wrapText="1"/>
      <protection hidden="1"/>
    </xf>
    <xf numFmtId="0" fontId="8" fillId="16" borderId="150" xfId="0" applyFont="1" applyFill="1" applyBorder="1" applyAlignment="1" applyProtection="1">
      <alignment horizontal="center" vertical="center" wrapText="1"/>
      <protection hidden="1"/>
    </xf>
    <xf numFmtId="0" fontId="92" fillId="0" borderId="0" xfId="14"/>
    <xf numFmtId="0" fontId="51" fillId="0" borderId="0" xfId="14" applyFont="1" applyAlignment="1">
      <alignment vertical="center"/>
    </xf>
    <xf numFmtId="0" fontId="20" fillId="5" borderId="30" xfId="13" applyFill="1" applyBorder="1" applyAlignment="1">
      <alignment horizontal="center" vertical="center"/>
    </xf>
    <xf numFmtId="0" fontId="3" fillId="2" borderId="17" xfId="13" applyFont="1" applyFill="1" applyBorder="1" applyAlignment="1" applyProtection="1">
      <alignment horizontal="center" vertical="center" shrinkToFit="1"/>
      <protection hidden="1"/>
    </xf>
    <xf numFmtId="3" fontId="9" fillId="2" borderId="14" xfId="13" applyNumberFormat="1" applyFont="1" applyFill="1" applyBorder="1" applyAlignment="1" applyProtection="1">
      <alignment horizontal="center" vertical="center" shrinkToFit="1"/>
      <protection hidden="1"/>
    </xf>
    <xf numFmtId="3" fontId="9" fillId="2" borderId="18" xfId="13" applyNumberFormat="1" applyFont="1" applyFill="1" applyBorder="1" applyAlignment="1" applyProtection="1">
      <alignment horizontal="center" vertical="center" shrinkToFit="1"/>
      <protection hidden="1"/>
    </xf>
    <xf numFmtId="0" fontId="3" fillId="2" borderId="27" xfId="13" applyFont="1" applyFill="1" applyBorder="1" applyAlignment="1" applyProtection="1">
      <alignment horizontal="center" vertical="center" shrinkToFit="1"/>
      <protection hidden="1"/>
    </xf>
    <xf numFmtId="3" fontId="9" fillId="2" borderId="28" xfId="13" applyNumberFormat="1" applyFont="1" applyFill="1" applyBorder="1" applyAlignment="1" applyProtection="1">
      <alignment horizontal="center" vertical="center" shrinkToFit="1"/>
      <protection hidden="1"/>
    </xf>
    <xf numFmtId="3" fontId="9" fillId="2" borderId="52" xfId="0" applyNumberFormat="1" applyFont="1" applyFill="1" applyBorder="1" applyAlignment="1" applyProtection="1">
      <alignment horizontal="right" vertical="center" shrinkToFit="1"/>
      <protection hidden="1"/>
    </xf>
    <xf numFmtId="0" fontId="9" fillId="6" borderId="38" xfId="1" applyFont="1" applyFill="1" applyBorder="1" applyAlignment="1" applyProtection="1">
      <alignment horizontal="center" vertical="center" shrinkToFit="1"/>
      <protection hidden="1"/>
    </xf>
    <xf numFmtId="3" fontId="9" fillId="6" borderId="38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58" xfId="1" applyFont="1" applyFill="1" applyBorder="1" applyAlignment="1" applyProtection="1">
      <alignment horizontal="left" vertical="center" shrinkToFit="1"/>
      <protection hidden="1"/>
    </xf>
    <xf numFmtId="0" fontId="8" fillId="0" borderId="118" xfId="0" applyFont="1" applyBorder="1" applyAlignment="1" applyProtection="1">
      <alignment vertical="center" shrinkToFit="1"/>
      <protection hidden="1"/>
    </xf>
    <xf numFmtId="0" fontId="20" fillId="0" borderId="119" xfId="0" applyFont="1" applyBorder="1" applyAlignment="1" applyProtection="1">
      <alignment vertical="center" shrinkToFit="1"/>
      <protection hidden="1"/>
    </xf>
    <xf numFmtId="0" fontId="8" fillId="0" borderId="19" xfId="0" applyFont="1" applyBorder="1" applyAlignment="1" applyProtection="1">
      <alignment vertical="center" shrinkToFit="1"/>
      <protection hidden="1"/>
    </xf>
    <xf numFmtId="0" fontId="20" fillId="0" borderId="18" xfId="0" applyFont="1" applyBorder="1" applyAlignment="1" applyProtection="1">
      <alignment vertical="center" shrinkToFit="1"/>
      <protection hidden="1"/>
    </xf>
    <xf numFmtId="0" fontId="8" fillId="0" borderId="51" xfId="0" quotePrefix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19" xfId="8" applyFont="1" applyBorder="1" applyAlignment="1" applyProtection="1">
      <alignment vertical="center" shrinkToFit="1"/>
      <protection locked="0"/>
    </xf>
    <xf numFmtId="0" fontId="20" fillId="0" borderId="18" xfId="8" applyBorder="1" applyAlignment="1" applyProtection="1">
      <alignment vertical="center" shrinkToFi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4" xfId="8" applyFont="1" applyBorder="1" applyAlignment="1" applyProtection="1">
      <alignment horizontal="center" vertical="center" shrinkToFit="1"/>
      <protection locked="0"/>
    </xf>
    <xf numFmtId="0" fontId="8" fillId="0" borderId="24" xfId="8" applyFont="1" applyBorder="1" applyAlignment="1" applyProtection="1">
      <alignment vertical="center" shrinkToFit="1"/>
      <protection locked="0"/>
    </xf>
    <xf numFmtId="0" fontId="20" fillId="0" borderId="32" xfId="8" applyBorder="1" applyAlignment="1" applyProtection="1">
      <alignment vertical="center" shrinkToFi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20" fillId="0" borderId="36" xfId="8" applyBorder="1" applyAlignment="1" applyProtection="1">
      <alignment vertical="center" shrinkToFit="1"/>
      <protection locked="0"/>
    </xf>
    <xf numFmtId="0" fontId="8" fillId="0" borderId="24" xfId="0" applyFont="1" applyBorder="1" applyAlignment="1" applyProtection="1">
      <alignment vertical="center" shrinkToFit="1"/>
      <protection hidden="1"/>
    </xf>
    <xf numFmtId="0" fontId="20" fillId="0" borderId="36" xfId="0" applyFont="1" applyBorder="1" applyAlignment="1" applyProtection="1">
      <alignment vertical="center" shrinkToFit="1"/>
      <protection hidden="1"/>
    </xf>
    <xf numFmtId="0" fontId="8" fillId="0" borderId="19" xfId="0" applyFont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9" fillId="0" borderId="197" xfId="8" applyFont="1" applyBorder="1" applyAlignment="1" applyProtection="1">
      <alignment horizontal="center" vertical="center"/>
      <protection locked="0"/>
    </xf>
    <xf numFmtId="0" fontId="8" fillId="0" borderId="98" xfId="8" applyFont="1" applyBorder="1" applyAlignment="1" applyProtection="1">
      <alignment vertical="center" shrinkToFit="1"/>
      <protection locked="0"/>
    </xf>
    <xf numFmtId="0" fontId="20" fillId="0" borderId="198" xfId="8" applyBorder="1" applyAlignment="1" applyProtection="1">
      <alignment vertical="center" shrinkToFit="1"/>
      <protection locked="0"/>
    </xf>
    <xf numFmtId="0" fontId="9" fillId="0" borderId="199" xfId="0" applyFont="1" applyBorder="1" applyAlignment="1" applyProtection="1">
      <alignment horizontal="center" vertical="center"/>
      <protection locked="0"/>
    </xf>
    <xf numFmtId="0" fontId="9" fillId="0" borderId="99" xfId="8" applyFont="1" applyBorder="1" applyAlignment="1" applyProtection="1">
      <alignment horizontal="center" vertical="center" shrinkToFit="1"/>
      <protection locked="0"/>
    </xf>
    <xf numFmtId="0" fontId="9" fillId="0" borderId="200" xfId="8" applyFont="1" applyBorder="1" applyAlignment="1" applyProtection="1">
      <alignment horizontal="center" vertical="center" shrinkToFit="1"/>
      <protection locked="0"/>
    </xf>
    <xf numFmtId="0" fontId="9" fillId="0" borderId="201" xfId="8" applyFont="1" applyBorder="1" applyAlignment="1" applyProtection="1">
      <alignment horizontal="center" vertical="center" shrinkToFit="1"/>
      <protection locked="0"/>
    </xf>
    <xf numFmtId="0" fontId="9" fillId="0" borderId="199" xfId="8" applyFont="1" applyBorder="1" applyAlignment="1" applyProtection="1">
      <alignment horizontal="center" vertical="center" shrinkToFit="1"/>
      <protection locked="0"/>
    </xf>
    <xf numFmtId="0" fontId="9" fillId="0" borderId="82" xfId="8" applyFont="1" applyBorder="1" applyAlignment="1" applyProtection="1">
      <alignment horizontal="center" vertical="center" shrinkToFit="1"/>
      <protection locked="0"/>
    </xf>
    <xf numFmtId="0" fontId="9" fillId="3" borderId="202" xfId="8" applyFont="1" applyFill="1" applyBorder="1" applyAlignment="1" applyProtection="1">
      <alignment horizontal="center" vertical="center" shrinkToFit="1"/>
      <protection hidden="1"/>
    </xf>
    <xf numFmtId="0" fontId="9" fillId="3" borderId="203" xfId="8" applyFont="1" applyFill="1" applyBorder="1" applyAlignment="1" applyProtection="1">
      <alignment horizontal="center" vertical="center" shrinkToFit="1"/>
      <protection hidden="1"/>
    </xf>
    <xf numFmtId="0" fontId="6" fillId="0" borderId="99" xfId="8" applyFont="1" applyBorder="1" applyAlignment="1" applyProtection="1">
      <alignment horizontal="center" vertical="center" shrinkToFit="1"/>
      <protection hidden="1"/>
    </xf>
    <xf numFmtId="0" fontId="19" fillId="0" borderId="181" xfId="8" applyFont="1" applyBorder="1" applyAlignment="1" applyProtection="1">
      <alignment horizontal="center" vertical="center"/>
      <protection hidden="1"/>
    </xf>
    <xf numFmtId="2" fontId="16" fillId="6" borderId="204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32" xfId="8" applyFont="1" applyFill="1" applyBorder="1" applyAlignment="1" applyProtection="1">
      <alignment vertical="center" wrapText="1"/>
      <protection hidden="1"/>
    </xf>
    <xf numFmtId="0" fontId="18" fillId="3" borderId="60" xfId="8" applyFont="1" applyFill="1" applyBorder="1" applyAlignment="1" applyProtection="1">
      <alignment vertical="center" wrapText="1"/>
      <protection hidden="1"/>
    </xf>
    <xf numFmtId="0" fontId="18" fillId="3" borderId="71" xfId="8" applyFont="1" applyFill="1" applyBorder="1" applyAlignment="1" applyProtection="1">
      <alignment vertical="center" wrapText="1"/>
      <protection hidden="1"/>
    </xf>
    <xf numFmtId="2" fontId="16" fillId="2" borderId="14" xfId="8" applyNumberFormat="1" applyFont="1" applyFill="1" applyBorder="1" applyAlignment="1" applyProtection="1">
      <alignment horizontal="center" vertical="center" shrinkToFit="1"/>
      <protection hidden="1"/>
    </xf>
    <xf numFmtId="0" fontId="97" fillId="0" borderId="0" xfId="5" applyFont="1" applyAlignment="1">
      <alignment vertical="center"/>
    </xf>
    <xf numFmtId="0" fontId="98" fillId="0" borderId="20" xfId="0" applyFont="1" applyBorder="1" applyAlignment="1" applyProtection="1">
      <alignment horizontal="center" vertical="center" shrinkToFit="1"/>
      <protection hidden="1"/>
    </xf>
    <xf numFmtId="0" fontId="98" fillId="0" borderId="34" xfId="0" applyFont="1" applyBorder="1" applyAlignment="1" applyProtection="1">
      <alignment horizontal="center" vertical="center" shrinkToFit="1"/>
      <protection hidden="1"/>
    </xf>
    <xf numFmtId="0" fontId="98" fillId="0" borderId="38" xfId="0" applyFont="1" applyBorder="1" applyAlignment="1" applyProtection="1">
      <alignment horizontal="center" vertical="center" shrinkToFit="1"/>
      <protection hidden="1"/>
    </xf>
    <xf numFmtId="0" fontId="98" fillId="0" borderId="19" xfId="0" applyFont="1" applyBorder="1" applyAlignment="1" applyProtection="1">
      <alignment horizontal="center" vertical="center" shrinkToFit="1"/>
      <protection hidden="1"/>
    </xf>
    <xf numFmtId="0" fontId="98" fillId="0" borderId="17" xfId="0" applyFont="1" applyBorder="1" applyAlignment="1" applyProtection="1">
      <alignment horizontal="center" vertical="center" shrinkToFit="1"/>
      <protection hidden="1"/>
    </xf>
    <xf numFmtId="0" fontId="98" fillId="0" borderId="27" xfId="0" applyFont="1" applyBorder="1" applyAlignment="1" applyProtection="1">
      <alignment horizontal="center" vertical="center" shrinkToFit="1"/>
      <protection hidden="1"/>
    </xf>
    <xf numFmtId="0" fontId="18" fillId="3" borderId="205" xfId="8" applyFont="1" applyFill="1" applyBorder="1" applyAlignment="1" applyProtection="1">
      <alignment horizontal="center" vertical="center"/>
      <protection hidden="1"/>
    </xf>
    <xf numFmtId="0" fontId="3" fillId="0" borderId="118" xfId="0" applyFont="1" applyBorder="1" applyAlignment="1" applyProtection="1">
      <alignment horizontal="center" vertical="center" shrinkToFit="1"/>
      <protection hidden="1"/>
    </xf>
    <xf numFmtId="0" fontId="9" fillId="2" borderId="38" xfId="0" applyFont="1" applyFill="1" applyBorder="1" applyAlignment="1" applyProtection="1">
      <alignment horizontal="center" vertical="center" shrinkToFit="1"/>
      <protection hidden="1"/>
    </xf>
    <xf numFmtId="3" fontId="9" fillId="2" borderId="38" xfId="0" applyNumberFormat="1" applyFont="1" applyFill="1" applyBorder="1" applyAlignment="1" applyProtection="1">
      <alignment horizontal="right" vertical="center" shrinkToFit="1"/>
      <protection hidden="1"/>
    </xf>
    <xf numFmtId="0" fontId="3" fillId="3" borderId="0" xfId="0" applyFont="1" applyFill="1" applyAlignment="1">
      <alignment shrinkToFit="1"/>
    </xf>
    <xf numFmtId="0" fontId="77" fillId="0" borderId="25" xfId="0" applyFont="1" applyBorder="1" applyAlignment="1" applyProtection="1">
      <alignment horizontal="center" vertical="center"/>
      <protection hidden="1"/>
    </xf>
    <xf numFmtId="3" fontId="72" fillId="2" borderId="34" xfId="0" applyNumberFormat="1" applyFont="1" applyFill="1" applyBorder="1" applyAlignment="1" applyProtection="1">
      <alignment vertical="center" shrinkToFit="1"/>
      <protection hidden="1"/>
    </xf>
    <xf numFmtId="167" fontId="72" fillId="6" borderId="171" xfId="8" applyNumberFormat="1" applyFont="1" applyFill="1" applyBorder="1" applyAlignment="1" applyProtection="1">
      <alignment horizontal="center" vertical="center" shrinkToFit="1"/>
      <protection hidden="1"/>
    </xf>
    <xf numFmtId="167" fontId="72" fillId="6" borderId="14" xfId="8" applyNumberFormat="1" applyFont="1" applyFill="1" applyBorder="1" applyAlignment="1" applyProtection="1">
      <alignment horizontal="center" vertical="center" shrinkToFit="1"/>
      <protection hidden="1"/>
    </xf>
    <xf numFmtId="167" fontId="72" fillId="6" borderId="173" xfId="8" applyNumberFormat="1" applyFont="1" applyFill="1" applyBorder="1" applyAlignment="1" applyProtection="1">
      <alignment horizontal="center" vertical="center" shrinkToFit="1"/>
      <protection hidden="1"/>
    </xf>
    <xf numFmtId="167" fontId="72" fillId="6" borderId="162" xfId="8" applyNumberFormat="1" applyFont="1" applyFill="1" applyBorder="1" applyAlignment="1" applyProtection="1">
      <alignment horizontal="center" vertical="center" shrinkToFit="1"/>
      <protection hidden="1"/>
    </xf>
    <xf numFmtId="167" fontId="72" fillId="2" borderId="14" xfId="8" applyNumberFormat="1" applyFont="1" applyFill="1" applyBorder="1" applyAlignment="1" applyProtection="1">
      <alignment horizontal="center" vertical="center" shrinkToFit="1"/>
      <protection hidden="1"/>
    </xf>
    <xf numFmtId="167" fontId="72" fillId="2" borderId="171" xfId="8" applyNumberFormat="1" applyFont="1" applyFill="1" applyBorder="1" applyAlignment="1" applyProtection="1">
      <alignment horizontal="center" vertical="center" shrinkToFit="1"/>
      <protection hidden="1"/>
    </xf>
    <xf numFmtId="167" fontId="72" fillId="0" borderId="171" xfId="8" applyNumberFormat="1" applyFont="1" applyBorder="1" applyAlignment="1" applyProtection="1">
      <alignment horizontal="center" vertical="center" shrinkToFit="1"/>
      <protection hidden="1"/>
    </xf>
    <xf numFmtId="167" fontId="72" fillId="0" borderId="173" xfId="8" applyNumberFormat="1" applyFont="1" applyBorder="1" applyAlignment="1" applyProtection="1">
      <alignment horizontal="center" vertical="center" shrinkToFit="1"/>
      <protection hidden="1"/>
    </xf>
    <xf numFmtId="167" fontId="16" fillId="6" borderId="171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4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80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8" xfId="8" applyNumberFormat="1" applyFont="1" applyFill="1" applyBorder="1" applyAlignment="1" applyProtection="1">
      <alignment horizontal="center" vertical="center" shrinkToFit="1"/>
      <protection hidden="1"/>
    </xf>
    <xf numFmtId="167" fontId="16" fillId="0" borderId="14" xfId="8" applyNumberFormat="1" applyFont="1" applyBorder="1" applyAlignment="1" applyProtection="1">
      <alignment horizontal="center" vertical="center" shrinkToFit="1"/>
      <protection hidden="1"/>
    </xf>
    <xf numFmtId="167" fontId="16" fillId="2" borderId="14" xfId="8" applyNumberFormat="1" applyFont="1" applyFill="1" applyBorder="1" applyAlignment="1" applyProtection="1">
      <alignment horizontal="center" vertical="center" shrinkToFit="1"/>
      <protection hidden="1"/>
    </xf>
    <xf numFmtId="167" fontId="16" fillId="2" borderId="18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173" xfId="8" applyNumberFormat="1" applyFont="1" applyFill="1" applyBorder="1" applyAlignment="1" applyProtection="1">
      <alignment horizontal="center" vertical="center" shrinkToFit="1"/>
      <protection hidden="1"/>
    </xf>
    <xf numFmtId="167" fontId="16" fillId="6" borderId="204" xfId="8" applyNumberFormat="1" applyFont="1" applyFill="1" applyBorder="1" applyAlignment="1" applyProtection="1">
      <alignment horizontal="center" vertical="center" shrinkToFit="1"/>
      <protection hidden="1"/>
    </xf>
    <xf numFmtId="167" fontId="16" fillId="0" borderId="171" xfId="8" applyNumberFormat="1" applyFont="1" applyBorder="1" applyAlignment="1" applyProtection="1">
      <alignment horizontal="center" vertical="center" shrinkToFit="1"/>
      <protection hidden="1"/>
    </xf>
    <xf numFmtId="167" fontId="16" fillId="2" borderId="171" xfId="8" applyNumberFormat="1" applyFont="1" applyFill="1" applyBorder="1" applyAlignment="1" applyProtection="1">
      <alignment horizontal="center" vertical="center" shrinkToFit="1"/>
      <protection hidden="1"/>
    </xf>
    <xf numFmtId="167" fontId="16" fillId="0" borderId="180" xfId="8" applyNumberFormat="1" applyFont="1" applyBorder="1" applyAlignment="1" applyProtection="1">
      <alignment horizontal="center" vertical="center" shrinkToFit="1"/>
      <protection hidden="1"/>
    </xf>
    <xf numFmtId="0" fontId="93" fillId="5" borderId="86" xfId="0" applyFont="1" applyFill="1" applyBorder="1" applyAlignment="1">
      <alignment horizontal="center" vertical="center" wrapText="1"/>
    </xf>
    <xf numFmtId="0" fontId="57" fillId="5" borderId="47" xfId="0" applyFont="1" applyFill="1" applyBorder="1" applyAlignment="1">
      <alignment horizontal="center" vertical="center"/>
    </xf>
    <xf numFmtId="0" fontId="58" fillId="5" borderId="47" xfId="0" applyFont="1" applyFill="1" applyBorder="1" applyAlignment="1">
      <alignment horizontal="center" vertical="center" wrapText="1"/>
    </xf>
    <xf numFmtId="0" fontId="58" fillId="5" borderId="100" xfId="0" applyFont="1" applyFill="1" applyBorder="1" applyAlignment="1">
      <alignment horizontal="center" vertical="center" wrapText="1" shrinkToFit="1"/>
    </xf>
    <xf numFmtId="0" fontId="58" fillId="5" borderId="0" xfId="0" applyFont="1" applyFill="1" applyAlignment="1">
      <alignment horizontal="center" vertical="center" wrapText="1"/>
    </xf>
    <xf numFmtId="0" fontId="94" fillId="0" borderId="101" xfId="0" applyFont="1" applyBorder="1" applyAlignment="1" applyProtection="1">
      <alignment horizontal="center" vertical="center"/>
      <protection hidden="1"/>
    </xf>
    <xf numFmtId="0" fontId="59" fillId="0" borderId="64" xfId="0" applyFont="1" applyBorder="1" applyAlignment="1" applyProtection="1">
      <alignment vertical="center"/>
      <protection hidden="1"/>
    </xf>
    <xf numFmtId="0" fontId="59" fillId="9" borderId="102" xfId="0" applyFont="1" applyFill="1" applyBorder="1" applyAlignment="1">
      <alignment horizontal="center" vertical="center"/>
    </xf>
    <xf numFmtId="0" fontId="60" fillId="10" borderId="102" xfId="0" applyFont="1" applyFill="1" applyBorder="1" applyAlignment="1">
      <alignment horizontal="center" vertical="center" wrapText="1"/>
    </xf>
    <xf numFmtId="0" fontId="61" fillId="11" borderId="10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4" fillId="0" borderId="64" xfId="0" applyFont="1" applyBorder="1" applyAlignment="1" applyProtection="1">
      <alignment horizontal="center" vertical="center"/>
      <protection hidden="1"/>
    </xf>
    <xf numFmtId="164" fontId="95" fillId="5" borderId="104" xfId="0" applyNumberFormat="1" applyFont="1" applyFill="1" applyBorder="1" applyAlignment="1">
      <alignment horizontal="center" vertical="center" wrapText="1"/>
    </xf>
    <xf numFmtId="0" fontId="63" fillId="5" borderId="105" xfId="0" applyFont="1" applyFill="1" applyBorder="1" applyAlignment="1">
      <alignment horizontal="right" vertical="center" wrapText="1"/>
    </xf>
    <xf numFmtId="0" fontId="63" fillId="5" borderId="106" xfId="0" applyFont="1" applyFill="1" applyBorder="1" applyAlignment="1">
      <alignment horizontal="right" vertical="center" wrapText="1"/>
    </xf>
    <xf numFmtId="0" fontId="58" fillId="5" borderId="100" xfId="0" applyFont="1" applyFill="1" applyBorder="1" applyAlignment="1">
      <alignment horizontal="center" vertical="center" wrapText="1"/>
    </xf>
    <xf numFmtId="0" fontId="94" fillId="0" borderId="107" xfId="0" applyFont="1" applyBorder="1" applyAlignment="1">
      <alignment horizontal="center"/>
    </xf>
    <xf numFmtId="0" fontId="59" fillId="0" borderId="89" xfId="0" applyFont="1" applyBorder="1" applyProtection="1">
      <protection hidden="1"/>
    </xf>
    <xf numFmtId="0" fontId="59" fillId="0" borderId="81" xfId="0" applyFont="1" applyBorder="1"/>
    <xf numFmtId="0" fontId="59" fillId="12" borderId="64" xfId="0" applyFont="1" applyFill="1" applyBorder="1" applyAlignment="1">
      <alignment horizontal="center" vertical="center"/>
    </xf>
    <xf numFmtId="0" fontId="60" fillId="10" borderId="64" xfId="0" applyFont="1" applyFill="1" applyBorder="1" applyAlignment="1">
      <alignment horizontal="center" vertical="center"/>
    </xf>
    <xf numFmtId="0" fontId="61" fillId="11" borderId="108" xfId="0" applyFont="1" applyFill="1" applyBorder="1" applyAlignment="1">
      <alignment horizontal="center" vertical="center"/>
    </xf>
    <xf numFmtId="0" fontId="94" fillId="0" borderId="109" xfId="0" applyFont="1" applyBorder="1" applyAlignment="1">
      <alignment horizontal="center"/>
    </xf>
    <xf numFmtId="0" fontId="61" fillId="11" borderId="110" xfId="0" applyFont="1" applyFill="1" applyBorder="1" applyAlignment="1">
      <alignment horizontal="center" vertical="center"/>
    </xf>
    <xf numFmtId="0" fontId="59" fillId="0" borderId="106" xfId="0" applyFont="1" applyBorder="1"/>
    <xf numFmtId="0" fontId="59" fillId="0" borderId="46" xfId="0" applyFont="1" applyBorder="1"/>
    <xf numFmtId="0" fontId="94" fillId="0" borderId="111" xfId="0" applyFont="1" applyBorder="1" applyAlignment="1">
      <alignment horizontal="center"/>
    </xf>
    <xf numFmtId="0" fontId="59" fillId="0" borderId="112" xfId="0" applyFont="1" applyBorder="1"/>
    <xf numFmtId="0" fontId="59" fillId="0" borderId="206" xfId="0" applyFont="1" applyBorder="1" applyProtection="1">
      <protection hidden="1"/>
    </xf>
    <xf numFmtId="0" fontId="59" fillId="12" borderId="113" xfId="0" applyFont="1" applyFill="1" applyBorder="1" applyAlignment="1">
      <alignment horizontal="center" vertical="center"/>
    </xf>
    <xf numFmtId="0" fontId="60" fillId="10" borderId="113" xfId="0" applyFont="1" applyFill="1" applyBorder="1" applyAlignment="1">
      <alignment horizontal="center" vertical="center"/>
    </xf>
    <xf numFmtId="0" fontId="61" fillId="11" borderId="207" xfId="0" applyFont="1" applyFill="1" applyBorder="1" applyAlignment="1">
      <alignment horizontal="center" vertical="center"/>
    </xf>
    <xf numFmtId="3" fontId="3" fillId="0" borderId="34" xfId="13" applyNumberFormat="1" applyFont="1" applyBorder="1" applyAlignment="1" applyProtection="1">
      <alignment horizontal="center" vertical="center" shrinkToFit="1"/>
      <protection hidden="1"/>
    </xf>
    <xf numFmtId="3" fontId="3" fillId="0" borderId="118" xfId="13" applyNumberFormat="1" applyFont="1" applyBorder="1" applyAlignment="1" applyProtection="1">
      <alignment horizontal="center" vertical="center" shrinkToFit="1"/>
      <protection hidden="1"/>
    </xf>
    <xf numFmtId="3" fontId="9" fillId="0" borderId="34" xfId="13" applyNumberFormat="1" applyFont="1" applyBorder="1" applyAlignment="1" applyProtection="1">
      <alignment horizontal="center" vertical="center" shrinkToFit="1"/>
      <protection hidden="1"/>
    </xf>
    <xf numFmtId="3" fontId="3" fillId="0" borderId="17" xfId="13" applyNumberFormat="1" applyFont="1" applyBorder="1" applyAlignment="1" applyProtection="1">
      <alignment horizontal="center" vertical="center" shrinkToFit="1"/>
      <protection hidden="1"/>
    </xf>
    <xf numFmtId="0" fontId="3" fillId="0" borderId="133" xfId="1" applyFont="1" applyBorder="1" applyAlignment="1" applyProtection="1">
      <alignment horizontal="center" vertical="center"/>
      <protection hidden="1"/>
    </xf>
    <xf numFmtId="0" fontId="17" fillId="16" borderId="14" xfId="1" applyFont="1" applyFill="1" applyBorder="1" applyAlignment="1" applyProtection="1">
      <alignment vertical="center" wrapText="1"/>
      <protection hidden="1"/>
    </xf>
    <xf numFmtId="0" fontId="17" fillId="16" borderId="18" xfId="1" applyFont="1" applyFill="1" applyBorder="1" applyAlignment="1" applyProtection="1">
      <alignment vertical="center" wrapText="1"/>
      <protection hidden="1"/>
    </xf>
    <xf numFmtId="0" fontId="17" fillId="16" borderId="151" xfId="1" applyFont="1" applyFill="1" applyBorder="1" applyAlignment="1" applyProtection="1">
      <alignment vertical="center" wrapText="1"/>
      <protection hidden="1"/>
    </xf>
    <xf numFmtId="0" fontId="17" fillId="16" borderId="24" xfId="1" applyFont="1" applyFill="1" applyBorder="1" applyAlignment="1" applyProtection="1">
      <alignment vertical="center" wrapText="1"/>
      <protection hidden="1"/>
    </xf>
    <xf numFmtId="0" fontId="3" fillId="0" borderId="137" xfId="1" applyFont="1" applyBorder="1" applyAlignment="1" applyProtection="1">
      <alignment horizontal="center" vertical="center"/>
      <protection hidden="1"/>
    </xf>
    <xf numFmtId="0" fontId="17" fillId="16" borderId="71" xfId="1" applyFont="1" applyFill="1" applyBorder="1" applyAlignment="1" applyProtection="1">
      <alignment vertical="center" wrapText="1"/>
      <protection hidden="1"/>
    </xf>
    <xf numFmtId="0" fontId="3" fillId="0" borderId="189" xfId="1" applyFont="1" applyBorder="1" applyAlignment="1" applyProtection="1">
      <alignment horizontal="center" vertical="center"/>
      <protection hidden="1"/>
    </xf>
    <xf numFmtId="0" fontId="17" fillId="16" borderId="22" xfId="1" applyFont="1" applyFill="1" applyBorder="1" applyAlignment="1" applyProtection="1">
      <alignment vertical="center" wrapText="1"/>
      <protection hidden="1"/>
    </xf>
    <xf numFmtId="0" fontId="3" fillId="0" borderId="190" xfId="1" applyFont="1" applyBorder="1" applyAlignment="1" applyProtection="1">
      <alignment horizontal="center" vertical="center" shrinkToFit="1"/>
      <protection hidden="1"/>
    </xf>
    <xf numFmtId="3" fontId="9" fillId="0" borderId="69" xfId="1" applyNumberFormat="1" applyFont="1" applyBorder="1" applyAlignment="1" applyProtection="1">
      <alignment horizontal="right" vertical="center" shrinkToFit="1"/>
      <protection hidden="1"/>
    </xf>
    <xf numFmtId="0" fontId="3" fillId="0" borderId="191" xfId="1" applyFont="1" applyBorder="1" applyAlignment="1" applyProtection="1">
      <alignment horizontal="center" vertical="center" shrinkToFit="1"/>
      <protection hidden="1"/>
    </xf>
    <xf numFmtId="3" fontId="9" fillId="0" borderId="192" xfId="1" applyNumberFormat="1" applyFont="1" applyBorder="1" applyAlignment="1" applyProtection="1">
      <alignment horizontal="right" vertical="center" shrinkToFit="1"/>
      <protection hidden="1"/>
    </xf>
    <xf numFmtId="0" fontId="3" fillId="0" borderId="193" xfId="1" applyFont="1" applyBorder="1" applyAlignment="1" applyProtection="1">
      <alignment horizontal="center" vertical="center" shrinkToFit="1"/>
      <protection hidden="1"/>
    </xf>
    <xf numFmtId="3" fontId="9" fillId="0" borderId="194" xfId="1" applyNumberFormat="1" applyFont="1" applyBorder="1" applyAlignment="1" applyProtection="1">
      <alignment horizontal="right" vertical="center" shrinkToFit="1"/>
      <protection hidden="1"/>
    </xf>
    <xf numFmtId="3" fontId="9" fillId="2" borderId="187" xfId="0" applyNumberFormat="1" applyFont="1" applyFill="1" applyBorder="1" applyAlignment="1" applyProtection="1">
      <alignment horizontal="right" vertical="center" shrinkToFit="1"/>
      <protection hidden="1"/>
    </xf>
    <xf numFmtId="0" fontId="16" fillId="19" borderId="131" xfId="1" applyFont="1" applyFill="1" applyBorder="1" applyAlignment="1" applyProtection="1">
      <alignment horizontal="left" vertical="center" shrinkToFit="1"/>
      <protection hidden="1"/>
    </xf>
    <xf numFmtId="0" fontId="8" fillId="0" borderId="58" xfId="1" applyFont="1" applyBorder="1" applyAlignment="1">
      <alignment horizontal="center" vertical="center"/>
    </xf>
    <xf numFmtId="0" fontId="8" fillId="0" borderId="160" xfId="1" applyFont="1" applyBorder="1" applyAlignment="1">
      <alignment horizontal="center" vertical="center"/>
    </xf>
    <xf numFmtId="0" fontId="9" fillId="3" borderId="25" xfId="1" applyFont="1" applyFill="1" applyBorder="1" applyAlignment="1" applyProtection="1">
      <alignment horizontal="center" vertical="center"/>
      <protection hidden="1"/>
    </xf>
    <xf numFmtId="0" fontId="8" fillId="2" borderId="27" xfId="1" applyFont="1" applyFill="1" applyBorder="1" applyAlignment="1">
      <alignment horizontal="center"/>
    </xf>
    <xf numFmtId="3" fontId="20" fillId="2" borderId="28" xfId="1" applyNumberFormat="1" applyFont="1" applyFill="1" applyBorder="1" applyAlignment="1">
      <alignment horizontal="center"/>
    </xf>
    <xf numFmtId="0" fontId="98" fillId="0" borderId="17" xfId="1" applyFont="1" applyBorder="1" applyAlignment="1">
      <alignment horizontal="center" vertical="center"/>
    </xf>
    <xf numFmtId="0" fontId="98" fillId="0" borderId="58" xfId="1" applyFont="1" applyBorder="1" applyAlignment="1">
      <alignment horizontal="center" vertical="center"/>
    </xf>
    <xf numFmtId="0" fontId="98" fillId="0" borderId="34" xfId="1" applyFont="1" applyBorder="1" applyAlignment="1">
      <alignment horizontal="center" vertical="center"/>
    </xf>
    <xf numFmtId="0" fontId="19" fillId="19" borderId="153" xfId="1" applyFont="1" applyFill="1" applyBorder="1" applyAlignment="1" applyProtection="1">
      <alignment vertical="center" shrinkToFit="1"/>
      <protection hidden="1"/>
    </xf>
    <xf numFmtId="0" fontId="20" fillId="19" borderId="133" xfId="1" applyFont="1" applyFill="1" applyBorder="1" applyAlignment="1" applyProtection="1">
      <alignment vertical="center"/>
      <protection hidden="1"/>
    </xf>
    <xf numFmtId="0" fontId="19" fillId="19" borderId="33" xfId="1" applyFont="1" applyFill="1" applyBorder="1" applyAlignment="1" applyProtection="1">
      <alignment vertical="center" shrinkToFit="1"/>
      <protection hidden="1"/>
    </xf>
    <xf numFmtId="0" fontId="20" fillId="2" borderId="208" xfId="1" applyFont="1" applyFill="1" applyBorder="1" applyAlignment="1">
      <alignment horizontal="center"/>
    </xf>
    <xf numFmtId="3" fontId="20" fillId="2" borderId="126" xfId="1" applyNumberFormat="1" applyFont="1" applyFill="1" applyBorder="1" applyAlignment="1">
      <alignment horizontal="center"/>
    </xf>
    <xf numFmtId="0" fontId="20" fillId="2" borderId="209" xfId="1" applyFont="1" applyFill="1" applyBorder="1" applyAlignment="1">
      <alignment horizontal="center"/>
    </xf>
    <xf numFmtId="3" fontId="20" fillId="2" borderId="65" xfId="1" applyNumberFormat="1" applyFont="1" applyFill="1" applyBorder="1" applyAlignment="1">
      <alignment horizontal="center"/>
    </xf>
    <xf numFmtId="0" fontId="20" fillId="2" borderId="210" xfId="1" applyFont="1" applyFill="1" applyBorder="1" applyAlignment="1">
      <alignment horizontal="center"/>
    </xf>
    <xf numFmtId="3" fontId="20" fillId="2" borderId="84" xfId="1" applyNumberFormat="1" applyFont="1" applyFill="1" applyBorder="1" applyAlignment="1">
      <alignment horizontal="center"/>
    </xf>
    <xf numFmtId="0" fontId="9" fillId="0" borderId="16" xfId="0" applyFont="1" applyBorder="1" applyAlignment="1" applyProtection="1">
      <alignment horizontal="center" vertical="center"/>
      <protection hidden="1"/>
    </xf>
    <xf numFmtId="0" fontId="3" fillId="3" borderId="196" xfId="0" applyFont="1" applyFill="1" applyBorder="1" applyAlignment="1" applyProtection="1">
      <alignment horizontal="left" vertical="center" shrinkToFit="1"/>
      <protection hidden="1"/>
    </xf>
    <xf numFmtId="0" fontId="9" fillId="0" borderId="22" xfId="0" applyFont="1" applyBorder="1" applyAlignment="1" applyProtection="1">
      <alignment horizontal="left" vertical="center" shrinkToFit="1"/>
      <protection hidden="1"/>
    </xf>
    <xf numFmtId="0" fontId="9" fillId="2" borderId="193" xfId="0" applyFont="1" applyFill="1" applyBorder="1" applyAlignment="1" applyProtection="1">
      <alignment horizontal="center" vertical="center" shrinkToFit="1"/>
      <protection hidden="1"/>
    </xf>
    <xf numFmtId="3" fontId="9" fillId="2" borderId="193" xfId="0" applyNumberFormat="1" applyFont="1" applyFill="1" applyBorder="1" applyAlignment="1" applyProtection="1">
      <alignment horizontal="right" vertical="center" shrinkToFit="1"/>
      <protection hidden="1"/>
    </xf>
    <xf numFmtId="0" fontId="10" fillId="0" borderId="69" xfId="0" applyFont="1" applyBorder="1" applyAlignment="1" applyProtection="1">
      <alignment horizontal="center" vertical="center" shrinkToFit="1"/>
      <protection hidden="1"/>
    </xf>
    <xf numFmtId="3" fontId="72" fillId="6" borderId="170" xfId="8" applyNumberFormat="1" applyFont="1" applyFill="1" applyBorder="1" applyAlignment="1" applyProtection="1">
      <alignment horizontal="center" vertical="center"/>
      <protection hidden="1"/>
    </xf>
    <xf numFmtId="168" fontId="72" fillId="6" borderId="173" xfId="8" applyNumberFormat="1" applyFont="1" applyFill="1" applyBorder="1" applyAlignment="1" applyProtection="1">
      <alignment horizontal="center" vertical="center" shrinkToFit="1"/>
      <protection hidden="1"/>
    </xf>
    <xf numFmtId="168" fontId="72" fillId="6" borderId="162" xfId="8" applyNumberFormat="1" applyFont="1" applyFill="1" applyBorder="1" applyAlignment="1" applyProtection="1">
      <alignment horizontal="center" vertical="center" shrinkToFit="1"/>
      <protection hidden="1"/>
    </xf>
    <xf numFmtId="3" fontId="0" fillId="0" borderId="0" xfId="0" applyNumberFormat="1"/>
    <xf numFmtId="166" fontId="9" fillId="0" borderId="35" xfId="1" applyNumberFormat="1" applyFont="1" applyBorder="1" applyAlignment="1" applyProtection="1">
      <alignment horizontal="right" vertical="center" shrinkToFit="1"/>
      <protection hidden="1"/>
    </xf>
    <xf numFmtId="0" fontId="3" fillId="3" borderId="32" xfId="1" applyFont="1" applyFill="1" applyBorder="1" applyAlignment="1" applyProtection="1">
      <alignment horizontal="left" vertical="center" shrinkToFit="1"/>
      <protection hidden="1"/>
    </xf>
    <xf numFmtId="3" fontId="9" fillId="2" borderId="16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60" xfId="1" applyFont="1" applyBorder="1" applyAlignment="1" applyProtection="1">
      <alignment horizontal="center" vertical="center"/>
      <protection hidden="1"/>
    </xf>
    <xf numFmtId="0" fontId="8" fillId="0" borderId="19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8" fillId="0" borderId="195" xfId="1" applyFont="1" applyBorder="1" applyAlignment="1">
      <alignment horizontal="center" vertical="center"/>
    </xf>
    <xf numFmtId="0" fontId="20" fillId="0" borderId="61" xfId="1" applyFont="1" applyBorder="1" applyAlignment="1">
      <alignment horizontal="center" vertical="center"/>
    </xf>
    <xf numFmtId="3" fontId="69" fillId="0" borderId="23" xfId="1" applyNumberFormat="1" applyFont="1" applyBorder="1" applyAlignment="1" applyProtection="1">
      <alignment horizontal="center" vertical="center" shrinkToFit="1"/>
      <protection hidden="1"/>
    </xf>
    <xf numFmtId="3" fontId="20" fillId="0" borderId="23" xfId="1" applyNumberFormat="1" applyFont="1" applyBorder="1" applyAlignment="1">
      <alignment horizontal="center" vertical="center"/>
    </xf>
    <xf numFmtId="0" fontId="74" fillId="0" borderId="19" xfId="1" applyFont="1" applyBorder="1" applyAlignment="1" applyProtection="1">
      <alignment horizontal="center" vertical="center" shrinkToFit="1"/>
      <protection hidden="1"/>
    </xf>
    <xf numFmtId="0" fontId="20" fillId="2" borderId="83" xfId="1" applyFont="1" applyFill="1" applyBorder="1" applyAlignment="1">
      <alignment horizontal="center"/>
    </xf>
    <xf numFmtId="0" fontId="20" fillId="19" borderId="33" xfId="1" applyFont="1" applyFill="1" applyBorder="1" applyAlignment="1" applyProtection="1">
      <alignment horizontal="left" vertical="center"/>
      <protection hidden="1"/>
    </xf>
    <xf numFmtId="0" fontId="20" fillId="19" borderId="24" xfId="1" applyFont="1" applyFill="1" applyBorder="1" applyAlignment="1" applyProtection="1">
      <alignment vertical="center"/>
      <protection hidden="1"/>
    </xf>
    <xf numFmtId="0" fontId="20" fillId="19" borderId="18" xfId="1" applyFont="1" applyFill="1" applyBorder="1" applyAlignment="1" applyProtection="1">
      <alignment vertical="center"/>
      <protection hidden="1"/>
    </xf>
    <xf numFmtId="0" fontId="19" fillId="19" borderId="24" xfId="1" applyFont="1" applyFill="1" applyBorder="1" applyAlignment="1" applyProtection="1">
      <alignment vertical="center" shrinkToFit="1"/>
      <protection hidden="1"/>
    </xf>
    <xf numFmtId="0" fontId="16" fillId="0" borderId="24" xfId="1" applyFont="1" applyBorder="1" applyAlignment="1" applyProtection="1">
      <alignment horizontal="left" vertical="center" shrinkToFit="1"/>
      <protection hidden="1"/>
    </xf>
    <xf numFmtId="3" fontId="72" fillId="0" borderId="212" xfId="1" applyNumberFormat="1" applyFont="1" applyBorder="1" applyAlignment="1" applyProtection="1">
      <alignment horizontal="center" vertical="center" shrinkToFit="1"/>
      <protection hidden="1"/>
    </xf>
    <xf numFmtId="3" fontId="72" fillId="0" borderId="211" xfId="1" applyNumberFormat="1" applyFont="1" applyBorder="1" applyAlignment="1" applyProtection="1">
      <alignment horizontal="center" vertical="center" shrinkToFit="1"/>
      <protection hidden="1"/>
    </xf>
    <xf numFmtId="0" fontId="67" fillId="0" borderId="19" xfId="1" applyFont="1" applyBorder="1" applyAlignment="1" applyProtection="1">
      <alignment horizontal="center" vertical="center" shrinkToFit="1"/>
      <protection hidden="1"/>
    </xf>
    <xf numFmtId="3" fontId="72" fillId="0" borderId="23" xfId="1" applyNumberFormat="1" applyFont="1" applyBorder="1" applyAlignment="1" applyProtection="1">
      <alignment horizontal="center" vertical="center" shrinkToFit="1"/>
      <protection hidden="1"/>
    </xf>
    <xf numFmtId="0" fontId="67" fillId="0" borderId="72" xfId="1" applyFont="1" applyBorder="1" applyAlignment="1" applyProtection="1">
      <alignment horizontal="center" vertical="center" shrinkToFit="1"/>
      <protection hidden="1"/>
    </xf>
    <xf numFmtId="3" fontId="72" fillId="0" borderId="73" xfId="1" applyNumberFormat="1" applyFont="1" applyBorder="1" applyAlignment="1" applyProtection="1">
      <alignment horizontal="center" vertical="center" shrinkToFit="1"/>
      <protection hidden="1"/>
    </xf>
    <xf numFmtId="2" fontId="16" fillId="0" borderId="14" xfId="8" applyNumberFormat="1" applyFont="1" applyFill="1" applyBorder="1" applyAlignment="1" applyProtection="1">
      <alignment horizontal="center" vertical="center" shrinkToFit="1"/>
      <protection hidden="1"/>
    </xf>
    <xf numFmtId="0" fontId="18" fillId="3" borderId="13" xfId="8" applyFont="1" applyFill="1" applyBorder="1" applyAlignment="1" applyProtection="1">
      <alignment horizontal="left" vertical="center" wrapText="1"/>
      <protection hidden="1"/>
    </xf>
    <xf numFmtId="0" fontId="18" fillId="3" borderId="24" xfId="8" applyFont="1" applyFill="1" applyBorder="1" applyAlignment="1" applyProtection="1">
      <alignment horizontal="left" vertical="center" wrapText="1"/>
      <protection hidden="1"/>
    </xf>
    <xf numFmtId="2" fontId="19" fillId="6" borderId="213" xfId="8" applyNumberFormat="1" applyFont="1" applyFill="1" applyBorder="1" applyAlignment="1" applyProtection="1">
      <alignment horizontal="center" vertical="center" shrinkToFit="1"/>
      <protection hidden="1"/>
    </xf>
    <xf numFmtId="166" fontId="72" fillId="0" borderId="34" xfId="0" applyNumberFormat="1" applyFont="1" applyBorder="1" applyAlignment="1" applyProtection="1">
      <alignment horizontal="center" vertical="center" shrinkToFit="1"/>
      <protection hidden="1"/>
    </xf>
    <xf numFmtId="0" fontId="98" fillId="2" borderId="18" xfId="0" applyFont="1" applyFill="1" applyBorder="1" applyAlignment="1">
      <alignment horizontal="center"/>
    </xf>
    <xf numFmtId="0" fontId="8" fillId="2" borderId="26" xfId="0" applyFont="1" applyFill="1" applyBorder="1" applyAlignment="1" applyProtection="1">
      <alignment horizontal="center" vertical="center" wrapText="1"/>
      <protection hidden="1"/>
    </xf>
    <xf numFmtId="3" fontId="99" fillId="0" borderId="17" xfId="0" applyNumberFormat="1" applyFont="1" applyBorder="1" applyAlignment="1" applyProtection="1">
      <alignment horizontal="center" vertical="center" shrinkToFit="1"/>
      <protection hidden="1"/>
    </xf>
    <xf numFmtId="3" fontId="72" fillId="0" borderId="27" xfId="0" applyNumberFormat="1" applyFont="1" applyBorder="1" applyAlignment="1" applyProtection="1">
      <alignment horizontal="center" vertical="center" shrinkToFit="1"/>
      <protection hidden="1"/>
    </xf>
    <xf numFmtId="3" fontId="72" fillId="0" borderId="39" xfId="0" applyNumberFormat="1" applyFont="1" applyBorder="1" applyAlignment="1" applyProtection="1">
      <alignment horizontal="center" vertical="center" shrinkToFit="1"/>
      <protection hidden="1"/>
    </xf>
    <xf numFmtId="3" fontId="99" fillId="0" borderId="34" xfId="0" applyNumberFormat="1" applyFont="1" applyBorder="1" applyAlignment="1" applyProtection="1">
      <alignment horizontal="center" vertical="center" shrinkToFit="1"/>
      <protection hidden="1"/>
    </xf>
    <xf numFmtId="4" fontId="3" fillId="0" borderId="17" xfId="0" applyNumberFormat="1" applyFont="1" applyBorder="1" applyAlignment="1" applyProtection="1">
      <alignment horizontal="center" vertical="center" shrinkToFit="1"/>
      <protection hidden="1"/>
    </xf>
    <xf numFmtId="4" fontId="72" fillId="0" borderId="27" xfId="0" applyNumberFormat="1" applyFont="1" applyBorder="1" applyAlignment="1" applyProtection="1">
      <alignment horizontal="center" vertical="center" shrinkToFit="1"/>
      <protection hidden="1"/>
    </xf>
    <xf numFmtId="4" fontId="9" fillId="0" borderId="21" xfId="0" applyNumberFormat="1" applyFont="1" applyBorder="1" applyAlignment="1" applyProtection="1">
      <alignment horizontal="right" vertical="center" shrinkToFit="1"/>
      <protection hidden="1"/>
    </xf>
    <xf numFmtId="4" fontId="3" fillId="0" borderId="34" xfId="0" applyNumberFormat="1" applyFont="1" applyBorder="1" applyAlignment="1" applyProtection="1">
      <alignment horizontal="center" vertical="center" shrinkToFit="1"/>
      <protection hidden="1"/>
    </xf>
    <xf numFmtId="4" fontId="9" fillId="0" borderId="35" xfId="0" applyNumberFormat="1" applyFont="1" applyBorder="1" applyAlignment="1" applyProtection="1">
      <alignment horizontal="right" vertical="center" shrinkToFit="1"/>
      <protection hidden="1"/>
    </xf>
    <xf numFmtId="4" fontId="0" fillId="0" borderId="27" xfId="0" applyNumberFormat="1" applyBorder="1" applyAlignment="1" applyProtection="1">
      <alignment horizontal="center" vertical="center" shrinkToFit="1"/>
      <protection hidden="1"/>
    </xf>
    <xf numFmtId="3" fontId="0" fillId="0" borderId="39" xfId="0" applyNumberFormat="1" applyBorder="1" applyAlignment="1" applyProtection="1">
      <alignment horizontal="center" vertical="center" shrinkToFit="1"/>
      <protection hidden="1"/>
    </xf>
    <xf numFmtId="166" fontId="72" fillId="0" borderId="27" xfId="0" applyNumberFormat="1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center" vertical="center" shrinkToFit="1"/>
      <protection hidden="1"/>
    </xf>
    <xf numFmtId="3" fontId="9" fillId="0" borderId="21" xfId="0" applyNumberFormat="1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/>
    </xf>
    <xf numFmtId="0" fontId="49" fillId="6" borderId="32" xfId="8" applyFont="1" applyFill="1" applyBorder="1" applyAlignment="1" applyProtection="1">
      <alignment vertical="center" wrapText="1"/>
      <protection hidden="1"/>
    </xf>
    <xf numFmtId="168" fontId="72" fillId="6" borderId="14" xfId="8" applyNumberFormat="1" applyFont="1" applyFill="1" applyBorder="1" applyAlignment="1" applyProtection="1">
      <alignment horizontal="center" vertical="center"/>
      <protection hidden="1"/>
    </xf>
    <xf numFmtId="168" fontId="72" fillId="6" borderId="171" xfId="8" applyNumberFormat="1" applyFont="1" applyFill="1" applyBorder="1" applyAlignment="1" applyProtection="1">
      <alignment horizontal="center" vertical="center"/>
      <protection hidden="1"/>
    </xf>
    <xf numFmtId="1" fontId="72" fillId="6" borderId="171" xfId="8" applyNumberFormat="1" applyFont="1" applyFill="1" applyBorder="1" applyAlignment="1" applyProtection="1">
      <alignment horizontal="center" vertical="center"/>
      <protection hidden="1"/>
    </xf>
    <xf numFmtId="1" fontId="72" fillId="6" borderId="170" xfId="8" applyNumberFormat="1" applyFont="1" applyFill="1" applyBorder="1" applyAlignment="1" applyProtection="1">
      <alignment horizontal="center" vertical="center"/>
      <protection hidden="1"/>
    </xf>
    <xf numFmtId="168" fontId="72" fillId="2" borderId="14" xfId="8" applyNumberFormat="1" applyFont="1" applyFill="1" applyBorder="1" applyAlignment="1" applyProtection="1">
      <alignment horizontal="center" vertical="center"/>
      <protection hidden="1"/>
    </xf>
    <xf numFmtId="0" fontId="16" fillId="19" borderId="33" xfId="1" applyFont="1" applyFill="1" applyBorder="1" applyAlignment="1" applyProtection="1">
      <alignment horizontal="left" vertical="center" shrinkToFit="1"/>
      <protection hidden="1"/>
    </xf>
    <xf numFmtId="0" fontId="20" fillId="19" borderId="24" xfId="1" applyFont="1" applyFill="1" applyBorder="1" applyAlignment="1" applyProtection="1">
      <alignment horizontal="left" vertical="center"/>
      <protection hidden="1"/>
    </xf>
    <xf numFmtId="166" fontId="9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67" xfId="13" applyFont="1" applyFill="1" applyBorder="1" applyAlignment="1" applyProtection="1">
      <alignment horizontal="center" vertical="center" wrapText="1"/>
      <protection hidden="1"/>
    </xf>
    <xf numFmtId="0" fontId="7" fillId="5" borderId="65" xfId="13" applyFont="1" applyFill="1" applyBorder="1" applyAlignment="1" applyProtection="1">
      <alignment horizontal="center" vertical="center" wrapText="1"/>
      <protection hidden="1"/>
    </xf>
    <xf numFmtId="0" fontId="6" fillId="5" borderId="68" xfId="13" applyFont="1" applyFill="1" applyBorder="1" applyAlignment="1">
      <alignment horizontal="center" vertical="center"/>
    </xf>
    <xf numFmtId="0" fontId="6" fillId="5" borderId="3" xfId="13" applyFont="1" applyFill="1" applyBorder="1" applyAlignment="1">
      <alignment horizontal="center" vertical="center"/>
    </xf>
    <xf numFmtId="0" fontId="3" fillId="5" borderId="55" xfId="13" applyFont="1" applyFill="1" applyBorder="1" applyAlignment="1">
      <alignment horizontal="center" vertical="center"/>
    </xf>
    <xf numFmtId="0" fontId="3" fillId="5" borderId="54" xfId="13" applyFont="1" applyFill="1" applyBorder="1" applyAlignment="1">
      <alignment horizontal="center" vertical="center"/>
    </xf>
    <xf numFmtId="0" fontId="3" fillId="5" borderId="40" xfId="13" applyFont="1" applyFill="1" applyBorder="1" applyAlignment="1">
      <alignment horizontal="center" vertical="center"/>
    </xf>
    <xf numFmtId="0" fontId="3" fillId="5" borderId="83" xfId="13" applyFont="1" applyFill="1" applyBorder="1" applyAlignment="1">
      <alignment horizontal="center" vertical="center"/>
    </xf>
    <xf numFmtId="0" fontId="3" fillId="5" borderId="82" xfId="13" applyFont="1" applyFill="1" applyBorder="1" applyAlignment="1">
      <alignment horizontal="center" vertical="center"/>
    </xf>
    <xf numFmtId="0" fontId="3" fillId="5" borderId="84" xfId="13" applyFont="1" applyFill="1" applyBorder="1" applyAlignment="1">
      <alignment horizontal="center" vertical="center"/>
    </xf>
    <xf numFmtId="0" fontId="5" fillId="5" borderId="31" xfId="13" applyFont="1" applyFill="1" applyBorder="1" applyAlignment="1">
      <alignment horizontal="center" vertical="center" wrapText="1"/>
    </xf>
    <xf numFmtId="0" fontId="5" fillId="5" borderId="16" xfId="13" applyFont="1" applyFill="1" applyBorder="1" applyAlignment="1">
      <alignment horizontal="center" vertical="center" wrapText="1"/>
    </xf>
    <xf numFmtId="0" fontId="5" fillId="5" borderId="49" xfId="13" applyFont="1" applyFill="1" applyBorder="1" applyAlignment="1">
      <alignment horizontal="center" vertical="center" wrapText="1"/>
    </xf>
    <xf numFmtId="0" fontId="3" fillId="5" borderId="31" xfId="13" applyFont="1" applyFill="1" applyBorder="1" applyAlignment="1">
      <alignment horizontal="center" vertical="center"/>
    </xf>
    <xf numFmtId="0" fontId="3" fillId="5" borderId="16" xfId="13" applyFont="1" applyFill="1" applyBorder="1" applyAlignment="1">
      <alignment horizontal="center" vertical="center"/>
    </xf>
    <xf numFmtId="0" fontId="3" fillId="5" borderId="49" xfId="13" applyFont="1" applyFill="1" applyBorder="1" applyAlignment="1">
      <alignment horizontal="center" vertical="center"/>
    </xf>
    <xf numFmtId="0" fontId="6" fillId="5" borderId="78" xfId="13" applyFont="1" applyFill="1" applyBorder="1" applyAlignment="1">
      <alignment horizontal="center" vertical="center"/>
    </xf>
    <xf numFmtId="0" fontId="6" fillId="5" borderId="79" xfId="13" applyFont="1" applyFill="1" applyBorder="1" applyAlignment="1">
      <alignment horizontal="center" vertical="center"/>
    </xf>
    <xf numFmtId="0" fontId="3" fillId="5" borderId="76" xfId="13" applyFont="1" applyFill="1" applyBorder="1" applyAlignment="1">
      <alignment horizontal="center" vertical="center"/>
    </xf>
    <xf numFmtId="0" fontId="3" fillId="5" borderId="91" xfId="13" applyFont="1" applyFill="1" applyBorder="1" applyAlignment="1">
      <alignment horizontal="center" vertical="center"/>
    </xf>
    <xf numFmtId="0" fontId="3" fillId="5" borderId="79" xfId="13" applyFont="1" applyFill="1" applyBorder="1" applyAlignment="1">
      <alignment horizontal="center" vertical="center"/>
    </xf>
    <xf numFmtId="0" fontId="3" fillId="5" borderId="81" xfId="13" applyFont="1" applyFill="1" applyBorder="1" applyAlignment="1">
      <alignment horizontal="center" vertical="center"/>
    </xf>
    <xf numFmtId="0" fontId="3" fillId="5" borderId="64" xfId="13" applyFont="1" applyFill="1" applyBorder="1" applyAlignment="1">
      <alignment horizontal="center" vertical="center"/>
    </xf>
    <xf numFmtId="0" fontId="3" fillId="5" borderId="63" xfId="13" applyFont="1" applyFill="1" applyBorder="1" applyAlignment="1">
      <alignment horizontal="center" vertical="center"/>
    </xf>
    <xf numFmtId="0" fontId="7" fillId="5" borderId="80" xfId="13" applyFont="1" applyFill="1" applyBorder="1" applyAlignment="1" applyProtection="1">
      <alignment horizontal="center" vertical="center" wrapText="1"/>
      <protection hidden="1"/>
    </xf>
    <xf numFmtId="0" fontId="7" fillId="5" borderId="63" xfId="13" applyFont="1" applyFill="1" applyBorder="1" applyAlignment="1" applyProtection="1">
      <alignment horizontal="center" vertical="center" wrapText="1"/>
      <protection hidden="1"/>
    </xf>
    <xf numFmtId="0" fontId="6" fillId="5" borderId="76" xfId="13" applyFont="1" applyFill="1" applyBorder="1" applyAlignment="1">
      <alignment horizontal="center" vertical="center"/>
    </xf>
    <xf numFmtId="0" fontId="6" fillId="5" borderId="77" xfId="13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3" fillId="5" borderId="55" xfId="13" applyFont="1" applyFill="1" applyBorder="1" applyAlignment="1">
      <alignment horizontal="center" vertical="center" wrapText="1"/>
    </xf>
    <xf numFmtId="0" fontId="3" fillId="5" borderId="57" xfId="13" applyFont="1" applyFill="1" applyBorder="1" applyAlignment="1">
      <alignment horizontal="center" vertical="center" wrapText="1"/>
    </xf>
    <xf numFmtId="0" fontId="3" fillId="5" borderId="121" xfId="13" applyFont="1" applyFill="1" applyBorder="1" applyAlignment="1">
      <alignment horizontal="center" vertical="center" wrapText="1"/>
    </xf>
    <xf numFmtId="0" fontId="5" fillId="14" borderId="31" xfId="1" applyFont="1" applyFill="1" applyBorder="1" applyAlignment="1">
      <alignment horizontal="center" wrapText="1"/>
    </xf>
    <xf numFmtId="0" fontId="3" fillId="14" borderId="40" xfId="1" applyFont="1" applyFill="1" applyBorder="1" applyAlignment="1">
      <alignment horizontal="center"/>
    </xf>
    <xf numFmtId="0" fontId="6" fillId="14" borderId="1" xfId="1" applyFont="1" applyFill="1" applyBorder="1" applyAlignment="1">
      <alignment horizontal="center" vertical="center"/>
    </xf>
    <xf numFmtId="0" fontId="6" fillId="14" borderId="2" xfId="1" applyFont="1" applyFill="1" applyBorder="1" applyAlignment="1">
      <alignment horizontal="center" vertical="center"/>
    </xf>
    <xf numFmtId="0" fontId="3" fillId="14" borderId="3" xfId="1" applyFont="1" applyFill="1" applyBorder="1" applyAlignment="1">
      <alignment horizontal="center" vertical="center"/>
    </xf>
    <xf numFmtId="0" fontId="5" fillId="14" borderId="67" xfId="1" applyFont="1" applyFill="1" applyBorder="1" applyAlignment="1" applyProtection="1">
      <alignment horizontal="center" vertical="center" wrapText="1"/>
      <protection locked="0"/>
    </xf>
    <xf numFmtId="0" fontId="5" fillId="14" borderId="65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center" vertical="center" wrapText="1"/>
      <protection locked="0"/>
    </xf>
    <xf numFmtId="0" fontId="5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3" xfId="1" applyFont="1" applyFill="1" applyBorder="1" applyAlignment="1">
      <alignment horizontal="center" vertical="center"/>
    </xf>
    <xf numFmtId="0" fontId="6" fillId="15" borderId="2" xfId="1" applyFont="1" applyFill="1" applyBorder="1" applyAlignment="1">
      <alignment horizontal="center" vertical="center"/>
    </xf>
    <xf numFmtId="0" fontId="5" fillId="15" borderId="31" xfId="1" applyFont="1" applyFill="1" applyBorder="1" applyAlignment="1">
      <alignment horizontal="center" wrapText="1"/>
    </xf>
    <xf numFmtId="0" fontId="3" fillId="15" borderId="55" xfId="1" applyFont="1" applyFill="1" applyBorder="1" applyAlignment="1">
      <alignment horizontal="center" wrapText="1"/>
    </xf>
    <xf numFmtId="0" fontId="3" fillId="15" borderId="31" xfId="1" applyFont="1" applyFill="1" applyBorder="1" applyAlignment="1">
      <alignment horizontal="center"/>
    </xf>
    <xf numFmtId="0" fontId="6" fillId="15" borderId="1" xfId="1" applyFont="1" applyFill="1" applyBorder="1" applyAlignment="1">
      <alignment horizontal="center" vertical="center"/>
    </xf>
    <xf numFmtId="0" fontId="3" fillId="15" borderId="3" xfId="1" applyFont="1" applyFill="1" applyBorder="1" applyAlignment="1">
      <alignment horizontal="center" vertical="center"/>
    </xf>
    <xf numFmtId="0" fontId="5" fillId="14" borderId="122" xfId="1" applyFont="1" applyFill="1" applyBorder="1" applyAlignment="1">
      <alignment horizontal="center" wrapText="1"/>
    </xf>
    <xf numFmtId="0" fontId="5" fillId="14" borderId="128" xfId="1" applyFont="1" applyFill="1" applyBorder="1" applyAlignment="1">
      <alignment horizontal="center" wrapText="1"/>
    </xf>
    <xf numFmtId="0" fontId="3" fillId="14" borderId="123" xfId="1" applyFont="1" applyFill="1" applyBorder="1" applyAlignment="1">
      <alignment horizontal="center"/>
    </xf>
    <xf numFmtId="0" fontId="6" fillId="14" borderId="124" xfId="1" applyFont="1" applyFill="1" applyBorder="1" applyAlignment="1">
      <alignment horizontal="center" vertical="center"/>
    </xf>
    <xf numFmtId="0" fontId="6" fillId="14" borderId="125" xfId="1" applyFont="1" applyFill="1" applyBorder="1" applyAlignment="1">
      <alignment horizontal="center" vertical="center"/>
    </xf>
    <xf numFmtId="0" fontId="3" fillId="14" borderId="126" xfId="1" applyFont="1" applyFill="1" applyBorder="1" applyAlignment="1">
      <alignment horizontal="center" vertical="center"/>
    </xf>
    <xf numFmtId="0" fontId="3" fillId="14" borderId="127" xfId="1" applyFont="1" applyFill="1" applyBorder="1" applyAlignment="1">
      <alignment horizontal="center" vertical="center"/>
    </xf>
    <xf numFmtId="0" fontId="3" fillId="14" borderId="129" xfId="1" applyFont="1" applyFill="1" applyBorder="1" applyAlignment="1">
      <alignment horizontal="center" vertical="center"/>
    </xf>
    <xf numFmtId="0" fontId="7" fillId="14" borderId="67" xfId="1" applyFont="1" applyFill="1" applyBorder="1" applyAlignment="1" applyProtection="1">
      <alignment horizontal="center" vertical="center" wrapText="1"/>
      <protection locked="0"/>
    </xf>
    <xf numFmtId="0" fontId="7" fillId="14" borderId="65" xfId="1" applyFont="1" applyFill="1" applyBorder="1" applyAlignment="1" applyProtection="1">
      <alignment horizontal="center" vertical="center" wrapText="1"/>
      <protection locked="0"/>
    </xf>
    <xf numFmtId="0" fontId="7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126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2" fillId="0" borderId="0" xfId="1" applyFont="1" applyBorder="1" applyAlignment="1">
      <alignment horizontal="center" vertical="top"/>
    </xf>
    <xf numFmtId="0" fontId="3" fillId="14" borderId="139" xfId="1" applyFont="1" applyFill="1" applyBorder="1" applyAlignment="1">
      <alignment horizontal="center" wrapText="1"/>
    </xf>
    <xf numFmtId="0" fontId="3" fillId="14" borderId="140" xfId="1" applyFont="1" applyFill="1" applyBorder="1" applyAlignment="1">
      <alignment horizontal="center"/>
    </xf>
    <xf numFmtId="0" fontId="66" fillId="14" borderId="4" xfId="1" applyFont="1" applyFill="1" applyBorder="1" applyAlignment="1" applyProtection="1">
      <alignment horizontal="center" vertical="center" wrapText="1"/>
      <protection locked="0"/>
    </xf>
    <xf numFmtId="0" fontId="3" fillId="15" borderId="40" xfId="1" applyFont="1" applyFill="1" applyBorder="1" applyAlignment="1">
      <alignment horizontal="center"/>
    </xf>
    <xf numFmtId="0" fontId="8" fillId="15" borderId="1" xfId="1" applyFont="1" applyFill="1" applyBorder="1" applyAlignment="1">
      <alignment horizontal="center" vertical="center"/>
    </xf>
    <xf numFmtId="0" fontId="8" fillId="15" borderId="2" xfId="1" applyFont="1" applyFill="1" applyBorder="1" applyAlignment="1">
      <alignment horizontal="center" vertical="center"/>
    </xf>
    <xf numFmtId="0" fontId="66" fillId="15" borderId="4" xfId="1" applyFont="1" applyFill="1" applyBorder="1" applyAlignment="1" applyProtection="1">
      <alignment horizontal="center" vertical="center" wrapText="1"/>
      <protection locked="0"/>
    </xf>
    <xf numFmtId="0" fontId="8" fillId="15" borderId="3" xfId="1" applyFont="1" applyFill="1" applyBorder="1" applyAlignment="1">
      <alignment horizontal="center" vertical="center"/>
    </xf>
    <xf numFmtId="0" fontId="18" fillId="15" borderId="1" xfId="1" applyFont="1" applyFill="1" applyBorder="1" applyAlignment="1">
      <alignment horizontal="center" vertical="center"/>
    </xf>
    <xf numFmtId="0" fontId="16" fillId="15" borderId="31" xfId="1" applyFont="1" applyFill="1" applyBorder="1" applyAlignment="1">
      <alignment horizontal="center" wrapText="1"/>
    </xf>
    <xf numFmtId="0" fontId="16" fillId="15" borderId="54" xfId="1" applyFont="1" applyFill="1" applyBorder="1" applyAlignment="1">
      <alignment horizontal="center"/>
    </xf>
    <xf numFmtId="0" fontId="18" fillId="15" borderId="2" xfId="1" applyFont="1" applyFill="1" applyBorder="1" applyAlignment="1">
      <alignment horizontal="center" vertical="center"/>
    </xf>
    <xf numFmtId="0" fontId="16" fillId="15" borderId="1" xfId="1" applyFont="1" applyFill="1" applyBorder="1" applyAlignment="1">
      <alignment horizontal="center" vertical="center"/>
    </xf>
    <xf numFmtId="0" fontId="5" fillId="15" borderId="4" xfId="1" applyFont="1" applyFill="1" applyBorder="1" applyAlignment="1" applyProtection="1">
      <alignment horizontal="center" vertical="center" wrapText="1"/>
      <protection locked="0"/>
    </xf>
    <xf numFmtId="0" fontId="6" fillId="15" borderId="3" xfId="1" applyFont="1" applyFill="1" applyBorder="1" applyAlignment="1">
      <alignment horizontal="center" vertical="center"/>
    </xf>
    <xf numFmtId="0" fontId="17" fillId="15" borderId="2" xfId="1" applyFont="1" applyFill="1" applyBorder="1" applyAlignment="1">
      <alignment horizontal="center" vertical="center"/>
    </xf>
    <xf numFmtId="0" fontId="17" fillId="15" borderId="1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top"/>
    </xf>
    <xf numFmtId="0" fontId="85" fillId="15" borderId="1" xfId="1" applyFont="1" applyFill="1" applyBorder="1" applyAlignment="1">
      <alignment horizontal="center" vertical="center"/>
    </xf>
    <xf numFmtId="0" fontId="85" fillId="15" borderId="2" xfId="1" applyFont="1" applyFill="1" applyBorder="1" applyAlignment="1">
      <alignment horizontal="center" vertical="center"/>
    </xf>
    <xf numFmtId="0" fontId="86" fillId="15" borderId="1" xfId="1" applyFont="1" applyFill="1" applyBorder="1" applyAlignment="1">
      <alignment horizontal="center" vertical="center"/>
    </xf>
    <xf numFmtId="0" fontId="8" fillId="5" borderId="76" xfId="0" applyFont="1" applyFill="1" applyBorder="1" applyAlignment="1">
      <alignment horizontal="center" vertical="center"/>
    </xf>
    <xf numFmtId="0" fontId="8" fillId="5" borderId="77" xfId="0" applyFont="1" applyFill="1" applyBorder="1" applyAlignment="1">
      <alignment horizontal="center" vertical="center"/>
    </xf>
    <xf numFmtId="0" fontId="8" fillId="5" borderId="78" xfId="0" applyFont="1" applyFill="1" applyBorder="1" applyAlignment="1">
      <alignment horizontal="center" vertical="center"/>
    </xf>
    <xf numFmtId="0" fontId="8" fillId="5" borderId="79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3" fillId="5" borderId="55" xfId="0" applyFont="1" applyFill="1" applyBorder="1" applyAlignment="1">
      <alignment horizontal="center" wrapText="1"/>
    </xf>
    <xf numFmtId="0" fontId="3" fillId="5" borderId="57" xfId="0" applyFont="1" applyFill="1" applyBorder="1" applyAlignment="1">
      <alignment horizontal="center" wrapText="1"/>
    </xf>
    <xf numFmtId="0" fontId="3" fillId="5" borderId="3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5" fillId="5" borderId="8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8" fillId="5" borderId="91" xfId="0" applyFont="1" applyFill="1" applyBorder="1" applyAlignment="1">
      <alignment horizontal="center" vertical="center"/>
    </xf>
    <xf numFmtId="0" fontId="8" fillId="5" borderId="81" xfId="0" applyFont="1" applyFill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/>
    </xf>
    <xf numFmtId="0" fontId="5" fillId="5" borderId="67" xfId="0" applyFont="1" applyFill="1" applyBorder="1" applyAlignment="1" applyProtection="1">
      <alignment horizontal="center" vertical="center" wrapText="1"/>
      <protection locked="0"/>
    </xf>
    <xf numFmtId="0" fontId="5" fillId="5" borderId="65" xfId="0" applyFont="1" applyFill="1" applyBorder="1" applyAlignment="1" applyProtection="1">
      <alignment horizontal="center" vertical="center" wrapText="1"/>
      <protection locked="0"/>
    </xf>
    <xf numFmtId="0" fontId="49" fillId="5" borderId="76" xfId="0" applyFont="1" applyFill="1" applyBorder="1" applyAlignment="1">
      <alignment horizontal="center" vertical="center"/>
    </xf>
    <xf numFmtId="0" fontId="49" fillId="5" borderId="77" xfId="0" applyFont="1" applyFill="1" applyBorder="1" applyAlignment="1">
      <alignment horizontal="center" vertical="center"/>
    </xf>
    <xf numFmtId="0" fontId="49" fillId="5" borderId="78" xfId="0" applyFont="1" applyFill="1" applyBorder="1" applyAlignment="1">
      <alignment horizontal="center" vertical="center"/>
    </xf>
    <xf numFmtId="0" fontId="49" fillId="5" borderId="79" xfId="0" applyFont="1" applyFill="1" applyBorder="1" applyAlignment="1">
      <alignment horizontal="center" vertical="center"/>
    </xf>
    <xf numFmtId="0" fontId="49" fillId="5" borderId="91" xfId="0" applyFont="1" applyFill="1" applyBorder="1" applyAlignment="1">
      <alignment horizontal="center" vertical="center"/>
    </xf>
    <xf numFmtId="0" fontId="49" fillId="5" borderId="81" xfId="0" applyFont="1" applyFill="1" applyBorder="1" applyAlignment="1">
      <alignment horizontal="center" vertical="center"/>
    </xf>
    <xf numFmtId="0" fontId="49" fillId="5" borderId="64" xfId="0" applyFont="1" applyFill="1" applyBorder="1" applyAlignment="1">
      <alignment horizontal="center" vertical="center"/>
    </xf>
    <xf numFmtId="0" fontId="49" fillId="5" borderId="63" xfId="0" applyFont="1" applyFill="1" applyBorder="1" applyAlignment="1">
      <alignment horizontal="center" vertical="center"/>
    </xf>
    <xf numFmtId="0" fontId="5" fillId="4" borderId="1" xfId="11" applyFont="1" applyFill="1" applyBorder="1" applyAlignment="1">
      <alignment horizontal="center" wrapText="1"/>
    </xf>
    <xf numFmtId="0" fontId="5" fillId="4" borderId="4" xfId="11" applyFont="1" applyFill="1" applyBorder="1" applyAlignment="1">
      <alignment horizontal="center" wrapText="1"/>
    </xf>
    <xf numFmtId="0" fontId="5" fillId="4" borderId="90" xfId="11" applyFont="1" applyFill="1" applyBorder="1" applyAlignment="1">
      <alignment horizontal="center" wrapText="1"/>
    </xf>
    <xf numFmtId="0" fontId="3" fillId="4" borderId="3" xfId="11" applyFont="1" applyFill="1" applyBorder="1" applyAlignment="1">
      <alignment horizontal="center"/>
    </xf>
    <xf numFmtId="0" fontId="3" fillId="4" borderId="65" xfId="11" applyFont="1" applyFill="1" applyBorder="1" applyAlignment="1">
      <alignment horizontal="center"/>
    </xf>
    <xf numFmtId="0" fontId="3" fillId="4" borderId="56" xfId="11" applyFont="1" applyFill="1" applyBorder="1" applyAlignment="1">
      <alignment horizontal="center"/>
    </xf>
    <xf numFmtId="0" fontId="3" fillId="4" borderId="78" xfId="11" applyFont="1" applyFill="1" applyBorder="1" applyAlignment="1">
      <alignment horizontal="center" vertical="center"/>
    </xf>
    <xf numFmtId="0" fontId="3" fillId="4" borderId="79" xfId="11" applyFont="1" applyFill="1" applyBorder="1" applyAlignment="1">
      <alignment horizontal="center" vertical="center"/>
    </xf>
    <xf numFmtId="0" fontId="3" fillId="4" borderId="76" xfId="11" applyFont="1" applyFill="1" applyBorder="1" applyAlignment="1">
      <alignment horizontal="center" vertical="center"/>
    </xf>
    <xf numFmtId="0" fontId="3" fillId="4" borderId="77" xfId="11" applyFont="1" applyFill="1" applyBorder="1" applyAlignment="1">
      <alignment horizontal="center" vertical="center"/>
    </xf>
    <xf numFmtId="0" fontId="3" fillId="4" borderId="91" xfId="11" applyFont="1" applyFill="1" applyBorder="1" applyAlignment="1">
      <alignment horizontal="center" vertical="center"/>
    </xf>
    <xf numFmtId="0" fontId="3" fillId="4" borderId="81" xfId="11" applyFont="1" applyFill="1" applyBorder="1" applyAlignment="1">
      <alignment horizontal="center" vertical="center"/>
    </xf>
    <xf numFmtId="0" fontId="3" fillId="4" borderId="64" xfId="11" applyFont="1" applyFill="1" applyBorder="1" applyAlignment="1">
      <alignment horizontal="center" vertical="center"/>
    </xf>
    <xf numFmtId="0" fontId="3" fillId="4" borderId="63" xfId="11" applyFont="1" applyFill="1" applyBorder="1" applyAlignment="1">
      <alignment horizontal="center" vertical="center"/>
    </xf>
    <xf numFmtId="0" fontId="76" fillId="4" borderId="80" xfId="11" applyFont="1" applyFill="1" applyBorder="1" applyAlignment="1" applyProtection="1">
      <alignment horizontal="center" vertical="center" wrapText="1"/>
      <protection locked="0"/>
    </xf>
    <xf numFmtId="0" fontId="76" fillId="4" borderId="63" xfId="11" applyFont="1" applyFill="1" applyBorder="1" applyAlignment="1" applyProtection="1">
      <alignment horizontal="center" vertical="center" wrapText="1"/>
      <protection locked="0"/>
    </xf>
    <xf numFmtId="0" fontId="3" fillId="4" borderId="68" xfId="11" applyFont="1" applyFill="1" applyBorder="1" applyAlignment="1">
      <alignment horizontal="center" vertical="center"/>
    </xf>
    <xf numFmtId="0" fontId="3" fillId="4" borderId="3" xfId="11" applyFont="1" applyFill="1" applyBorder="1" applyAlignment="1">
      <alignment horizontal="center" vertical="center"/>
    </xf>
    <xf numFmtId="0" fontId="6" fillId="4" borderId="76" xfId="11" applyFont="1" applyFill="1" applyBorder="1" applyAlignment="1">
      <alignment horizontal="center" vertical="center"/>
    </xf>
    <xf numFmtId="0" fontId="6" fillId="4" borderId="77" xfId="11" applyFont="1" applyFill="1" applyBorder="1" applyAlignment="1">
      <alignment horizontal="center" vertical="center"/>
    </xf>
    <xf numFmtId="0" fontId="3" fillId="0" borderId="0" xfId="11" applyFont="1" applyAlignment="1">
      <alignment horizontal="center"/>
    </xf>
    <xf numFmtId="0" fontId="3" fillId="0" borderId="0" xfId="11" applyFont="1" applyAlignment="1">
      <alignment horizontal="center" vertical="top"/>
    </xf>
    <xf numFmtId="0" fontId="5" fillId="4" borderId="31" xfId="11" applyFont="1" applyFill="1" applyBorder="1" applyAlignment="1">
      <alignment horizontal="center" wrapText="1"/>
    </xf>
    <xf numFmtId="0" fontId="5" fillId="4" borderId="16" xfId="11" applyFont="1" applyFill="1" applyBorder="1" applyAlignment="1">
      <alignment horizontal="center" wrapText="1"/>
    </xf>
    <xf numFmtId="0" fontId="3" fillId="4" borderId="55" xfId="11" applyFont="1" applyFill="1" applyBorder="1" applyAlignment="1">
      <alignment horizontal="center" wrapText="1"/>
    </xf>
    <xf numFmtId="0" fontId="3" fillId="4" borderId="57" xfId="11" applyFont="1" applyFill="1" applyBorder="1" applyAlignment="1">
      <alignment horizontal="center" wrapText="1"/>
    </xf>
    <xf numFmtId="0" fontId="3" fillId="4" borderId="31" xfId="11" applyFont="1" applyFill="1" applyBorder="1" applyAlignment="1">
      <alignment horizontal="center"/>
    </xf>
    <xf numFmtId="0" fontId="3" fillId="4" borderId="16" xfId="11" applyFont="1" applyFill="1" applyBorder="1" applyAlignment="1">
      <alignment horizontal="center"/>
    </xf>
    <xf numFmtId="0" fontId="6" fillId="4" borderId="78" xfId="11" applyFont="1" applyFill="1" applyBorder="1" applyAlignment="1">
      <alignment horizontal="center" vertical="center"/>
    </xf>
    <xf numFmtId="0" fontId="6" fillId="4" borderId="79" xfId="11" applyFont="1" applyFill="1" applyBorder="1" applyAlignment="1">
      <alignment horizontal="center" vertical="center"/>
    </xf>
    <xf numFmtId="0" fontId="3" fillId="5" borderId="76" xfId="0" applyFont="1" applyFill="1" applyBorder="1" applyAlignment="1">
      <alignment horizontal="center" vertical="center"/>
    </xf>
    <xf numFmtId="0" fontId="3" fillId="5" borderId="91" xfId="0" applyFont="1" applyFill="1" applyBorder="1" applyAlignment="1">
      <alignment horizontal="center" vertical="center"/>
    </xf>
    <xf numFmtId="0" fontId="3" fillId="5" borderId="79" xfId="0" applyFont="1" applyFill="1" applyBorder="1" applyAlignment="1">
      <alignment horizontal="center" vertical="center"/>
    </xf>
    <xf numFmtId="0" fontId="3" fillId="5" borderId="81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3" xfId="0" applyFont="1" applyFill="1" applyBorder="1" applyAlignment="1">
      <alignment horizontal="center" vertical="center"/>
    </xf>
    <xf numFmtId="0" fontId="5" fillId="5" borderId="81" xfId="0" applyFont="1" applyFill="1" applyBorder="1" applyAlignment="1" applyProtection="1">
      <alignment horizontal="center" vertical="center" wrapText="1"/>
      <protection locked="0"/>
    </xf>
    <xf numFmtId="0" fontId="5" fillId="5" borderId="89" xfId="0" applyFont="1" applyFill="1" applyBorder="1" applyAlignment="1" applyProtection="1">
      <alignment horizontal="center" vertical="center" wrapText="1"/>
      <protection locked="0"/>
    </xf>
    <xf numFmtId="0" fontId="3" fillId="5" borderId="3" xfId="8" applyFont="1" applyFill="1" applyBorder="1" applyAlignment="1" applyProtection="1">
      <alignment horizontal="center" vertical="center" shrinkToFit="1"/>
      <protection hidden="1"/>
    </xf>
    <xf numFmtId="0" fontId="3" fillId="5" borderId="65" xfId="8" applyFont="1" applyFill="1" applyBorder="1" applyAlignment="1" applyProtection="1">
      <alignment horizontal="center" vertical="center" shrinkToFit="1"/>
      <protection hidden="1"/>
    </xf>
    <xf numFmtId="0" fontId="3" fillId="5" borderId="66" xfId="8" applyFont="1" applyFill="1" applyBorder="1" applyAlignment="1" applyProtection="1">
      <alignment horizontal="center" vertical="center" shrinkToFit="1"/>
      <protection hidden="1"/>
    </xf>
    <xf numFmtId="0" fontId="8" fillId="5" borderId="68" xfId="8" applyFont="1" applyFill="1" applyBorder="1" applyAlignment="1" applyProtection="1">
      <alignment horizontal="center" vertical="center"/>
      <protection hidden="1"/>
    </xf>
    <xf numFmtId="0" fontId="8" fillId="5" borderId="2" xfId="8" applyFont="1" applyFill="1" applyBorder="1" applyAlignment="1" applyProtection="1">
      <alignment horizontal="center" vertical="center"/>
      <protection hidden="1"/>
    </xf>
    <xf numFmtId="0" fontId="8" fillId="5" borderId="3" xfId="8" applyFont="1" applyFill="1" applyBorder="1" applyAlignment="1" applyProtection="1">
      <alignment horizontal="center" vertical="center"/>
      <protection hidden="1"/>
    </xf>
    <xf numFmtId="0" fontId="67" fillId="5" borderId="55" xfId="8" applyFont="1" applyFill="1" applyBorder="1" applyAlignment="1" applyProtection="1">
      <alignment horizontal="center" vertical="center"/>
      <protection hidden="1"/>
    </xf>
    <xf numFmtId="0" fontId="67" fillId="5" borderId="54" xfId="8" applyFont="1" applyFill="1" applyBorder="1" applyAlignment="1" applyProtection="1">
      <alignment horizontal="center" vertical="center"/>
      <protection hidden="1"/>
    </xf>
    <xf numFmtId="0" fontId="67" fillId="5" borderId="40" xfId="8" applyFont="1" applyFill="1" applyBorder="1" applyAlignment="1" applyProtection="1">
      <alignment horizontal="center" vertical="center"/>
      <protection hidden="1"/>
    </xf>
    <xf numFmtId="0" fontId="67" fillId="5" borderId="83" xfId="8" applyFont="1" applyFill="1" applyBorder="1" applyAlignment="1" applyProtection="1">
      <alignment horizontal="center" vertical="center"/>
      <protection hidden="1"/>
    </xf>
    <xf numFmtId="0" fontId="67" fillId="5" borderId="82" xfId="8" applyFont="1" applyFill="1" applyBorder="1" applyAlignment="1" applyProtection="1">
      <alignment horizontal="center" vertical="center"/>
      <protection hidden="1"/>
    </xf>
    <xf numFmtId="0" fontId="67" fillId="5" borderId="84" xfId="8" applyFont="1" applyFill="1" applyBorder="1" applyAlignment="1" applyProtection="1">
      <alignment horizontal="center" vertical="center"/>
      <protection hidden="1"/>
    </xf>
    <xf numFmtId="0" fontId="20" fillId="5" borderId="67" xfId="8" applyFill="1" applyBorder="1" applyAlignment="1" applyProtection="1">
      <alignment horizontal="center" vertical="center" shrinkToFit="1"/>
      <protection hidden="1"/>
    </xf>
    <xf numFmtId="0" fontId="20" fillId="0" borderId="167" xfId="0" applyFont="1" applyBorder="1" applyAlignment="1">
      <alignment horizontal="center" vertical="center" shrinkToFit="1"/>
    </xf>
    <xf numFmtId="0" fontId="20" fillId="0" borderId="65" xfId="0" applyFont="1" applyBorder="1" applyAlignment="1">
      <alignment horizontal="center" vertical="center" shrinkToFit="1"/>
    </xf>
    <xf numFmtId="0" fontId="20" fillId="5" borderId="167" xfId="8" applyFill="1" applyBorder="1" applyAlignment="1" applyProtection="1">
      <alignment horizontal="center" vertical="center" shrinkToFit="1"/>
      <protection hidden="1"/>
    </xf>
    <xf numFmtId="0" fontId="20" fillId="5" borderId="81" xfId="8" applyFill="1" applyBorder="1" applyAlignment="1" applyProtection="1">
      <alignment horizontal="center" vertical="center" shrinkToFit="1"/>
      <protection hidden="1"/>
    </xf>
    <xf numFmtId="0" fontId="20" fillId="5" borderId="89" xfId="8" applyFill="1" applyBorder="1" applyAlignment="1" applyProtection="1">
      <alignment horizontal="center" vertical="center" shrinkToFit="1"/>
      <protection hidden="1"/>
    </xf>
    <xf numFmtId="0" fontId="20" fillId="5" borderId="65" xfId="8" applyFill="1" applyBorder="1" applyAlignment="1" applyProtection="1">
      <alignment horizontal="center" vertical="center" shrinkToFit="1"/>
      <protection hidden="1"/>
    </xf>
    <xf numFmtId="0" fontId="8" fillId="5" borderId="55" xfId="8" applyFont="1" applyFill="1" applyBorder="1" applyAlignment="1" applyProtection="1">
      <alignment horizontal="center" vertical="center"/>
      <protection hidden="1"/>
    </xf>
    <xf numFmtId="0" fontId="8" fillId="5" borderId="54" xfId="8" applyFont="1" applyFill="1" applyBorder="1" applyAlignment="1" applyProtection="1">
      <alignment horizontal="center" vertical="center"/>
      <protection hidden="1"/>
    </xf>
    <xf numFmtId="0" fontId="8" fillId="5" borderId="40" xfId="8" applyFont="1" applyFill="1" applyBorder="1" applyAlignment="1" applyProtection="1">
      <alignment horizontal="center" vertical="center"/>
      <protection hidden="1"/>
    </xf>
    <xf numFmtId="0" fontId="9" fillId="5" borderId="67" xfId="8" applyFont="1" applyFill="1" applyBorder="1" applyAlignment="1" applyProtection="1">
      <alignment horizontal="center" vertical="center" shrinkToFit="1"/>
      <protection hidden="1"/>
    </xf>
    <xf numFmtId="0" fontId="9" fillId="0" borderId="167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9" fillId="5" borderId="167" xfId="8" applyFont="1" applyFill="1" applyBorder="1" applyAlignment="1" applyProtection="1">
      <alignment horizontal="center" vertical="center" shrinkToFit="1"/>
      <protection hidden="1"/>
    </xf>
    <xf numFmtId="0" fontId="9" fillId="5" borderId="81" xfId="8" applyFont="1" applyFill="1" applyBorder="1" applyAlignment="1" applyProtection="1">
      <alignment horizontal="center" vertical="center" shrinkToFit="1"/>
      <protection hidden="1"/>
    </xf>
    <xf numFmtId="0" fontId="9" fillId="5" borderId="89" xfId="8" applyFont="1" applyFill="1" applyBorder="1" applyAlignment="1" applyProtection="1">
      <alignment horizontal="center" vertical="center" shrinkToFit="1"/>
      <protection hidden="1"/>
    </xf>
    <xf numFmtId="0" fontId="67" fillId="2" borderId="55" xfId="8" applyFont="1" applyFill="1" applyBorder="1" applyAlignment="1" applyProtection="1">
      <alignment horizontal="center" vertical="center"/>
      <protection hidden="1"/>
    </xf>
    <xf numFmtId="0" fontId="67" fillId="2" borderId="54" xfId="8" applyFont="1" applyFill="1" applyBorder="1" applyAlignment="1" applyProtection="1">
      <alignment horizontal="center" vertical="center"/>
      <protection hidden="1"/>
    </xf>
    <xf numFmtId="0" fontId="67" fillId="2" borderId="40" xfId="8" applyFont="1" applyFill="1" applyBorder="1" applyAlignment="1" applyProtection="1">
      <alignment horizontal="center" vertical="center"/>
      <protection hidden="1"/>
    </xf>
    <xf numFmtId="0" fontId="67" fillId="2" borderId="83" xfId="8" applyFont="1" applyFill="1" applyBorder="1" applyAlignment="1" applyProtection="1">
      <alignment horizontal="center" vertical="center"/>
      <protection hidden="1"/>
    </xf>
    <xf numFmtId="0" fontId="67" fillId="2" borderId="82" xfId="8" applyFont="1" applyFill="1" applyBorder="1" applyAlignment="1" applyProtection="1">
      <alignment horizontal="center" vertical="center"/>
      <protection hidden="1"/>
    </xf>
    <xf numFmtId="0" fontId="67" fillId="2" borderId="84" xfId="8" applyFont="1" applyFill="1" applyBorder="1" applyAlignment="1" applyProtection="1">
      <alignment horizontal="center" vertical="center"/>
      <protection hidden="1"/>
    </xf>
    <xf numFmtId="0" fontId="89" fillId="2" borderId="67" xfId="8" applyFont="1" applyFill="1" applyBorder="1" applyAlignment="1" applyProtection="1">
      <alignment horizontal="center" vertical="center" wrapText="1" shrinkToFit="1"/>
      <protection hidden="1"/>
    </xf>
    <xf numFmtId="0" fontId="89" fillId="2" borderId="167" xfId="8" applyFont="1" applyFill="1" applyBorder="1" applyAlignment="1" applyProtection="1">
      <alignment horizontal="center" vertical="center" wrapText="1" shrinkToFit="1"/>
      <protection hidden="1"/>
    </xf>
    <xf numFmtId="0" fontId="89" fillId="2" borderId="65" xfId="8" applyFont="1" applyFill="1" applyBorder="1" applyAlignment="1" applyProtection="1">
      <alignment horizontal="center" vertical="center" wrapText="1" shrinkToFit="1"/>
      <protection hidden="1"/>
    </xf>
    <xf numFmtId="0" fontId="5" fillId="2" borderId="31" xfId="8" applyFont="1" applyFill="1" applyBorder="1" applyAlignment="1" applyProtection="1">
      <alignment horizontal="center" vertical="center"/>
      <protection hidden="1"/>
    </xf>
    <xf numFmtId="0" fontId="5" fillId="2" borderId="16" xfId="8" applyFont="1" applyFill="1" applyBorder="1" applyAlignment="1" applyProtection="1">
      <alignment horizontal="center" vertical="center"/>
      <protection hidden="1"/>
    </xf>
    <xf numFmtId="0" fontId="5" fillId="2" borderId="49" xfId="8" applyFont="1" applyFill="1" applyBorder="1" applyAlignment="1" applyProtection="1">
      <alignment horizontal="center" vertical="center"/>
      <protection hidden="1"/>
    </xf>
    <xf numFmtId="0" fontId="3" fillId="2" borderId="31" xfId="8" applyFont="1" applyFill="1" applyBorder="1" applyAlignment="1" applyProtection="1">
      <alignment horizontal="center" vertical="center" shrinkToFit="1"/>
      <protection hidden="1"/>
    </xf>
    <xf numFmtId="0" fontId="3" fillId="2" borderId="16" xfId="8" applyFont="1" applyFill="1" applyBorder="1" applyAlignment="1" applyProtection="1">
      <alignment horizontal="center" vertical="center" shrinkToFit="1"/>
      <protection hidden="1"/>
    </xf>
    <xf numFmtId="0" fontId="3" fillId="2" borderId="49" xfId="8" applyFont="1" applyFill="1" applyBorder="1" applyAlignment="1" applyProtection="1">
      <alignment horizontal="center" vertical="center" shrinkToFit="1"/>
      <protection hidden="1"/>
    </xf>
    <xf numFmtId="0" fontId="8" fillId="2" borderId="68" xfId="8" applyFont="1" applyFill="1" applyBorder="1" applyAlignment="1" applyProtection="1">
      <alignment horizontal="center" vertical="center"/>
      <protection hidden="1"/>
    </xf>
    <xf numFmtId="0" fontId="8" fillId="2" borderId="2" xfId="8" applyFont="1" applyFill="1" applyBorder="1" applyAlignment="1" applyProtection="1">
      <alignment horizontal="center" vertical="center"/>
      <protection hidden="1"/>
    </xf>
    <xf numFmtId="0" fontId="8" fillId="2" borderId="3" xfId="8" applyFont="1" applyFill="1" applyBorder="1" applyAlignment="1" applyProtection="1">
      <alignment horizontal="center" vertical="center"/>
      <protection hidden="1"/>
    </xf>
    <xf numFmtId="0" fontId="72" fillId="5" borderId="67" xfId="8" applyFont="1" applyFill="1" applyBorder="1" applyAlignment="1" applyProtection="1">
      <alignment horizontal="center" vertical="center" shrinkToFit="1"/>
      <protection hidden="1"/>
    </xf>
    <xf numFmtId="0" fontId="72" fillId="0" borderId="167" xfId="0" applyFont="1" applyBorder="1" applyAlignment="1">
      <alignment horizontal="center" vertical="center" shrinkToFit="1"/>
    </xf>
    <xf numFmtId="0" fontId="72" fillId="0" borderId="65" xfId="0" applyFont="1" applyBorder="1" applyAlignment="1">
      <alignment horizontal="center" vertical="center" shrinkToFit="1"/>
    </xf>
    <xf numFmtId="0" fontId="72" fillId="5" borderId="167" xfId="8" applyFont="1" applyFill="1" applyBorder="1" applyAlignment="1" applyProtection="1">
      <alignment horizontal="center" vertical="center" shrinkToFit="1"/>
      <protection hidden="1"/>
    </xf>
    <xf numFmtId="0" fontId="72" fillId="5" borderId="81" xfId="8" applyFont="1" applyFill="1" applyBorder="1" applyAlignment="1" applyProtection="1">
      <alignment horizontal="center" vertical="center" shrinkToFit="1"/>
      <protection hidden="1"/>
    </xf>
    <xf numFmtId="0" fontId="72" fillId="5" borderId="89" xfId="8" applyFont="1" applyFill="1" applyBorder="1" applyAlignment="1" applyProtection="1">
      <alignment horizontal="center" vertical="center" shrinkToFit="1"/>
      <protection hidden="1"/>
    </xf>
    <xf numFmtId="0" fontId="90" fillId="5" borderId="76" xfId="8" applyFont="1" applyFill="1" applyBorder="1" applyAlignment="1">
      <alignment horizontal="center" vertical="center"/>
    </xf>
    <xf numFmtId="0" fontId="20" fillId="5" borderId="77" xfId="8" applyFill="1" applyBorder="1" applyAlignment="1">
      <alignment horizontal="center" vertical="center"/>
    </xf>
    <xf numFmtId="0" fontId="90" fillId="5" borderId="55" xfId="8" applyFont="1" applyFill="1" applyBorder="1" applyAlignment="1">
      <alignment horizontal="center" vertical="center"/>
    </xf>
    <xf numFmtId="0" fontId="20" fillId="5" borderId="54" xfId="8" applyFill="1" applyBorder="1" applyAlignment="1">
      <alignment horizontal="center" vertical="center"/>
    </xf>
    <xf numFmtId="0" fontId="20" fillId="5" borderId="40" xfId="8" applyFill="1" applyBorder="1" applyAlignment="1">
      <alignment horizontal="center" vertical="center"/>
    </xf>
    <xf numFmtId="0" fontId="20" fillId="5" borderId="57" xfId="8" applyFill="1" applyBorder="1" applyAlignment="1">
      <alignment horizontal="center" vertical="center"/>
    </xf>
    <xf numFmtId="0" fontId="20" fillId="5" borderId="0" xfId="8" applyFill="1" applyAlignment="1">
      <alignment horizontal="center" vertical="center"/>
    </xf>
    <xf numFmtId="0" fontId="20" fillId="5" borderId="45" xfId="8" applyFill="1" applyBorder="1" applyAlignment="1">
      <alignment horizontal="center" vertical="center"/>
    </xf>
    <xf numFmtId="0" fontId="20" fillId="5" borderId="83" xfId="8" applyFill="1" applyBorder="1" applyAlignment="1">
      <alignment horizontal="center" vertical="center"/>
    </xf>
    <xf numFmtId="0" fontId="20" fillId="5" borderId="82" xfId="8" applyFill="1" applyBorder="1" applyAlignment="1">
      <alignment horizontal="center" vertical="center"/>
    </xf>
    <xf numFmtId="0" fontId="20" fillId="5" borderId="84" xfId="8" applyFill="1" applyBorder="1" applyAlignment="1">
      <alignment horizontal="center" vertical="center"/>
    </xf>
    <xf numFmtId="14" fontId="90" fillId="5" borderId="80" xfId="8" applyNumberFormat="1" applyFont="1" applyFill="1" applyBorder="1" applyAlignment="1" applyProtection="1">
      <alignment horizontal="center" vertical="center"/>
      <protection hidden="1"/>
    </xf>
    <xf numFmtId="14" fontId="20" fillId="5" borderId="63" xfId="8" applyNumberFormat="1" applyFill="1" applyBorder="1" applyAlignment="1" applyProtection="1">
      <alignment horizontal="center" vertical="center"/>
      <protection hidden="1"/>
    </xf>
    <xf numFmtId="0" fontId="6" fillId="0" borderId="0" xfId="7" applyFont="1" applyAlignment="1" applyProtection="1">
      <alignment horizontal="center"/>
      <protection hidden="1"/>
    </xf>
    <xf numFmtId="0" fontId="6" fillId="0" borderId="0" xfId="8" applyFont="1" applyAlignment="1">
      <alignment horizontal="center" vertical="center"/>
    </xf>
    <xf numFmtId="0" fontId="90" fillId="5" borderId="2" xfId="8" applyFont="1" applyFill="1" applyBorder="1" applyAlignment="1">
      <alignment horizontal="center" vertical="center"/>
    </xf>
    <xf numFmtId="0" fontId="20" fillId="5" borderId="3" xfId="8" applyFill="1" applyBorder="1" applyAlignment="1">
      <alignment horizontal="center" vertical="center"/>
    </xf>
    <xf numFmtId="0" fontId="90" fillId="5" borderId="80" xfId="8" applyFont="1" applyFill="1" applyBorder="1" applyAlignment="1" applyProtection="1">
      <alignment horizontal="center" vertical="center"/>
      <protection hidden="1"/>
    </xf>
    <xf numFmtId="0" fontId="20" fillId="5" borderId="63" xfId="8" applyFill="1" applyBorder="1" applyAlignment="1" applyProtection="1">
      <alignment horizontal="center" vertical="center"/>
      <protection hidden="1"/>
    </xf>
    <xf numFmtId="0" fontId="90" fillId="5" borderId="81" xfId="8" applyFont="1" applyFill="1" applyBorder="1" applyAlignment="1" applyProtection="1">
      <alignment horizontal="center" vertical="center"/>
      <protection hidden="1"/>
    </xf>
    <xf numFmtId="0" fontId="90" fillId="5" borderId="78" xfId="8" applyFont="1" applyFill="1" applyBorder="1" applyAlignment="1">
      <alignment horizontal="center" vertical="center"/>
    </xf>
    <xf numFmtId="0" fontId="20" fillId="5" borderId="79" xfId="8" applyFill="1" applyBorder="1" applyAlignment="1">
      <alignment horizontal="center" vertical="center"/>
    </xf>
    <xf numFmtId="0" fontId="91" fillId="5" borderId="68" xfId="8" applyFont="1" applyFill="1" applyBorder="1" applyAlignment="1">
      <alignment horizontal="center" vertical="center"/>
    </xf>
    <xf numFmtId="0" fontId="91" fillId="5" borderId="67" xfId="8" applyFont="1" applyFill="1" applyBorder="1" applyAlignment="1">
      <alignment horizontal="center" vertical="center"/>
    </xf>
    <xf numFmtId="0" fontId="91" fillId="5" borderId="85" xfId="8" applyFont="1" applyFill="1" applyBorder="1" applyAlignment="1">
      <alignment horizontal="center" vertical="center"/>
    </xf>
    <xf numFmtId="0" fontId="90" fillId="5" borderId="1" xfId="8" applyFont="1" applyFill="1" applyBorder="1" applyAlignment="1">
      <alignment horizontal="center" vertical="center" shrinkToFit="1"/>
    </xf>
    <xf numFmtId="0" fontId="90" fillId="5" borderId="4" xfId="8" applyFont="1" applyFill="1" applyBorder="1" applyAlignment="1">
      <alignment horizontal="center" vertical="center" shrinkToFit="1"/>
    </xf>
    <xf numFmtId="0" fontId="90" fillId="5" borderId="70" xfId="8" applyFont="1" applyFill="1" applyBorder="1" applyAlignment="1">
      <alignment horizontal="center" vertical="center" shrinkToFit="1"/>
    </xf>
    <xf numFmtId="0" fontId="20" fillId="5" borderId="3" xfId="8" applyFill="1" applyBorder="1" applyAlignment="1">
      <alignment horizontal="center" vertical="center" shrinkToFit="1"/>
    </xf>
    <xf numFmtId="0" fontId="20" fillId="5" borderId="65" xfId="8" applyFill="1" applyBorder="1" applyAlignment="1">
      <alignment horizontal="center" vertical="center" shrinkToFit="1"/>
    </xf>
    <xf numFmtId="0" fontId="20" fillId="5" borderId="66" xfId="8" applyFill="1" applyBorder="1" applyAlignment="1">
      <alignment horizontal="center" vertical="center" shrinkToFit="1"/>
    </xf>
    <xf numFmtId="0" fontId="90" fillId="5" borderId="79" xfId="8" applyFont="1" applyFill="1" applyBorder="1" applyAlignment="1">
      <alignment horizontal="center" vertical="center"/>
    </xf>
    <xf numFmtId="0" fontId="20" fillId="5" borderId="78" xfId="8" applyFill="1" applyBorder="1" applyAlignment="1">
      <alignment horizontal="center" vertical="center"/>
    </xf>
    <xf numFmtId="0" fontId="20" fillId="5" borderId="76" xfId="8" applyFill="1" applyBorder="1" applyAlignment="1">
      <alignment horizontal="center" vertical="center"/>
    </xf>
    <xf numFmtId="0" fontId="20" fillId="5" borderId="2" xfId="8" applyFill="1" applyBorder="1" applyAlignment="1">
      <alignment horizontal="center" vertical="center"/>
    </xf>
    <xf numFmtId="0" fontId="20" fillId="5" borderId="81" xfId="8" applyFill="1" applyBorder="1" applyAlignment="1" applyProtection="1">
      <alignment horizontal="center" vertical="center"/>
      <protection locked="0"/>
    </xf>
    <xf numFmtId="0" fontId="20" fillId="5" borderId="63" xfId="8" applyFill="1" applyBorder="1" applyAlignment="1" applyProtection="1">
      <alignment horizontal="center" vertical="center"/>
      <protection locked="0"/>
    </xf>
    <xf numFmtId="14" fontId="20" fillId="5" borderId="80" xfId="8" applyNumberFormat="1" applyFill="1" applyBorder="1" applyAlignment="1" applyProtection="1">
      <alignment horizontal="center" vertical="center"/>
      <protection locked="0"/>
    </xf>
    <xf numFmtId="14" fontId="20" fillId="5" borderId="63" xfId="8" applyNumberFormat="1" applyFill="1" applyBorder="1" applyAlignment="1" applyProtection="1">
      <alignment horizontal="center" vertical="center"/>
      <protection locked="0"/>
    </xf>
    <xf numFmtId="0" fontId="5" fillId="5" borderId="68" xfId="8" applyFont="1" applyFill="1" applyBorder="1" applyAlignment="1">
      <alignment horizontal="center" vertical="center"/>
    </xf>
    <xf numFmtId="0" fontId="5" fillId="5" borderId="67" xfId="8" applyFont="1" applyFill="1" applyBorder="1" applyAlignment="1">
      <alignment horizontal="center" vertical="center"/>
    </xf>
    <xf numFmtId="0" fontId="5" fillId="5" borderId="85" xfId="8" applyFont="1" applyFill="1" applyBorder="1" applyAlignment="1">
      <alignment horizontal="center" vertical="center"/>
    </xf>
    <xf numFmtId="0" fontId="20" fillId="5" borderId="1" xfId="8" applyFill="1" applyBorder="1" applyAlignment="1">
      <alignment horizontal="center" vertical="center" shrinkToFit="1"/>
    </xf>
    <xf numFmtId="0" fontId="20" fillId="5" borderId="4" xfId="8" applyFill="1" applyBorder="1" applyAlignment="1">
      <alignment horizontal="center" vertical="center" shrinkToFit="1"/>
    </xf>
    <xf numFmtId="0" fontId="20" fillId="5" borderId="70" xfId="8" applyFill="1" applyBorder="1" applyAlignment="1">
      <alignment horizontal="center" vertical="center" shrinkToFit="1"/>
    </xf>
    <xf numFmtId="0" fontId="20" fillId="5" borderId="55" xfId="8" applyFill="1" applyBorder="1" applyAlignment="1">
      <alignment horizontal="center" vertical="center"/>
    </xf>
    <xf numFmtId="0" fontId="20" fillId="5" borderId="80" xfId="8" applyFill="1" applyBorder="1" applyAlignment="1" applyProtection="1">
      <alignment horizontal="center" vertical="center"/>
      <protection locked="0"/>
    </xf>
    <xf numFmtId="0" fontId="79" fillId="2" borderId="57" xfId="0" applyFont="1" applyFill="1" applyBorder="1" applyAlignment="1">
      <alignment horizontal="center"/>
    </xf>
    <xf numFmtId="0" fontId="79" fillId="2" borderId="0" xfId="0" applyFont="1" applyFill="1" applyAlignment="1">
      <alignment horizontal="center"/>
    </xf>
    <xf numFmtId="0" fontId="79" fillId="2" borderId="45" xfId="0" applyFont="1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167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79" fillId="2" borderId="68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6" fillId="5" borderId="68" xfId="8" applyFont="1" applyFill="1" applyBorder="1" applyAlignment="1">
      <alignment horizontal="center" vertical="center"/>
    </xf>
    <xf numFmtId="0" fontId="76" fillId="5" borderId="67" xfId="8" applyFont="1" applyFill="1" applyBorder="1" applyAlignment="1">
      <alignment horizontal="center" vertical="center"/>
    </xf>
    <xf numFmtId="0" fontId="76" fillId="5" borderId="168" xfId="8" applyFont="1" applyFill="1" applyBorder="1" applyAlignment="1">
      <alignment horizontal="center" vertical="center"/>
    </xf>
    <xf numFmtId="0" fontId="79" fillId="5" borderId="1" xfId="8" applyFont="1" applyFill="1" applyBorder="1" applyAlignment="1">
      <alignment horizontal="center" vertical="center" shrinkToFit="1"/>
    </xf>
    <xf numFmtId="0" fontId="79" fillId="5" borderId="4" xfId="8" applyFont="1" applyFill="1" applyBorder="1" applyAlignment="1">
      <alignment horizontal="center" vertical="center" shrinkToFit="1"/>
    </xf>
    <xf numFmtId="0" fontId="79" fillId="5" borderId="90" xfId="8" applyFont="1" applyFill="1" applyBorder="1" applyAlignment="1">
      <alignment horizontal="center" vertical="center" shrinkToFit="1"/>
    </xf>
    <xf numFmtId="0" fontId="20" fillId="5" borderId="56" xfId="8" applyFill="1" applyBorder="1" applyAlignment="1">
      <alignment horizontal="center" vertical="center" shrinkToFit="1"/>
    </xf>
    <xf numFmtId="0" fontId="45" fillId="5" borderId="68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55" fillId="5" borderId="67" xfId="0" applyFont="1" applyFill="1" applyBorder="1" applyAlignment="1" applyProtection="1">
      <alignment horizontal="center" vertical="center" wrapText="1"/>
      <protection locked="0"/>
    </xf>
    <xf numFmtId="0" fontId="55" fillId="5" borderId="65" xfId="0" applyFont="1" applyFill="1" applyBorder="1" applyAlignment="1" applyProtection="1">
      <alignment horizontal="center" vertical="center" wrapText="1"/>
      <protection locked="0"/>
    </xf>
    <xf numFmtId="0" fontId="56" fillId="5" borderId="31" xfId="0" applyFont="1" applyFill="1" applyBorder="1" applyAlignment="1">
      <alignment horizontal="center" wrapText="1"/>
    </xf>
    <xf numFmtId="0" fontId="56" fillId="5" borderId="16" xfId="0" applyFont="1" applyFill="1" applyBorder="1" applyAlignment="1">
      <alignment horizontal="center" wrapText="1"/>
    </xf>
    <xf numFmtId="0" fontId="45" fillId="5" borderId="31" xfId="0" applyFont="1" applyFill="1" applyBorder="1" applyAlignment="1">
      <alignment horizontal="center"/>
    </xf>
    <xf numFmtId="0" fontId="45" fillId="5" borderId="16" xfId="0" applyFont="1" applyFill="1" applyBorder="1" applyAlignment="1">
      <alignment horizontal="center"/>
    </xf>
    <xf numFmtId="0" fontId="45" fillId="5" borderId="55" xfId="0" applyFont="1" applyFill="1" applyBorder="1" applyAlignment="1">
      <alignment horizontal="center" vertical="center"/>
    </xf>
    <xf numFmtId="0" fontId="45" fillId="5" borderId="54" xfId="0" applyFont="1" applyFill="1" applyBorder="1" applyAlignment="1">
      <alignment horizontal="center" vertical="center"/>
    </xf>
    <xf numFmtId="0" fontId="45" fillId="5" borderId="40" xfId="0" applyFont="1" applyFill="1" applyBorder="1" applyAlignment="1">
      <alignment horizontal="center" vertical="center"/>
    </xf>
    <xf numFmtId="0" fontId="45" fillId="5" borderId="83" xfId="0" applyFont="1" applyFill="1" applyBorder="1" applyAlignment="1">
      <alignment horizontal="center" vertical="center"/>
    </xf>
    <xf numFmtId="0" fontId="45" fillId="5" borderId="82" xfId="0" applyFont="1" applyFill="1" applyBorder="1" applyAlignment="1">
      <alignment horizontal="center" vertical="center"/>
    </xf>
    <xf numFmtId="0" fontId="45" fillId="5" borderId="84" xfId="0" applyFont="1" applyFill="1" applyBorder="1" applyAlignment="1">
      <alignment horizontal="center" vertical="center"/>
    </xf>
    <xf numFmtId="14" fontId="55" fillId="5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76" xfId="0" applyFont="1" applyFill="1" applyBorder="1" applyAlignment="1">
      <alignment horizontal="center" vertical="center"/>
    </xf>
    <xf numFmtId="0" fontId="6" fillId="5" borderId="77" xfId="0" applyFont="1" applyFill="1" applyBorder="1" applyAlignment="1">
      <alignment horizontal="center" vertical="center"/>
    </xf>
    <xf numFmtId="0" fontId="6" fillId="5" borderId="78" xfId="0" applyFont="1" applyFill="1" applyBorder="1" applyAlignment="1">
      <alignment horizontal="center" vertical="center"/>
    </xf>
    <xf numFmtId="0" fontId="6" fillId="5" borderId="79" xfId="0" applyFont="1" applyFill="1" applyBorder="1" applyAlignment="1">
      <alignment horizontal="center" vertical="center"/>
    </xf>
    <xf numFmtId="0" fontId="7" fillId="5" borderId="67" xfId="0" applyFont="1" applyFill="1" applyBorder="1" applyAlignment="1" applyProtection="1">
      <alignment horizontal="center" vertical="center" wrapText="1"/>
      <protection locked="0"/>
    </xf>
    <xf numFmtId="0" fontId="7" fillId="5" borderId="65" xfId="0" applyFont="1" applyFill="1" applyBorder="1" applyAlignment="1" applyProtection="1">
      <alignment horizontal="center" vertical="center" wrapText="1"/>
      <protection locked="0"/>
    </xf>
    <xf numFmtId="0" fontId="51" fillId="8" borderId="86" xfId="0" applyFont="1" applyFill="1" applyBorder="1" applyAlignment="1">
      <alignment horizontal="right" vertical="center"/>
    </xf>
    <xf numFmtId="0" fontId="51" fillId="8" borderId="0" xfId="0" applyFont="1" applyFill="1" applyAlignment="1">
      <alignment horizontal="right" vertical="center"/>
    </xf>
    <xf numFmtId="0" fontId="50" fillId="7" borderId="86" xfId="0" applyFont="1" applyFill="1" applyBorder="1" applyAlignment="1">
      <alignment horizontal="center" vertical="center"/>
    </xf>
    <xf numFmtId="0" fontId="50" fillId="7" borderId="0" xfId="0" applyFont="1" applyFill="1" applyAlignment="1">
      <alignment horizontal="center" vertical="center"/>
    </xf>
    <xf numFmtId="0" fontId="50" fillId="7" borderId="97" xfId="0" applyFont="1" applyFill="1" applyBorder="1" applyAlignment="1">
      <alignment horizontal="center" vertical="center"/>
    </xf>
    <xf numFmtId="0" fontId="50" fillId="7" borderId="86" xfId="14" applyFont="1" applyFill="1" applyBorder="1" applyAlignment="1">
      <alignment horizontal="center" vertical="center"/>
    </xf>
    <xf numFmtId="0" fontId="50" fillId="7" borderId="0" xfId="14" applyFont="1" applyFill="1" applyAlignment="1">
      <alignment horizontal="center" vertical="center"/>
    </xf>
    <xf numFmtId="0" fontId="50" fillId="7" borderId="97" xfId="14" applyFont="1" applyFill="1" applyBorder="1" applyAlignment="1">
      <alignment horizontal="center" vertical="center"/>
    </xf>
    <xf numFmtId="164" fontId="50" fillId="7" borderId="86" xfId="0" applyNumberFormat="1" applyFont="1" applyFill="1" applyBorder="1" applyAlignment="1">
      <alignment horizontal="center"/>
    </xf>
    <xf numFmtId="164" fontId="62" fillId="7" borderId="0" xfId="0" applyNumberFormat="1" applyFont="1" applyFill="1" applyAlignment="1">
      <alignment horizontal="center"/>
    </xf>
    <xf numFmtId="164" fontId="62" fillId="7" borderId="97" xfId="0" applyNumberFormat="1" applyFont="1" applyFill="1" applyBorder="1" applyAlignment="1">
      <alignment horizontal="center"/>
    </xf>
    <xf numFmtId="0" fontId="87" fillId="5" borderId="55" xfId="8" applyFont="1" applyFill="1" applyBorder="1" applyAlignment="1">
      <alignment horizontal="center" vertical="center"/>
    </xf>
    <xf numFmtId="0" fontId="0" fillId="5" borderId="80" xfId="8" applyFont="1" applyFill="1" applyBorder="1" applyAlignment="1" applyProtection="1">
      <alignment horizontal="center" vertical="center"/>
      <protection locked="0"/>
    </xf>
    <xf numFmtId="0" fontId="0" fillId="5" borderId="81" xfId="8" applyFont="1" applyFill="1" applyBorder="1" applyAlignment="1" applyProtection="1">
      <alignment horizontal="center" vertical="center"/>
      <protection locked="0"/>
    </xf>
    <xf numFmtId="0" fontId="87" fillId="5" borderId="76" xfId="8" applyFont="1" applyFill="1" applyBorder="1" applyAlignment="1">
      <alignment horizontal="center" vertical="center"/>
    </xf>
    <xf numFmtId="0" fontId="87" fillId="5" borderId="2" xfId="8" applyFont="1" applyFill="1" applyBorder="1" applyAlignment="1">
      <alignment horizontal="center" vertical="center"/>
    </xf>
    <xf numFmtId="14" fontId="0" fillId="5" borderId="81" xfId="8" applyNumberFormat="1" applyFont="1" applyFill="1" applyBorder="1" applyAlignment="1" applyProtection="1">
      <alignment horizontal="center" vertical="center"/>
      <protection locked="0"/>
    </xf>
    <xf numFmtId="14" fontId="87" fillId="5" borderId="152" xfId="8" applyNumberFormat="1" applyFont="1" applyFill="1" applyBorder="1" applyAlignment="1" applyProtection="1">
      <alignment horizontal="center" vertical="center"/>
      <protection locked="0"/>
    </xf>
    <xf numFmtId="14" fontId="20" fillId="5" borderId="56" xfId="8" applyNumberFormat="1" applyFill="1" applyBorder="1" applyAlignment="1" applyProtection="1">
      <alignment horizontal="center" vertical="center"/>
      <protection locked="0"/>
    </xf>
    <xf numFmtId="14" fontId="0" fillId="5" borderId="152" xfId="8" applyNumberFormat="1" applyFont="1" applyFill="1" applyBorder="1" applyAlignment="1" applyProtection="1">
      <alignment horizontal="center" vertical="center"/>
      <protection locked="0"/>
    </xf>
    <xf numFmtId="14" fontId="20" fillId="5" borderId="89" xfId="8" applyNumberFormat="1" applyFill="1" applyBorder="1" applyAlignment="1" applyProtection="1">
      <alignment horizontal="center" vertical="center"/>
      <protection locked="0"/>
    </xf>
    <xf numFmtId="0" fontId="87" fillId="5" borderId="78" xfId="8" applyFont="1" applyFill="1" applyBorder="1" applyAlignment="1">
      <alignment horizontal="center" vertical="center"/>
    </xf>
    <xf numFmtId="0" fontId="88" fillId="5" borderId="68" xfId="8" applyFont="1" applyFill="1" applyBorder="1" applyAlignment="1">
      <alignment horizontal="center" vertical="center"/>
    </xf>
    <xf numFmtId="0" fontId="88" fillId="5" borderId="67" xfId="8" applyFont="1" applyFill="1" applyBorder="1" applyAlignment="1">
      <alignment horizontal="center" vertical="center"/>
    </xf>
    <xf numFmtId="0" fontId="88" fillId="5" borderId="168" xfId="8" applyFont="1" applyFill="1" applyBorder="1" applyAlignment="1">
      <alignment horizontal="center" vertical="center"/>
    </xf>
    <xf numFmtId="0" fontId="87" fillId="5" borderId="1" xfId="8" applyFont="1" applyFill="1" applyBorder="1" applyAlignment="1">
      <alignment horizontal="center" vertical="center" shrinkToFit="1"/>
    </xf>
    <xf numFmtId="0" fontId="87" fillId="5" borderId="4" xfId="8" applyFont="1" applyFill="1" applyBorder="1" applyAlignment="1">
      <alignment horizontal="center" vertical="center" shrinkToFit="1"/>
    </xf>
    <xf numFmtId="0" fontId="87" fillId="5" borderId="90" xfId="8" applyFont="1" applyFill="1" applyBorder="1" applyAlignment="1">
      <alignment horizontal="center" vertical="center" shrinkToFit="1"/>
    </xf>
    <xf numFmtId="0" fontId="87" fillId="5" borderId="79" xfId="8" applyFont="1" applyFill="1" applyBorder="1" applyAlignment="1">
      <alignment horizontal="center" vertical="center"/>
    </xf>
    <xf numFmtId="14" fontId="20" fillId="5" borderId="81" xfId="8" applyNumberFormat="1" applyFill="1" applyBorder="1" applyAlignment="1" applyProtection="1">
      <alignment horizontal="center" vertical="center"/>
      <protection locked="0"/>
    </xf>
    <xf numFmtId="14" fontId="0" fillId="5" borderId="80" xfId="8" applyNumberFormat="1" applyFont="1" applyFill="1" applyBorder="1" applyAlignment="1" applyProtection="1">
      <alignment horizontal="center" vertical="center"/>
      <protection locked="0"/>
    </xf>
    <xf numFmtId="0" fontId="44" fillId="5" borderId="80" xfId="0" applyFont="1" applyFill="1" applyBorder="1" applyAlignment="1" applyProtection="1">
      <alignment horizontal="center" vertical="center" wrapText="1"/>
      <protection locked="0"/>
    </xf>
    <xf numFmtId="0" fontId="44" fillId="5" borderId="63" xfId="0" applyFont="1" applyFill="1" applyBorder="1" applyAlignment="1" applyProtection="1">
      <alignment horizontal="center" vertical="center" wrapText="1"/>
      <protection locked="0"/>
    </xf>
    <xf numFmtId="0" fontId="44" fillId="5" borderId="67" xfId="0" applyFont="1" applyFill="1" applyBorder="1" applyAlignment="1" applyProtection="1">
      <alignment horizontal="center" vertical="center" wrapText="1"/>
      <protection locked="0"/>
    </xf>
    <xf numFmtId="0" fontId="44" fillId="5" borderId="65" xfId="0" applyFont="1" applyFill="1" applyBorder="1" applyAlignment="1" applyProtection="1">
      <alignment horizontal="center" vertical="center" wrapText="1"/>
      <protection locked="0"/>
    </xf>
    <xf numFmtId="0" fontId="8" fillId="5" borderId="68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4" fillId="5" borderId="1" xfId="0" applyFont="1" applyFill="1" applyBorder="1" applyAlignment="1">
      <alignment horizontal="center" wrapText="1"/>
    </xf>
    <xf numFmtId="0" fontId="84" fillId="5" borderId="67" xfId="0" applyFont="1" applyFill="1" applyBorder="1" applyAlignment="1">
      <alignment horizontal="center" wrapText="1"/>
    </xf>
    <xf numFmtId="0" fontId="84" fillId="5" borderId="90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/>
    </xf>
    <xf numFmtId="0" fontId="3" fillId="5" borderId="65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6" fillId="5" borderId="6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83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84" xfId="0" applyFont="1" applyFill="1" applyBorder="1" applyAlignment="1">
      <alignment horizontal="center" vertical="center"/>
    </xf>
    <xf numFmtId="0" fontId="54" fillId="5" borderId="31" xfId="0" applyFont="1" applyFill="1" applyBorder="1" applyAlignment="1">
      <alignment horizontal="center" wrapText="1"/>
    </xf>
    <xf numFmtId="0" fontId="54" fillId="5" borderId="16" xfId="0" applyFont="1" applyFill="1" applyBorder="1" applyAlignment="1">
      <alignment horizontal="center" wrapText="1"/>
    </xf>
    <xf numFmtId="0" fontId="78" fillId="5" borderId="68" xfId="0" applyFont="1" applyFill="1" applyBorder="1" applyAlignment="1">
      <alignment horizontal="center" vertical="center"/>
    </xf>
    <xf numFmtId="0" fontId="67" fillId="0" borderId="64" xfId="12" applyFont="1" applyBorder="1" applyAlignment="1" applyProtection="1">
      <alignment horizontal="center" vertical="center" shrinkToFit="1"/>
      <protection hidden="1"/>
    </xf>
    <xf numFmtId="0" fontId="72" fillId="0" borderId="102" xfId="0" applyFont="1" applyBorder="1" applyAlignment="1" applyProtection="1">
      <alignment horizontal="center" vertical="center" shrinkToFit="1"/>
      <protection hidden="1"/>
    </xf>
    <xf numFmtId="0" fontId="67" fillId="0" borderId="20" xfId="12" applyFont="1" applyBorder="1" applyAlignment="1" applyProtection="1">
      <alignment horizontal="center" vertical="center" shrinkToFit="1"/>
      <protection hidden="1"/>
    </xf>
    <xf numFmtId="3" fontId="72" fillId="0" borderId="51" xfId="12" applyNumberFormat="1" applyFont="1" applyBorder="1" applyAlignment="1" applyProtection="1">
      <alignment horizontal="center" vertical="center" shrinkToFit="1"/>
      <protection hidden="1"/>
    </xf>
    <xf numFmtId="0" fontId="67" fillId="0" borderId="17" xfId="12" applyFont="1" applyBorder="1" applyAlignment="1" applyProtection="1">
      <alignment horizontal="center" vertical="center" shrinkToFit="1"/>
      <protection hidden="1"/>
    </xf>
    <xf numFmtId="166" fontId="72" fillId="0" borderId="21" xfId="12" applyNumberFormat="1" applyFont="1" applyBorder="1" applyAlignment="1" applyProtection="1">
      <alignment horizontal="center" vertical="center" shrinkToFit="1"/>
      <protection hidden="1"/>
    </xf>
    <xf numFmtId="3" fontId="9" fillId="0" borderId="34" xfId="0" applyNumberFormat="1" applyFont="1" applyBorder="1" applyAlignment="1" applyProtection="1">
      <alignment horizontal="right" vertical="center" shrinkToFit="1"/>
      <protection hidden="1"/>
    </xf>
    <xf numFmtId="0" fontId="3" fillId="0" borderId="64" xfId="0" applyFont="1" applyBorder="1" applyAlignment="1" applyProtection="1">
      <alignment horizontal="center" vertical="center" shrinkToFit="1"/>
      <protection hidden="1"/>
    </xf>
    <xf numFmtId="3" fontId="9" fillId="0" borderId="64" xfId="0" applyNumberFormat="1" applyFont="1" applyBorder="1" applyAlignment="1" applyProtection="1">
      <alignment horizontal="right" vertical="center" shrinkToFit="1"/>
      <protection hidden="1"/>
    </xf>
    <xf numFmtId="3" fontId="9" fillId="0" borderId="52" xfId="0" applyNumberFormat="1" applyFont="1" applyBorder="1" applyAlignment="1" applyProtection="1">
      <alignment horizontal="right" vertical="center" shrinkToFit="1"/>
      <protection hidden="1"/>
    </xf>
    <xf numFmtId="0" fontId="72" fillId="0" borderId="64" xfId="0" applyFont="1" applyBorder="1" applyAlignment="1" applyProtection="1">
      <alignment horizontal="center" vertical="center" shrinkToFit="1"/>
      <protection hidden="1"/>
    </xf>
    <xf numFmtId="0" fontId="67" fillId="0" borderId="19" xfId="12" applyFont="1" applyBorder="1" applyAlignment="1" applyProtection="1">
      <alignment horizontal="center" vertical="center" shrinkToFit="1"/>
      <protection hidden="1"/>
    </xf>
    <xf numFmtId="0" fontId="72" fillId="0" borderId="23" xfId="0" applyFont="1" applyBorder="1" applyAlignment="1" applyProtection="1">
      <alignment horizontal="center" vertical="center" shrinkToFit="1"/>
      <protection hidden="1"/>
    </xf>
    <xf numFmtId="166" fontId="72" fillId="0" borderId="23" xfId="12" applyNumberFormat="1" applyFont="1" applyBorder="1" applyAlignment="1" applyProtection="1">
      <alignment horizontal="center" vertical="center" shrinkToFit="1"/>
      <protection hidden="1"/>
    </xf>
    <xf numFmtId="0" fontId="67" fillId="0" borderId="72" xfId="12" applyFont="1" applyBorder="1" applyAlignment="1" applyProtection="1">
      <alignment horizontal="center" vertical="center" shrinkToFit="1"/>
      <protection hidden="1"/>
    </xf>
    <xf numFmtId="0" fontId="72" fillId="0" borderId="73" xfId="0" applyFont="1" applyBorder="1" applyAlignment="1" applyProtection="1">
      <alignment horizontal="center" vertical="center" shrinkToFit="1"/>
      <protection hidden="1"/>
    </xf>
    <xf numFmtId="0" fontId="67" fillId="0" borderId="74" xfId="12" applyFont="1" applyBorder="1" applyAlignment="1" applyProtection="1">
      <alignment horizontal="center" vertical="center" shrinkToFit="1"/>
      <protection hidden="1"/>
    </xf>
    <xf numFmtId="3" fontId="72" fillId="0" borderId="75" xfId="12" applyNumberFormat="1" applyFont="1" applyBorder="1" applyAlignment="1" applyProtection="1">
      <alignment horizontal="center" vertical="center" shrinkToFit="1"/>
      <protection hidden="1"/>
    </xf>
    <xf numFmtId="166" fontId="72" fillId="0" borderId="73" xfId="12" applyNumberFormat="1" applyFont="1" applyBorder="1" applyAlignment="1" applyProtection="1">
      <alignment horizontal="center" vertical="center" shrinkToFit="1"/>
      <protection hidden="1"/>
    </xf>
    <xf numFmtId="0" fontId="9" fillId="0" borderId="72" xfId="0" applyFont="1" applyBorder="1" applyAlignment="1" applyProtection="1">
      <alignment horizontal="center" vertical="center" shrinkToFit="1"/>
      <protection hidden="1"/>
    </xf>
    <xf numFmtId="3" fontId="9" fillId="0" borderId="187" xfId="0" applyNumberFormat="1" applyFont="1" applyBorder="1" applyAlignment="1" applyProtection="1">
      <alignment horizontal="right" vertical="center" shrinkToFit="1"/>
      <protection hidden="1"/>
    </xf>
    <xf numFmtId="0" fontId="9" fillId="0" borderId="152" xfId="0" applyFont="1" applyBorder="1" applyAlignment="1" applyProtection="1">
      <alignment shrinkToFit="1"/>
      <protection hidden="1"/>
    </xf>
    <xf numFmtId="0" fontId="72" fillId="0" borderId="21" xfId="0" applyFont="1" applyBorder="1" applyProtection="1">
      <protection hidden="1"/>
    </xf>
    <xf numFmtId="3" fontId="9" fillId="0" borderId="15" xfId="0" applyNumberFormat="1" applyFont="1" applyBorder="1" applyAlignment="1" applyProtection="1">
      <alignment horizontal="right" vertical="center" shrinkToFit="1"/>
      <protection hidden="1"/>
    </xf>
    <xf numFmtId="0" fontId="9" fillId="0" borderId="24" xfId="12" applyFont="1" applyBorder="1" applyAlignment="1" applyProtection="1">
      <alignment horizontal="left" vertical="center" wrapText="1"/>
      <protection hidden="1"/>
    </xf>
    <xf numFmtId="0" fontId="72" fillId="0" borderId="23" xfId="0" applyFont="1" applyBorder="1" applyProtection="1">
      <protection hidden="1"/>
    </xf>
    <xf numFmtId="0" fontId="9" fillId="0" borderId="24" xfId="0" applyFont="1" applyBorder="1" applyAlignment="1" applyProtection="1">
      <alignment horizontal="left" vertical="center" wrapText="1"/>
      <protection hidden="1"/>
    </xf>
    <xf numFmtId="0" fontId="9" fillId="0" borderId="24" xfId="0" applyFont="1" applyBorder="1" applyAlignment="1" applyProtection="1">
      <alignment shrinkToFit="1"/>
      <protection hidden="1"/>
    </xf>
    <xf numFmtId="0" fontId="9" fillId="0" borderId="24" xfId="0" applyFont="1" applyBorder="1" applyAlignment="1" applyProtection="1">
      <alignment horizontal="left" vertical="center" wrapText="1" shrinkToFit="1"/>
      <protection locked="0"/>
    </xf>
    <xf numFmtId="0" fontId="72" fillId="0" borderId="35" xfId="0" applyFont="1" applyBorder="1" applyProtection="1">
      <protection hidden="1"/>
    </xf>
    <xf numFmtId="0" fontId="72" fillId="0" borderId="51" xfId="0" applyFont="1" applyBorder="1" applyProtection="1">
      <protection hidden="1"/>
    </xf>
    <xf numFmtId="0" fontId="9" fillId="6" borderId="24" xfId="0" applyFont="1" applyFill="1" applyBorder="1" applyAlignment="1" applyProtection="1">
      <alignment horizontal="left" vertical="center" shrinkToFit="1"/>
      <protection hidden="1"/>
    </xf>
    <xf numFmtId="0" fontId="3" fillId="6" borderId="20" xfId="0" applyFont="1" applyFill="1" applyBorder="1" applyAlignment="1" applyProtection="1">
      <alignment horizontal="center" vertical="center" shrinkToFit="1"/>
      <protection hidden="1"/>
    </xf>
    <xf numFmtId="3" fontId="9" fillId="6" borderId="51" xfId="0" applyNumberFormat="1" applyFont="1" applyFill="1" applyBorder="1" applyAlignment="1" applyProtection="1">
      <alignment horizontal="right" vertical="center" shrinkToFit="1"/>
      <protection hidden="1"/>
    </xf>
    <xf numFmtId="0" fontId="3" fillId="6" borderId="19" xfId="0" applyFont="1" applyFill="1" applyBorder="1" applyAlignment="1" applyProtection="1">
      <alignment horizontal="center" vertical="center" shrinkToFit="1"/>
      <protection hidden="1"/>
    </xf>
    <xf numFmtId="3" fontId="9" fillId="6" borderId="23" xfId="0" applyNumberFormat="1" applyFont="1" applyFill="1" applyBorder="1" applyAlignment="1" applyProtection="1">
      <alignment horizontal="right" vertical="center" shrinkToFit="1"/>
      <protection hidden="1"/>
    </xf>
    <xf numFmtId="0" fontId="9" fillId="19" borderId="133" xfId="12" applyFont="1" applyFill="1" applyBorder="1" applyAlignment="1" applyProtection="1">
      <alignment horizontal="left" vertical="center" shrinkToFit="1"/>
      <protection hidden="1"/>
    </xf>
    <xf numFmtId="0" fontId="9" fillId="19" borderId="133" xfId="0" applyFont="1" applyFill="1" applyBorder="1" applyAlignment="1" applyProtection="1">
      <alignment horizontal="left" vertical="center" shrinkToFit="1"/>
      <protection hidden="1"/>
    </xf>
    <xf numFmtId="0" fontId="3" fillId="19" borderId="133" xfId="0" applyFont="1" applyFill="1" applyBorder="1" applyAlignment="1" applyProtection="1">
      <alignment horizontal="left" vertical="center" shrinkToFit="1"/>
      <protection hidden="1"/>
    </xf>
    <xf numFmtId="0" fontId="9" fillId="19" borderId="36" xfId="12" applyFont="1" applyFill="1" applyBorder="1" applyAlignment="1" applyProtection="1">
      <alignment horizontal="left" vertical="center" shrinkToFit="1"/>
      <protection hidden="1"/>
    </xf>
    <xf numFmtId="0" fontId="9" fillId="19" borderId="36" xfId="0" applyFont="1" applyFill="1" applyBorder="1" applyAlignment="1" applyProtection="1">
      <alignment horizontal="left" vertical="center" shrinkToFit="1"/>
      <protection hidden="1"/>
    </xf>
    <xf numFmtId="0" fontId="3" fillId="19" borderId="36" xfId="0" applyFont="1" applyFill="1" applyBorder="1" applyAlignment="1" applyProtection="1">
      <alignment horizontal="left" vertical="center" shrinkToFit="1"/>
      <protection hidden="1"/>
    </xf>
    <xf numFmtId="0" fontId="69" fillId="19" borderId="167" xfId="12" applyFont="1" applyFill="1" applyBorder="1" applyAlignment="1" applyProtection="1">
      <alignment horizontal="center" vertical="center" wrapText="1"/>
      <protection hidden="1"/>
    </xf>
    <xf numFmtId="0" fontId="69" fillId="19" borderId="167" xfId="0" applyFont="1" applyFill="1" applyBorder="1" applyAlignment="1" applyProtection="1">
      <alignment horizontal="center" vertical="center" wrapText="1"/>
      <protection hidden="1"/>
    </xf>
    <xf numFmtId="0" fontId="69" fillId="19" borderId="167" xfId="0" applyFont="1" applyFill="1" applyBorder="1" applyAlignment="1" applyProtection="1">
      <alignment vertical="center" wrapText="1" shrinkToFit="1"/>
      <protection locked="0"/>
    </xf>
    <xf numFmtId="0" fontId="69" fillId="19" borderId="0" xfId="12" applyFont="1" applyFill="1" applyBorder="1" applyAlignment="1" applyProtection="1">
      <alignment horizontal="center" vertical="center" wrapText="1"/>
      <protection hidden="1"/>
    </xf>
    <xf numFmtId="0" fontId="69" fillId="19" borderId="0" xfId="0" applyFont="1" applyFill="1" applyAlignment="1" applyProtection="1">
      <alignment vertical="center" wrapText="1" shrinkToFit="1"/>
      <protection locked="0"/>
    </xf>
    <xf numFmtId="0" fontId="69" fillId="19" borderId="162" xfId="12" applyFont="1" applyFill="1" applyBorder="1" applyAlignment="1" applyProtection="1">
      <alignment horizontal="center" vertical="center" wrapText="1"/>
      <protection hidden="1"/>
    </xf>
  </cellXfs>
  <cellStyles count="22">
    <cellStyle name="Explanatory Text 2" xfId="18" xr:uid="{FFD26484-E606-4A54-96DE-DC06FE799589}"/>
    <cellStyle name="Normal 2" xfId="14" xr:uid="{209DAD39-1617-49F9-8ECF-D558737DEF99}"/>
    <cellStyle name="Normal 2 2" xfId="19" xr:uid="{069D7890-D40C-4DF2-95FF-E7AD0D152CA6}"/>
    <cellStyle name="Normal_MEGA CUP" xfId="20" xr:uid="{5D889491-71C4-4D85-BBA3-04079A0F3EDD}"/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3 2" xfId="10" xr:uid="{E768F93C-DFFF-40EB-AFFB-02205385428B}"/>
    <cellStyle name="Normalno 4" xfId="6" xr:uid="{00000000-0005-0000-0000-000005000000}"/>
    <cellStyle name="Normalno 4 2" xfId="11" xr:uid="{23123772-9235-4272-BDCC-A29A850A6BFC}"/>
    <cellStyle name="Normalno 5" xfId="9" xr:uid="{CA9B0363-712A-423D-A5A4-EB2544890B6B}"/>
    <cellStyle name="Normalno 5 2" xfId="17" xr:uid="{D4CCC57D-3B27-4C99-996A-FAA234774893}"/>
    <cellStyle name="Normalno 6" xfId="15" xr:uid="{AB16E1D2-1C41-422F-A99E-5D86EF6527EB}"/>
    <cellStyle name="Normalno 7" xfId="16" xr:uid="{6FC59DDC-5452-4B3A-886D-36F34D78599D}"/>
    <cellStyle name="Normalno 8" xfId="21" xr:uid="{3944417C-3CB3-4F7E-8F1B-016F60A2104E}"/>
    <cellStyle name="Obično_2012" xfId="4" xr:uid="{00000000-0005-0000-0000-000006000000}"/>
    <cellStyle name="Obično_Lige07" xfId="8" xr:uid="{00000000-0005-0000-0000-000007000000}"/>
    <cellStyle name="Obično_Zbirna lista ulova" xfId="7" xr:uid="{00000000-0005-0000-0000-000009000000}"/>
    <cellStyle name="Obično_Zbirni rezultati lige" xfId="13" xr:uid="{38900475-6F5D-44EF-9935-7B24D53316A6}"/>
    <cellStyle name="Tekst objašnjenja" xfId="1" builtinId="53" customBuiltin="1"/>
    <cellStyle name="Tekst objašnjenja 2" xfId="12" xr:uid="{E362D25E-A547-4ACB-8917-CE2FF79F8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externalLink" Target="externalLinks/externalLink12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8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23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1</xdr:col>
      <xdr:colOff>1676400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66599</xdr:rowOff>
    </xdr:from>
    <xdr:to>
      <xdr:col>1</xdr:col>
      <xdr:colOff>657224</xdr:colOff>
      <xdr:row>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93427-30A3-4E73-A983-B724A7D7D1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4" y="228524"/>
          <a:ext cx="866775" cy="914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108855</xdr:colOff>
      <xdr:row>0</xdr:row>
      <xdr:rowOff>143520</xdr:rowOff>
    </xdr:from>
    <xdr:to>
      <xdr:col>1</xdr:col>
      <xdr:colOff>600075</xdr:colOff>
      <xdr:row>4</xdr:row>
      <xdr:rowOff>152400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55" y="143520"/>
          <a:ext cx="834120" cy="847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402630</xdr:colOff>
      <xdr:row>0</xdr:row>
      <xdr:rowOff>19050</xdr:rowOff>
    </xdr:from>
    <xdr:to>
      <xdr:col>1</xdr:col>
      <xdr:colOff>858855</xdr:colOff>
      <xdr:row>3</xdr:row>
      <xdr:rowOff>56985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630" y="19050"/>
          <a:ext cx="865800" cy="8094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28501</xdr:rowOff>
    </xdr:from>
    <xdr:to>
      <xdr:col>1</xdr:col>
      <xdr:colOff>714376</xdr:colOff>
      <xdr:row>6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D49F1-1E6A-4385-B60A-66E26D2CB7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3851" y="190426"/>
          <a:ext cx="704850" cy="7906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76126</xdr:rowOff>
    </xdr:from>
    <xdr:to>
      <xdr:col>1</xdr:col>
      <xdr:colOff>590551</xdr:colOff>
      <xdr:row>6</xdr:row>
      <xdr:rowOff>9526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E264A3-FE4A-4F73-B24E-AF4E7FC135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1451" y="238051"/>
          <a:ext cx="666750" cy="8287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47625</xdr:rowOff>
    </xdr:from>
    <xdr:to>
      <xdr:col>1</xdr:col>
      <xdr:colOff>742950</xdr:colOff>
      <xdr:row>3</xdr:row>
      <xdr:rowOff>117948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147975B5-4923-470A-A6EE-C6D336C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1276350</xdr:colOff>
      <xdr:row>5</xdr:row>
      <xdr:rowOff>171450</xdr:rowOff>
    </xdr:from>
    <xdr:to>
      <xdr:col>2</xdr:col>
      <xdr:colOff>1724025</xdr:colOff>
      <xdr:row>6</xdr:row>
      <xdr:rowOff>323850</xdr:rowOff>
    </xdr:to>
    <xdr:pic macro="[2]!sortpoprezimenu">
      <xdr:nvPicPr>
        <xdr:cNvPr id="9" name="Picture 1">
          <a:extLst>
            <a:ext uri="{FF2B5EF4-FFF2-40B4-BE49-F238E27FC236}">
              <a16:creationId xmlns:a16="http://schemas.microsoft.com/office/drawing/2014/main" id="{F0115F0B-1CE5-438B-B674-5134B9B98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27635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114299</xdr:rowOff>
    </xdr:from>
    <xdr:to>
      <xdr:col>1</xdr:col>
      <xdr:colOff>838200</xdr:colOff>
      <xdr:row>3</xdr:row>
      <xdr:rowOff>25851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766B3304-18DD-4D1D-A3E1-46D1FF42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99"/>
          <a:ext cx="838200" cy="94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5</xdr:row>
      <xdr:rowOff>104776</xdr:rowOff>
    </xdr:from>
    <xdr:to>
      <xdr:col>2</xdr:col>
      <xdr:colOff>1162050</xdr:colOff>
      <xdr:row>6</xdr:row>
      <xdr:rowOff>314325</xdr:rowOff>
    </xdr:to>
    <xdr:pic macro="[2]!sortpoprezimenu18">
      <xdr:nvPicPr>
        <xdr:cNvPr id="6" name="Picture 6">
          <a:extLst>
            <a:ext uri="{FF2B5EF4-FFF2-40B4-BE49-F238E27FC236}">
              <a16:creationId xmlns:a16="http://schemas.microsoft.com/office/drawing/2014/main" id="{CD3F6737-6B57-45B4-9015-B62EF4CB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476376"/>
          <a:ext cx="438150" cy="495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104775</xdr:rowOff>
    </xdr:from>
    <xdr:to>
      <xdr:col>1</xdr:col>
      <xdr:colOff>742950</xdr:colOff>
      <xdr:row>2</xdr:row>
      <xdr:rowOff>241773</xdr:rowOff>
    </xdr:to>
    <xdr:pic macro="[1]!sortpoprezimenu">
      <xdr:nvPicPr>
        <xdr:cNvPr id="3" name="Picture 1">
          <a:extLst>
            <a:ext uri="{FF2B5EF4-FFF2-40B4-BE49-F238E27FC236}">
              <a16:creationId xmlns:a16="http://schemas.microsoft.com/office/drawing/2014/main" id="{AE2F79C1-DFB2-44A9-A188-EADB55A3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1047750</xdr:colOff>
      <xdr:row>4</xdr:row>
      <xdr:rowOff>76201</xdr:rowOff>
    </xdr:from>
    <xdr:to>
      <xdr:col>2</xdr:col>
      <xdr:colOff>1457325</xdr:colOff>
      <xdr:row>5</xdr:row>
      <xdr:rowOff>205700</xdr:rowOff>
    </xdr:to>
    <xdr:pic macro="[2]!sortpoprezimenu23">
      <xdr:nvPicPr>
        <xdr:cNvPr id="4" name="Picture 3">
          <a:extLst>
            <a:ext uri="{FF2B5EF4-FFF2-40B4-BE49-F238E27FC236}">
              <a16:creationId xmlns:a16="http://schemas.microsoft.com/office/drawing/2014/main" id="{CABB64FD-6083-4E39-B29E-BB7FA3F3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285876"/>
          <a:ext cx="409575" cy="48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38100</xdr:rowOff>
    </xdr:from>
    <xdr:ext cx="828675" cy="803275"/>
    <xdr:pic macro="[3]!ekipno">
      <xdr:nvPicPr>
        <xdr:cNvPr id="8" name="Picture 1" descr="grb HŠRS 2">
          <a:extLst>
            <a:ext uri="{FF2B5EF4-FFF2-40B4-BE49-F238E27FC236}">
              <a16:creationId xmlns:a16="http://schemas.microsoft.com/office/drawing/2014/main" id="{C69337E7-30D8-4084-BB11-FBA0596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0</xdr:rowOff>
    </xdr:from>
    <xdr:to>
      <xdr:col>1</xdr:col>
      <xdr:colOff>1171576</xdr:colOff>
      <xdr:row>4</xdr:row>
      <xdr:rowOff>49003</xdr:rowOff>
    </xdr:to>
    <xdr:pic macro="[4]!pojedinačn0">
      <xdr:nvPicPr>
        <xdr:cNvPr id="7" name="Picture 1" descr="grb HŠRS 2">
          <a:extLst>
            <a:ext uri="{FF2B5EF4-FFF2-40B4-BE49-F238E27FC236}">
              <a16:creationId xmlns:a16="http://schemas.microsoft.com/office/drawing/2014/main" id="{B2091F2C-A4FB-4A91-8A0F-5453ED04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809626" cy="868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0</xdr:row>
      <xdr:rowOff>123825</xdr:rowOff>
    </xdr:from>
    <xdr:to>
      <xdr:col>2</xdr:col>
      <xdr:colOff>19049</xdr:colOff>
      <xdr:row>3</xdr:row>
      <xdr:rowOff>49854</xdr:rowOff>
    </xdr:to>
    <xdr:pic macro="[5]!sortpoprezimenu">
      <xdr:nvPicPr>
        <xdr:cNvPr id="4" name="Picture 1">
          <a:extLst>
            <a:ext uri="{FF2B5EF4-FFF2-40B4-BE49-F238E27FC236}">
              <a16:creationId xmlns:a16="http://schemas.microsoft.com/office/drawing/2014/main" id="{8DD2C340-720E-43B1-82F9-E194555E9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4" y="123825"/>
          <a:ext cx="771525" cy="86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5</xdr:row>
      <xdr:rowOff>161925</xdr:rowOff>
    </xdr:from>
    <xdr:to>
      <xdr:col>2</xdr:col>
      <xdr:colOff>514350</xdr:colOff>
      <xdr:row>6</xdr:row>
      <xdr:rowOff>391886</xdr:rowOff>
    </xdr:to>
    <xdr:pic macro="[6]!sortpoprezimenu">
      <xdr:nvPicPr>
        <xdr:cNvPr id="5" name="Picture 1">
          <a:extLst>
            <a:ext uri="{FF2B5EF4-FFF2-40B4-BE49-F238E27FC236}">
              <a16:creationId xmlns:a16="http://schemas.microsoft.com/office/drawing/2014/main" id="{98CB7BC1-8E1A-4551-A65E-A81FE48B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438275"/>
          <a:ext cx="409575" cy="468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57150</xdr:rowOff>
    </xdr:from>
    <xdr:to>
      <xdr:col>1</xdr:col>
      <xdr:colOff>1066800</xdr:colOff>
      <xdr:row>2</xdr:row>
      <xdr:rowOff>250273</xdr:rowOff>
    </xdr:to>
    <xdr:pic macro="[7]!sortpoprezimenu">
      <xdr:nvPicPr>
        <xdr:cNvPr id="10" name="Picture 1">
          <a:extLst>
            <a:ext uri="{FF2B5EF4-FFF2-40B4-BE49-F238E27FC236}">
              <a16:creationId xmlns:a16="http://schemas.microsoft.com/office/drawing/2014/main" id="{A66CE3EB-7A42-4163-B5C6-499866E4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150"/>
          <a:ext cx="733425" cy="85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133351</xdr:colOff>
      <xdr:row>4</xdr:row>
      <xdr:rowOff>152400</xdr:rowOff>
    </xdr:from>
    <xdr:to>
      <xdr:col>2</xdr:col>
      <xdr:colOff>541055</xdr:colOff>
      <xdr:row>5</xdr:row>
      <xdr:rowOff>276225</xdr:rowOff>
    </xdr:to>
    <xdr:pic macro="[6]!sortpoprezimenu">
      <xdr:nvPicPr>
        <xdr:cNvPr id="2" name="Picture 1">
          <a:extLst>
            <a:ext uri="{FF2B5EF4-FFF2-40B4-BE49-F238E27FC236}">
              <a16:creationId xmlns:a16="http://schemas.microsoft.com/office/drawing/2014/main" id="{F720448E-A1F6-4B66-9C97-EC902BE28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1" y="1285875"/>
          <a:ext cx="40770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0</xdr:row>
      <xdr:rowOff>85725</xdr:rowOff>
    </xdr:from>
    <xdr:to>
      <xdr:col>1</xdr:col>
      <xdr:colOff>752475</xdr:colOff>
      <xdr:row>3</xdr:row>
      <xdr:rowOff>55563</xdr:rowOff>
    </xdr:to>
    <xdr:pic macro="[8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7E76E00-260F-49BF-A2BB-45C2C5BB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5"/>
          <a:ext cx="752476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0</xdr:row>
      <xdr:rowOff>114300</xdr:rowOff>
    </xdr:from>
    <xdr:to>
      <xdr:col>2</xdr:col>
      <xdr:colOff>1133476</xdr:colOff>
      <xdr:row>3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1EE3FBF-A127-48B6-B14D-342B81B84B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776" y="114300"/>
          <a:ext cx="876300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16</xdr:col>
      <xdr:colOff>257175</xdr:colOff>
      <xdr:row>0</xdr:row>
      <xdr:rowOff>19051</xdr:rowOff>
    </xdr:from>
    <xdr:to>
      <xdr:col>18</xdr:col>
      <xdr:colOff>19050</xdr:colOff>
      <xdr:row>3</xdr:row>
      <xdr:rowOff>95250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4C3C20F5-0248-45BE-AEBE-1A07EE50188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01175" y="19051"/>
          <a:ext cx="942975" cy="9620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0</xdr:row>
      <xdr:rowOff>1</xdr:rowOff>
    </xdr:from>
    <xdr:to>
      <xdr:col>1</xdr:col>
      <xdr:colOff>1123951</xdr:colOff>
      <xdr:row>3</xdr:row>
      <xdr:rowOff>47626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509529-7A76-46B8-8275-83E8C6D5FC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3401" y="161926"/>
          <a:ext cx="876300" cy="9334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0</xdr:rowOff>
    </xdr:from>
    <xdr:to>
      <xdr:col>19</xdr:col>
      <xdr:colOff>133350</xdr:colOff>
      <xdr:row>3</xdr:row>
      <xdr:rowOff>152399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4EE670D9-14A5-41AF-95F5-53B7FA84C04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10700" y="142876"/>
          <a:ext cx="942975" cy="10382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152401</xdr:rowOff>
    </xdr:from>
    <xdr:to>
      <xdr:col>1</xdr:col>
      <xdr:colOff>838200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1DF5C7-970A-4AE3-AF39-C877F25D222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1"/>
          <a:ext cx="838199" cy="93344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142876</xdr:rowOff>
    </xdr:from>
    <xdr:to>
      <xdr:col>19</xdr:col>
      <xdr:colOff>171450</xdr:colOff>
      <xdr:row>5</xdr:row>
      <xdr:rowOff>133350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AFCE7A55-A8DB-41CE-9340-5E3CACDE514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72775" y="142876"/>
          <a:ext cx="981075" cy="12001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381002</xdr:colOff>
      <xdr:row>0</xdr:row>
      <xdr:rowOff>85725</xdr:rowOff>
    </xdr:from>
    <xdr:to>
      <xdr:col>1</xdr:col>
      <xdr:colOff>1038226</xdr:colOff>
      <xdr:row>2</xdr:row>
      <xdr:rowOff>304800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B16F8C7-A222-4A49-A4FA-FE556299321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33427" y="85725"/>
          <a:ext cx="657224" cy="8096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0</xdr:rowOff>
    </xdr:from>
    <xdr:to>
      <xdr:col>19</xdr:col>
      <xdr:colOff>200025</xdr:colOff>
      <xdr:row>3</xdr:row>
      <xdr:rowOff>209549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1782B1EE-EA5F-4ADA-94B4-B56644D9864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972925" y="142876"/>
          <a:ext cx="1009650" cy="11620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152402</xdr:rowOff>
    </xdr:from>
    <xdr:to>
      <xdr:col>1</xdr:col>
      <xdr:colOff>895350</xdr:colOff>
      <xdr:row>4</xdr:row>
      <xdr:rowOff>142876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5436C6-2B02-4672-98C2-DD6CC3BC8EE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2"/>
          <a:ext cx="971549" cy="10382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342901</xdr:colOff>
      <xdr:row>1</xdr:row>
      <xdr:rowOff>47624</xdr:rowOff>
    </xdr:from>
    <xdr:to>
      <xdr:col>19</xdr:col>
      <xdr:colOff>171451</xdr:colOff>
      <xdr:row>5</xdr:row>
      <xdr:rowOff>85725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B58A9B9D-408D-40F3-87C1-BBC13BF2B62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725276" y="209549"/>
          <a:ext cx="1047750" cy="1085851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171450</xdr:rowOff>
    </xdr:from>
    <xdr:to>
      <xdr:col>1</xdr:col>
      <xdr:colOff>685800</xdr:colOff>
      <xdr:row>4</xdr:row>
      <xdr:rowOff>295275</xdr:rowOff>
    </xdr:to>
    <xdr:pic macro="[10]!plasmanlige">
      <xdr:nvPicPr>
        <xdr:cNvPr id="3" name="Picture 3" descr="grb HŠRS 2">
          <a:extLst>
            <a:ext uri="{FF2B5EF4-FFF2-40B4-BE49-F238E27FC236}">
              <a16:creationId xmlns:a16="http://schemas.microsoft.com/office/drawing/2014/main" id="{C99A6ED3-94E9-41E2-A842-5D232F9A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1450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123825</xdr:rowOff>
    </xdr:from>
    <xdr:to>
      <xdr:col>1</xdr:col>
      <xdr:colOff>514350</xdr:colOff>
      <xdr:row>4</xdr:row>
      <xdr:rowOff>266700</xdr:rowOff>
    </xdr:to>
    <xdr:pic macro="[12]!plasmanlige">
      <xdr:nvPicPr>
        <xdr:cNvPr id="5" name="Slika 2" descr="grb HŠRS 2.jpg">
          <a:extLst>
            <a:ext uri="{FF2B5EF4-FFF2-40B4-BE49-F238E27FC236}">
              <a16:creationId xmlns:a16="http://schemas.microsoft.com/office/drawing/2014/main" id="{118400B7-FAB0-489E-8454-119F96C6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3825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200040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57150</xdr:rowOff>
    </xdr:from>
    <xdr:to>
      <xdr:col>1</xdr:col>
      <xdr:colOff>990601</xdr:colOff>
      <xdr:row>4</xdr:row>
      <xdr:rowOff>137286</xdr:rowOff>
    </xdr:to>
    <xdr:pic macro="[13]!Ukupniplasman">
      <xdr:nvPicPr>
        <xdr:cNvPr id="3" name="Slika 6">
          <a:extLst>
            <a:ext uri="{FF2B5EF4-FFF2-40B4-BE49-F238E27FC236}">
              <a16:creationId xmlns:a16="http://schemas.microsoft.com/office/drawing/2014/main" id="{356294A7-A742-4CAD-92CF-7E1E35A3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57150"/>
          <a:ext cx="971550" cy="899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393456</xdr:colOff>
      <xdr:row>0</xdr:row>
      <xdr:rowOff>402981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177" y="402981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133350</xdr:rowOff>
    </xdr:to>
    <xdr:pic macro="[14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2C0DF991-99ED-40CA-BEC1-5055AD06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2287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12</xdr:col>
      <xdr:colOff>152400</xdr:colOff>
      <xdr:row>1</xdr:row>
      <xdr:rowOff>1114425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571500</xdr:colOff>
      <xdr:row>0</xdr:row>
      <xdr:rowOff>0</xdr:rowOff>
    </xdr:from>
    <xdr:to>
      <xdr:col>12</xdr:col>
      <xdr:colOff>152400</xdr:colOff>
      <xdr:row>1</xdr:row>
      <xdr:rowOff>657225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1</xdr:row>
      <xdr:rowOff>85725</xdr:rowOff>
    </xdr:from>
    <xdr:to>
      <xdr:col>11</xdr:col>
      <xdr:colOff>9525</xdr:colOff>
      <xdr:row>2</xdr:row>
      <xdr:rowOff>333375</xdr:rowOff>
    </xdr:to>
    <xdr:pic>
      <xdr:nvPicPr>
        <xdr:cNvPr id="15" name="Picture 45">
          <a:extLst>
            <a:ext uri="{FF2B5EF4-FFF2-40B4-BE49-F238E27FC236}">
              <a16:creationId xmlns:a16="http://schemas.microsoft.com/office/drawing/2014/main" id="{609B3BDE-1979-4B4B-915B-251656CE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61950"/>
          <a:ext cx="944880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190500</xdr:rowOff>
    </xdr:from>
    <xdr:to>
      <xdr:col>1</xdr:col>
      <xdr:colOff>866775</xdr:colOff>
      <xdr:row>1</xdr:row>
      <xdr:rowOff>1038225</xdr:rowOff>
    </xdr:to>
    <xdr:pic>
      <xdr:nvPicPr>
        <xdr:cNvPr id="17" name="Slika 4" descr="Nova slika.png">
          <a:extLst>
            <a:ext uri="{FF2B5EF4-FFF2-40B4-BE49-F238E27FC236}">
              <a16:creationId xmlns:a16="http://schemas.microsoft.com/office/drawing/2014/main" id="{2B6ACFF2-F064-4A3A-98C0-935650C9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914400</xdr:rowOff>
    </xdr:from>
    <xdr:to>
      <xdr:col>10</xdr:col>
      <xdr:colOff>361950</xdr:colOff>
      <xdr:row>1</xdr:row>
      <xdr:rowOff>533400</xdr:rowOff>
    </xdr:to>
    <xdr:pic>
      <xdr:nvPicPr>
        <xdr:cNvPr id="18" name="Slika 11">
          <a:extLst>
            <a:ext uri="{FF2B5EF4-FFF2-40B4-BE49-F238E27FC236}">
              <a16:creationId xmlns:a16="http://schemas.microsoft.com/office/drawing/2014/main" id="{A5C36BC6-083C-48FE-934E-533BF49F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885825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1032068</xdr:colOff>
      <xdr:row>0</xdr:row>
      <xdr:rowOff>29114</xdr:rowOff>
    </xdr:from>
    <xdr:ext cx="4721485" cy="468013"/>
    <xdr:sp macro="" textlink="">
      <xdr:nvSpPr>
        <xdr:cNvPr id="19" name="Pravokutnik 18">
          <a:extLst>
            <a:ext uri="{FF2B5EF4-FFF2-40B4-BE49-F238E27FC236}">
              <a16:creationId xmlns:a16="http://schemas.microsoft.com/office/drawing/2014/main" id="{E05B9943-AEE0-4154-BA4F-6BA7ECA5ADA1}"/>
            </a:ext>
          </a:extLst>
        </xdr:cNvPr>
        <xdr:cNvSpPr/>
      </xdr:nvSpPr>
      <xdr:spPr>
        <a:xfrm>
          <a:off x="1641668" y="29114"/>
          <a:ext cx="472148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hr-HR" sz="2400" b="1" cap="none" spc="0">
              <a:ln/>
              <a:solidFill>
                <a:schemeClr val="accent3"/>
              </a:solidFill>
              <a:effectLst/>
            </a:rPr>
            <a:t>HRVATSKA MUŠIČARSKA LIGA 2026</a:t>
          </a:r>
        </a:p>
      </xdr:txBody>
    </xdr:sp>
    <xdr:clientData/>
  </xdr:oneCellAnchor>
  <xdr:twoCellAnchor editAs="oneCell">
    <xdr:from>
      <xdr:col>11</xdr:col>
      <xdr:colOff>571500</xdr:colOff>
      <xdr:row>3</xdr:row>
      <xdr:rowOff>0</xdr:rowOff>
    </xdr:from>
    <xdr:to>
      <xdr:col>12</xdr:col>
      <xdr:colOff>152400</xdr:colOff>
      <xdr:row>8</xdr:row>
      <xdr:rowOff>85725</xdr:rowOff>
    </xdr:to>
    <xdr:sp macro="" textlink="">
      <xdr:nvSpPr>
        <xdr:cNvPr id="20" name="Pravokutnik 8">
          <a:extLst>
            <a:ext uri="{FF2B5EF4-FFF2-40B4-BE49-F238E27FC236}">
              <a16:creationId xmlns:a16="http://schemas.microsoft.com/office/drawing/2014/main" id="{9B4E23B8-AA03-4688-9265-BC919D2D546F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571500</xdr:colOff>
      <xdr:row>3</xdr:row>
      <xdr:rowOff>0</xdr:rowOff>
    </xdr:from>
    <xdr:to>
      <xdr:col>12</xdr:col>
      <xdr:colOff>152400</xdr:colOff>
      <xdr:row>8</xdr:row>
      <xdr:rowOff>85725</xdr:rowOff>
    </xdr:to>
    <xdr:sp macro="" textlink="">
      <xdr:nvSpPr>
        <xdr:cNvPr id="21" name="Pravokutnik 10">
          <a:extLst>
            <a:ext uri="{FF2B5EF4-FFF2-40B4-BE49-F238E27FC236}">
              <a16:creationId xmlns:a16="http://schemas.microsoft.com/office/drawing/2014/main" id="{65245013-8923-45A6-BC58-1912FA7E317D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571500</xdr:colOff>
      <xdr:row>3</xdr:row>
      <xdr:rowOff>0</xdr:rowOff>
    </xdr:from>
    <xdr:to>
      <xdr:col>11</xdr:col>
      <xdr:colOff>190500</xdr:colOff>
      <xdr:row>8</xdr:row>
      <xdr:rowOff>85725</xdr:rowOff>
    </xdr:to>
    <xdr:sp macro="" textlink="">
      <xdr:nvSpPr>
        <xdr:cNvPr id="22" name="Pravokutnik 8">
          <a:extLst>
            <a:ext uri="{FF2B5EF4-FFF2-40B4-BE49-F238E27FC236}">
              <a16:creationId xmlns:a16="http://schemas.microsoft.com/office/drawing/2014/main" id="{5C967DFB-1A40-476D-AA55-E6D133C4B6AF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571500</xdr:colOff>
      <xdr:row>3</xdr:row>
      <xdr:rowOff>0</xdr:rowOff>
    </xdr:from>
    <xdr:to>
      <xdr:col>11</xdr:col>
      <xdr:colOff>190500</xdr:colOff>
      <xdr:row>8</xdr:row>
      <xdr:rowOff>85725</xdr:rowOff>
    </xdr:to>
    <xdr:sp macro="" textlink="">
      <xdr:nvSpPr>
        <xdr:cNvPr id="23" name="Pravokutnik 10">
          <a:extLst>
            <a:ext uri="{FF2B5EF4-FFF2-40B4-BE49-F238E27FC236}">
              <a16:creationId xmlns:a16="http://schemas.microsoft.com/office/drawing/2014/main" id="{DC13FA4E-C0D0-42F5-807E-43F2FCF7EC9B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3</xdr:row>
      <xdr:rowOff>0</xdr:rowOff>
    </xdr:from>
    <xdr:to>
      <xdr:col>14</xdr:col>
      <xdr:colOff>152400</xdr:colOff>
      <xdr:row>7</xdr:row>
      <xdr:rowOff>184785</xdr:rowOff>
    </xdr:to>
    <xdr:sp macro="" textlink="">
      <xdr:nvSpPr>
        <xdr:cNvPr id="11" name="Pravokutnik 8">
          <a:extLst>
            <a:ext uri="{FF2B5EF4-FFF2-40B4-BE49-F238E27FC236}">
              <a16:creationId xmlns:a16="http://schemas.microsoft.com/office/drawing/2014/main" id="{AC3CC85A-48B0-4F86-AA0C-6CD7F0D415DE}"/>
            </a:ext>
          </a:extLst>
        </xdr:cNvPr>
        <xdr:cNvSpPr>
          <a:spLocks noChangeArrowheads="1"/>
        </xdr:cNvSpPr>
      </xdr:nvSpPr>
      <xdr:spPr bwMode="auto">
        <a:xfrm>
          <a:off x="8420100" y="2390775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3</xdr:row>
      <xdr:rowOff>0</xdr:rowOff>
    </xdr:from>
    <xdr:to>
      <xdr:col>14</xdr:col>
      <xdr:colOff>152400</xdr:colOff>
      <xdr:row>7</xdr:row>
      <xdr:rowOff>184785</xdr:rowOff>
    </xdr:to>
    <xdr:sp macro="" textlink="">
      <xdr:nvSpPr>
        <xdr:cNvPr id="12" name="Pravokutnik 10">
          <a:extLst>
            <a:ext uri="{FF2B5EF4-FFF2-40B4-BE49-F238E27FC236}">
              <a16:creationId xmlns:a16="http://schemas.microsoft.com/office/drawing/2014/main" id="{83720669-B044-4CAE-BCEC-5D061E158954}"/>
            </a:ext>
          </a:extLst>
        </xdr:cNvPr>
        <xdr:cNvSpPr>
          <a:spLocks noChangeArrowheads="1"/>
        </xdr:cNvSpPr>
      </xdr:nvSpPr>
      <xdr:spPr bwMode="auto">
        <a:xfrm>
          <a:off x="8420100" y="2390775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571500</xdr:colOff>
      <xdr:row>3</xdr:row>
      <xdr:rowOff>0</xdr:rowOff>
    </xdr:from>
    <xdr:to>
      <xdr:col>13</xdr:col>
      <xdr:colOff>152400</xdr:colOff>
      <xdr:row>8</xdr:row>
      <xdr:rowOff>19050</xdr:rowOff>
    </xdr:to>
    <xdr:sp macro="" textlink="">
      <xdr:nvSpPr>
        <xdr:cNvPr id="13" name="Pravokutnik 8">
          <a:extLst>
            <a:ext uri="{FF2B5EF4-FFF2-40B4-BE49-F238E27FC236}">
              <a16:creationId xmlns:a16="http://schemas.microsoft.com/office/drawing/2014/main" id="{56364FFA-CB8D-4641-A4D4-BC5F1C4B9180}"/>
            </a:ext>
          </a:extLst>
        </xdr:cNvPr>
        <xdr:cNvSpPr>
          <a:spLocks noChangeArrowheads="1"/>
        </xdr:cNvSpPr>
      </xdr:nvSpPr>
      <xdr:spPr bwMode="auto">
        <a:xfrm>
          <a:off x="7848600" y="8115300"/>
          <a:ext cx="1905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47625</xdr:colOff>
      <xdr:row>6</xdr:row>
      <xdr:rowOff>19050</xdr:rowOff>
    </xdr:from>
    <xdr:to>
      <xdr:col>14</xdr:col>
      <xdr:colOff>238125</xdr:colOff>
      <xdr:row>11</xdr:row>
      <xdr:rowOff>142875</xdr:rowOff>
    </xdr:to>
    <xdr:sp macro="" textlink="">
      <xdr:nvSpPr>
        <xdr:cNvPr id="14" name="Pravokutnik 10">
          <a:extLst>
            <a:ext uri="{FF2B5EF4-FFF2-40B4-BE49-F238E27FC236}">
              <a16:creationId xmlns:a16="http://schemas.microsoft.com/office/drawing/2014/main" id="{3D4C5535-9A27-449D-946D-AB7CB5F0D0B2}"/>
            </a:ext>
          </a:extLst>
        </xdr:cNvPr>
        <xdr:cNvSpPr>
          <a:spLocks noChangeArrowheads="1"/>
        </xdr:cNvSpPr>
      </xdr:nvSpPr>
      <xdr:spPr bwMode="auto">
        <a:xfrm>
          <a:off x="9315450" y="2800350"/>
          <a:ext cx="1905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586740</xdr:colOff>
      <xdr:row>5</xdr:row>
      <xdr:rowOff>60960</xdr:rowOff>
    </xdr:from>
    <xdr:to>
      <xdr:col>14</xdr:col>
      <xdr:colOff>160020</xdr:colOff>
      <xdr:row>9</xdr:row>
      <xdr:rowOff>245745</xdr:rowOff>
    </xdr:to>
    <xdr:sp macro="" textlink="">
      <xdr:nvSpPr>
        <xdr:cNvPr id="28" name="Pravokutnik 8">
          <a:extLst>
            <a:ext uri="{FF2B5EF4-FFF2-40B4-BE49-F238E27FC236}">
              <a16:creationId xmlns:a16="http://schemas.microsoft.com/office/drawing/2014/main" id="{C5C9AA17-C4DC-4D29-AE54-8137EF5A7D6F}"/>
            </a:ext>
          </a:extLst>
        </xdr:cNvPr>
        <xdr:cNvSpPr>
          <a:spLocks noChangeArrowheads="1"/>
        </xdr:cNvSpPr>
      </xdr:nvSpPr>
      <xdr:spPr bwMode="auto">
        <a:xfrm>
          <a:off x="9454515" y="2394585"/>
          <a:ext cx="182880" cy="1175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586740</xdr:colOff>
      <xdr:row>35</xdr:row>
      <xdr:rowOff>0</xdr:rowOff>
    </xdr:from>
    <xdr:to>
      <xdr:col>13</xdr:col>
      <xdr:colOff>179070</xdr:colOff>
      <xdr:row>40</xdr:row>
      <xdr:rowOff>133350</xdr:rowOff>
    </xdr:to>
    <xdr:sp macro="" textlink="">
      <xdr:nvSpPr>
        <xdr:cNvPr id="29" name="Pravokutnik 8">
          <a:extLst>
            <a:ext uri="{FF2B5EF4-FFF2-40B4-BE49-F238E27FC236}">
              <a16:creationId xmlns:a16="http://schemas.microsoft.com/office/drawing/2014/main" id="{F97A6A85-1F10-4859-83D3-BF44C13AE71A}"/>
            </a:ext>
          </a:extLst>
        </xdr:cNvPr>
        <xdr:cNvSpPr>
          <a:spLocks noChangeArrowheads="1"/>
        </xdr:cNvSpPr>
      </xdr:nvSpPr>
      <xdr:spPr bwMode="auto">
        <a:xfrm>
          <a:off x="8863965" y="9201150"/>
          <a:ext cx="20193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586740</xdr:colOff>
      <xdr:row>35</xdr:row>
      <xdr:rowOff>0</xdr:rowOff>
    </xdr:from>
    <xdr:to>
      <xdr:col>13</xdr:col>
      <xdr:colOff>179070</xdr:colOff>
      <xdr:row>40</xdr:row>
      <xdr:rowOff>133350</xdr:rowOff>
    </xdr:to>
    <xdr:sp macro="" textlink="">
      <xdr:nvSpPr>
        <xdr:cNvPr id="30" name="Pravokutnik 10">
          <a:extLst>
            <a:ext uri="{FF2B5EF4-FFF2-40B4-BE49-F238E27FC236}">
              <a16:creationId xmlns:a16="http://schemas.microsoft.com/office/drawing/2014/main" id="{7AE908A0-6D41-4577-9165-1344B16790AD}"/>
            </a:ext>
          </a:extLst>
        </xdr:cNvPr>
        <xdr:cNvSpPr>
          <a:spLocks noChangeArrowheads="1"/>
        </xdr:cNvSpPr>
      </xdr:nvSpPr>
      <xdr:spPr bwMode="auto">
        <a:xfrm>
          <a:off x="8863965" y="9201150"/>
          <a:ext cx="20193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586740</xdr:colOff>
      <xdr:row>5</xdr:row>
      <xdr:rowOff>60960</xdr:rowOff>
    </xdr:from>
    <xdr:to>
      <xdr:col>14</xdr:col>
      <xdr:colOff>160020</xdr:colOff>
      <xdr:row>9</xdr:row>
      <xdr:rowOff>245745</xdr:rowOff>
    </xdr:to>
    <xdr:sp macro="" textlink="">
      <xdr:nvSpPr>
        <xdr:cNvPr id="33" name="Pravokutnik 8">
          <a:extLst>
            <a:ext uri="{FF2B5EF4-FFF2-40B4-BE49-F238E27FC236}">
              <a16:creationId xmlns:a16="http://schemas.microsoft.com/office/drawing/2014/main" id="{B8FC634A-0B24-4653-9859-CB8D1E1DF194}"/>
            </a:ext>
          </a:extLst>
        </xdr:cNvPr>
        <xdr:cNvSpPr>
          <a:spLocks noChangeArrowheads="1"/>
        </xdr:cNvSpPr>
      </xdr:nvSpPr>
      <xdr:spPr bwMode="auto">
        <a:xfrm>
          <a:off x="9454515" y="2394585"/>
          <a:ext cx="182880" cy="1175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800100</xdr:colOff>
      <xdr:row>5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3FC669-8651-46F5-9EA4-9FFB8514DE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125" y="16192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5</xdr:row>
      <xdr:rowOff>123825</xdr:rowOff>
    </xdr:from>
    <xdr:to>
      <xdr:col>1</xdr:col>
      <xdr:colOff>971550</xdr:colOff>
      <xdr:row>10</xdr:row>
      <xdr:rowOff>47891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152CDEA-1EB9-4D47-8950-48BB50B6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47675"/>
          <a:ext cx="971550" cy="1019441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6</xdr:row>
      <xdr:rowOff>28576</xdr:rowOff>
    </xdr:from>
    <xdr:to>
      <xdr:col>16</xdr:col>
      <xdr:colOff>542925</xdr:colOff>
      <xdr:row>10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9191070-3759-43A8-82BF-F0DAF0B10B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601075" y="514351"/>
          <a:ext cx="923925" cy="90487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</xdr:rowOff>
    </xdr:from>
    <xdr:to>
      <xdr:col>1</xdr:col>
      <xdr:colOff>809625</xdr:colOff>
      <xdr:row>4</xdr:row>
      <xdr:rowOff>180975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C33AF2F-D362-464F-882D-7D7754048C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180975"/>
          <a:ext cx="933450" cy="93345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14</xdr:col>
      <xdr:colOff>114300</xdr:colOff>
      <xdr:row>0</xdr:row>
      <xdr:rowOff>76200</xdr:rowOff>
    </xdr:from>
    <xdr:ext cx="1171575" cy="1059180"/>
    <xdr:pic>
      <xdr:nvPicPr>
        <xdr:cNvPr id="3" name="image1.png">
          <a:extLst>
            <a:ext uri="{FF2B5EF4-FFF2-40B4-BE49-F238E27FC236}">
              <a16:creationId xmlns:a16="http://schemas.microsoft.com/office/drawing/2014/main" id="{71B2D18D-3CCD-40EA-A64A-4BA5C22EB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67850" y="76200"/>
          <a:ext cx="1171575" cy="1059180"/>
        </a:xfrm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390525</xdr:colOff>
      <xdr:row>0</xdr:row>
      <xdr:rowOff>152400</xdr:rowOff>
    </xdr:from>
    <xdr:ext cx="714375" cy="685800"/>
    <xdr:pic>
      <xdr:nvPicPr>
        <xdr:cNvPr id="3" name="Picture 12" descr="grb HŠRS 2">
          <a:extLst>
            <a:ext uri="{FF2B5EF4-FFF2-40B4-BE49-F238E27FC236}">
              <a16:creationId xmlns:a16="http://schemas.microsoft.com/office/drawing/2014/main" id="{49458236-E018-488A-B09D-6F54C07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2400"/>
          <a:ext cx="7143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390525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819150" cy="838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2" name="Picture 3" descr="grb HŠRS 3">
          <a:extLst>
            <a:ext uri="{FF2B5EF4-FFF2-40B4-BE49-F238E27FC236}">
              <a16:creationId xmlns:a16="http://schemas.microsoft.com/office/drawing/2014/main" id="{00A74B16-26FD-4225-BCEA-45C2CF52727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3" name="Picture 3" descr="grb HŠRS 3">
          <a:extLst>
            <a:ext uri="{FF2B5EF4-FFF2-40B4-BE49-F238E27FC236}">
              <a16:creationId xmlns:a16="http://schemas.microsoft.com/office/drawing/2014/main" id="{CAED3037-F5C0-4882-AB07-BB219C2CF96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201595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</xdr:row>
      <xdr:rowOff>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63EBA0-C67E-4BC5-A3BD-88DB819C1A1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5E5D7B9B-4C99-417B-BD08-C4E7DF42666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9450</xdr:rowOff>
    </xdr:from>
    <xdr:to>
      <xdr:col>1</xdr:col>
      <xdr:colOff>866775</xdr:colOff>
      <xdr:row>4</xdr:row>
      <xdr:rowOff>200025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72BA93-247D-4BF7-A7B3-F9BC2FAC13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171375"/>
          <a:ext cx="800100" cy="771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85650</xdr:rowOff>
    </xdr:from>
    <xdr:to>
      <xdr:col>1</xdr:col>
      <xdr:colOff>628650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BB49BD-1A1E-44EE-A745-73CA0A0D49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575"/>
          <a:ext cx="847725" cy="876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19049</xdr:rowOff>
    </xdr:from>
    <xdr:to>
      <xdr:col>20</xdr:col>
      <xdr:colOff>400050</xdr:colOff>
      <xdr:row>5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57ADF-55F1-4FB2-8273-74234242C5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15425" y="180974"/>
          <a:ext cx="809625" cy="8286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LADE&#381;/Zbirni%20rezultati%20lige%20mlade&#382;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1.%20DOC.%20%20%20%20%20poslje%20%20%20%20%20%20%2014.05.2019%20do%2009.11-2021/1.%20HSRS/HSRS%202022/A%20PROGRAM%20TT%202022%20KOMPLET%20UPISAN%206%20kola/HSL-%20IV.KO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5S7H9S0W\LOV%20PASTRVE%20PRIRO.%20MAM.%20T.%20L.%20%202024%20%2012%20%206%20kola\HSL-%20I.KOL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VI.KOL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Troat%20area/LIGA%20ZBIRNO%20TA%206%20X%204%20%20formule%20TA%202024%20-%20&#352;EST%20%20%20KOLA%20DOBRI%20TERMINI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HSRS%20dokumenti\Lige%202024%20sve%20discipline\Feeder\FEEDER%20HR%20ZBIRNO.xls" TargetMode="External"/><Relationship Id="rId1" Type="http://schemas.openxmlformats.org/officeDocument/2006/relationships/externalLinkPath" Target="/HSRS%20dokumenti/Lige%202024%20sve%20discipline/Feeder/FEEDER%20HR%20ZBIR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MLADE&#381;/1.%20I%202.%20kolo/Zbirni%20rezultati%20lige%20mlade&#382;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23/Rezultati%20liga/2019/Lige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VETERANI%2020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4%20sve%20discipline/Mastersi%20i%20veterani/1.%20i%202.%20kolo/Zbirni%20rezultati%20lige%20mastera%20i%20veteran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MASTERI%2020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IGA%20INVALIDA%202021_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\Copy%20of%203.%20koloZL.xlsm" TargetMode="External"/><Relationship Id="rId1" Type="http://schemas.openxmlformats.org/officeDocument/2006/relationships/externalLinkPath" Target="file:///d:\Desktop\Copy%20of%203.%20koloZ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Prijava i izvlačenje red.I.run"/>
      <sheetName val="Redosljed izlaska"/>
      <sheetName val="Zbirna lista ulova po rundama"/>
      <sheetName val="Dnevnik natjecanja"/>
      <sheetName val="Proglašenje"/>
      <sheetName val="4.kolo"/>
      <sheetName val="Proglašenje pobjednika kola"/>
      <sheetName val="Plasman lige"/>
      <sheetName val="Ukupni plasman lige"/>
      <sheetName val="Ukupni plasman nakon IV kola"/>
      <sheetName val="HSL- IV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OUT AREA"/>
      <sheetName val="List2"/>
      <sheetName val="LIGA ZBIRNO TA 6 X 4  formule T"/>
    </sheetNames>
    <definedNames>
      <definedName name="Ukupniplasman"/>
    </definedNames>
    <sheetDataSet>
      <sheetData sheetId="0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Pojedinačno"/>
      <sheetName val="FEEDER HR ZBIRNO"/>
    </sheetNames>
    <definedNames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  <definedName name="sortpoprezimenu18"/>
      <definedName name="sortpoprezimenu23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kipno"/>
      <sheetName val="1. pojedin"/>
      <sheetName val="2. S - Ekipno"/>
      <sheetName val="2. S - Pojedin"/>
      <sheetName val="2. Z - Ekipno"/>
      <sheetName val="2. Z - Pojedin"/>
      <sheetName val="2. I - Ekipno"/>
      <sheetName val="2. I - Pojedin"/>
      <sheetName val="3. S - ekipno"/>
      <sheetName val="3. S - pojedin"/>
      <sheetName val="3. I - Ekipno"/>
      <sheetName val="3. I - Pojedin"/>
      <sheetName val="3. Z - ekipno"/>
      <sheetName val="3. Z - Pojedin"/>
      <sheetName val="Seniorke Ekipno"/>
      <sheetName val="Seniorke Pojedin"/>
      <sheetName val="Invalidi"/>
      <sheetName val="Mastersi"/>
      <sheetName val="Veterani"/>
      <sheetName val="Pojedin U 15"/>
      <sheetName val="Pojedin U 20"/>
      <sheetName val="Pojedin U 25"/>
      <sheetName val="Lov pastrva na jezeru"/>
      <sheetName val="Šaran"/>
      <sheetName val="Prirodni mamci"/>
      <sheetName val="Varalice"/>
      <sheetName val="Feeder EKIPNI"/>
      <sheetName val="Feeder POJEDIN"/>
      <sheetName val="Pastrvski grgeč"/>
      <sheetName val="Muha"/>
      <sheetName val="Čamac"/>
      <sheetName val="Casting"/>
      <sheetName val="Međunarodna "/>
      <sheetName val="Lige 2019"/>
    </sheetNames>
    <definedNames>
      <definedName name="ekipn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</defined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ZBIRNI VETERAN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Masteri"/>
      <sheetName val="Pojedinačno U 18"/>
      <sheetName val="Pojedinačno U 23"/>
      <sheetName val="Zbirni rezultati lige mastera i"/>
    </sheetNames>
    <definedNames>
      <definedName name="sortpoprezimenu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Masteri"/>
      <sheetName val="Pojedinačno U 18"/>
      <sheetName val="Pojedinačno U 23"/>
      <sheetName val="ZBIRNI MASTER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"/>
      <sheetName val="LIGA INVALIDA 2021_"/>
    </sheetNames>
    <definedNames>
      <definedName name="sortpoekipam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nica"/>
      <sheetName val="Prijavnica COVID 19"/>
      <sheetName val="Prijava i izvlačenje brojeva"/>
      <sheetName val="Startne liste"/>
      <sheetName val="Dnevnik natjecanja"/>
      <sheetName val="Proglašenje rezultata"/>
      <sheetName val="Zbirni plasman lige"/>
      <sheetName val="Obračun ukupnog plasmana lige"/>
      <sheetName val="Rezultati natjecan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B6" t="str">
            <v>Štuka Čazma</v>
          </cell>
          <cell r="C6">
            <v>4</v>
          </cell>
          <cell r="D6">
            <v>187.77500000000003</v>
          </cell>
          <cell r="E6">
            <v>17.274999999999999</v>
          </cell>
          <cell r="J6">
            <v>96.7</v>
          </cell>
          <cell r="K6">
            <v>12.324999999999999</v>
          </cell>
        </row>
        <row r="7">
          <cell r="B7" t="str">
            <v>Amur Petrokemija Kutina 3</v>
          </cell>
          <cell r="C7">
            <v>8</v>
          </cell>
          <cell r="E7">
            <v>14.574999999999999</v>
          </cell>
          <cell r="J7">
            <v>27.900000000000002</v>
          </cell>
          <cell r="K7">
            <v>6.4249999999999998</v>
          </cell>
        </row>
        <row r="8">
          <cell r="B8" t="str">
            <v>HES Sisak</v>
          </cell>
          <cell r="C8">
            <v>9</v>
          </cell>
          <cell r="D8">
            <v>44.55</v>
          </cell>
          <cell r="E8">
            <v>8</v>
          </cell>
          <cell r="J8">
            <v>75.875</v>
          </cell>
          <cell r="K8">
            <v>12.65</v>
          </cell>
        </row>
        <row r="9">
          <cell r="B9" t="str">
            <v>Karas - Novska</v>
          </cell>
          <cell r="C9">
            <v>6</v>
          </cell>
          <cell r="D9">
            <v>130.44999999999999</v>
          </cell>
          <cell r="E9">
            <v>19.675000000000001</v>
          </cell>
          <cell r="J9">
            <v>177.75</v>
          </cell>
          <cell r="K9">
            <v>16.8</v>
          </cell>
        </row>
        <row r="10">
          <cell r="B10" t="str">
            <v>Ludbreg</v>
          </cell>
          <cell r="C10">
            <v>5</v>
          </cell>
          <cell r="D10">
            <v>133.35</v>
          </cell>
          <cell r="E10">
            <v>17.074999999999999</v>
          </cell>
          <cell r="J10">
            <v>556.50199999999995</v>
          </cell>
          <cell r="K10">
            <v>17.175000000000001</v>
          </cell>
        </row>
        <row r="11">
          <cell r="B11" t="str">
            <v>Amur - Narta</v>
          </cell>
          <cell r="C11">
            <v>3</v>
          </cell>
          <cell r="D11">
            <v>234.1875</v>
          </cell>
          <cell r="E11">
            <v>22.475000000000001</v>
          </cell>
          <cell r="J11">
            <v>26.950000000000003</v>
          </cell>
          <cell r="K11">
            <v>9</v>
          </cell>
        </row>
        <row r="12">
          <cell r="B12" t="str">
            <v>Jez - Jasenovac</v>
          </cell>
          <cell r="C12">
            <v>2</v>
          </cell>
          <cell r="D12">
            <v>306.35000000000002</v>
          </cell>
          <cell r="E12">
            <v>21.524999999999999</v>
          </cell>
          <cell r="J12">
            <v>315.05000000000007</v>
          </cell>
          <cell r="K12">
            <v>19.024999999999999</v>
          </cell>
        </row>
        <row r="13">
          <cell r="B13" t="str">
            <v>Udica Grubišno Polje</v>
          </cell>
          <cell r="C13">
            <v>7</v>
          </cell>
          <cell r="D13">
            <v>78.3</v>
          </cell>
          <cell r="E13">
            <v>21.425000000000001</v>
          </cell>
          <cell r="J13">
            <v>79.975000000000009</v>
          </cell>
          <cell r="K13">
            <v>15.925000000000001</v>
          </cell>
        </row>
        <row r="14">
          <cell r="B14" t="str">
            <v>Štuka Ferdinandvovac</v>
          </cell>
          <cell r="C14">
            <v>1</v>
          </cell>
          <cell r="D14">
            <v>565.72499999999991</v>
          </cell>
          <cell r="E14">
            <v>21.9</v>
          </cell>
          <cell r="J14">
            <v>394.10000000000008</v>
          </cell>
          <cell r="K14">
            <v>15.4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32"/>
  <sheetViews>
    <sheetView tabSelected="1" topLeftCell="A10" zoomScale="75" zoomScaleNormal="75" workbookViewId="0">
      <selection activeCell="AG15" sqref="AG15"/>
    </sheetView>
  </sheetViews>
  <sheetFormatPr defaultRowHeight="12.75" x14ac:dyDescent="0.2"/>
  <cols>
    <col min="1" max="1" width="4.5703125" style="1"/>
    <col min="2" max="2" width="28.570312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2"/>
    <col min="26" max="26" width="9.140625" style="2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29" ht="23.25" x14ac:dyDescent="0.35">
      <c r="C4" s="3"/>
      <c r="D4" s="15" t="s">
        <v>0</v>
      </c>
      <c r="F4" s="22"/>
      <c r="O4" s="4" t="s">
        <v>37</v>
      </c>
    </row>
    <row r="5" spans="1:29" ht="23.25" x14ac:dyDescent="0.35">
      <c r="C5" s="5"/>
      <c r="D5" s="50" t="s">
        <v>36</v>
      </c>
      <c r="F5" s="22"/>
      <c r="O5" s="6" t="s">
        <v>195</v>
      </c>
    </row>
    <row r="6" spans="1:29" ht="23.25" x14ac:dyDescent="0.2">
      <c r="O6" s="7" t="s">
        <v>3</v>
      </c>
    </row>
    <row r="9" spans="1:29" ht="13.5" thickBot="1" x14ac:dyDescent="0.25"/>
    <row r="10" spans="1:29" ht="31.5" customHeight="1" thickTop="1" x14ac:dyDescent="0.2">
      <c r="A10" s="1281" t="s">
        <v>4</v>
      </c>
      <c r="B10" s="1284" t="s">
        <v>5</v>
      </c>
      <c r="C10" s="1273" t="s">
        <v>6</v>
      </c>
      <c r="D10" s="1274"/>
      <c r="E10" s="1273" t="s">
        <v>7</v>
      </c>
      <c r="F10" s="1274"/>
      <c r="G10" s="1273" t="s">
        <v>8</v>
      </c>
      <c r="H10" s="1274"/>
      <c r="I10" s="1273" t="s">
        <v>9</v>
      </c>
      <c r="J10" s="1274"/>
      <c r="K10" s="1273" t="s">
        <v>10</v>
      </c>
      <c r="L10" s="1274"/>
      <c r="M10" s="1273" t="s">
        <v>11</v>
      </c>
      <c r="N10" s="1274"/>
      <c r="O10" s="1273" t="s">
        <v>12</v>
      </c>
      <c r="P10" s="1274"/>
      <c r="Q10" s="1273" t="s">
        <v>13</v>
      </c>
      <c r="R10" s="1274"/>
      <c r="S10" s="1273" t="s">
        <v>80</v>
      </c>
      <c r="T10" s="1274"/>
      <c r="U10" s="1273" t="s">
        <v>81</v>
      </c>
      <c r="V10" s="1274"/>
      <c r="W10" s="1273" t="s">
        <v>103</v>
      </c>
      <c r="X10" s="1274"/>
      <c r="Y10" s="1273" t="s">
        <v>104</v>
      </c>
      <c r="Z10" s="1274"/>
      <c r="AA10" s="1275" t="s">
        <v>14</v>
      </c>
      <c r="AB10" s="1276"/>
      <c r="AC10" s="1277"/>
    </row>
    <row r="11" spans="1:29" ht="37.5" customHeight="1" x14ac:dyDescent="0.2">
      <c r="A11" s="1282"/>
      <c r="B11" s="1285"/>
      <c r="C11" s="1271" t="s">
        <v>196</v>
      </c>
      <c r="D11" s="1272"/>
      <c r="E11" s="1271" t="s">
        <v>197</v>
      </c>
      <c r="F11" s="1272"/>
      <c r="G11" s="1271" t="s">
        <v>198</v>
      </c>
      <c r="H11" s="1272"/>
      <c r="I11" s="1271" t="s">
        <v>199</v>
      </c>
      <c r="J11" s="1272"/>
      <c r="K11" s="1271" t="s">
        <v>200</v>
      </c>
      <c r="L11" s="1272"/>
      <c r="M11" s="1271" t="s">
        <v>201</v>
      </c>
      <c r="N11" s="1272"/>
      <c r="O11" s="1271" t="s">
        <v>202</v>
      </c>
      <c r="P11" s="1272"/>
      <c r="Q11" s="1271" t="s">
        <v>203</v>
      </c>
      <c r="R11" s="1272"/>
      <c r="S11" s="1271" t="s">
        <v>204</v>
      </c>
      <c r="T11" s="1272"/>
      <c r="U11" s="1271" t="s">
        <v>205</v>
      </c>
      <c r="V11" s="1272"/>
      <c r="W11" s="1271" t="s">
        <v>206</v>
      </c>
      <c r="X11" s="1272"/>
      <c r="Y11" s="1271" t="s">
        <v>207</v>
      </c>
      <c r="Z11" s="1272"/>
      <c r="AA11" s="1278"/>
      <c r="AB11" s="1279"/>
      <c r="AC11" s="1280"/>
    </row>
    <row r="12" spans="1:29" ht="23.25" customHeight="1" thickBot="1" x14ac:dyDescent="0.25">
      <c r="A12" s="1283"/>
      <c r="B12" s="1286"/>
      <c r="C12" s="287" t="s">
        <v>15</v>
      </c>
      <c r="D12" s="288" t="s">
        <v>16</v>
      </c>
      <c r="E12" s="289" t="s">
        <v>15</v>
      </c>
      <c r="F12" s="290" t="s">
        <v>16</v>
      </c>
      <c r="G12" s="291" t="s">
        <v>15</v>
      </c>
      <c r="H12" s="292" t="s">
        <v>16</v>
      </c>
      <c r="I12" s="289" t="s">
        <v>15</v>
      </c>
      <c r="J12" s="290" t="s">
        <v>16</v>
      </c>
      <c r="K12" s="291" t="s">
        <v>15</v>
      </c>
      <c r="L12" s="292" t="s">
        <v>16</v>
      </c>
      <c r="M12" s="289" t="s">
        <v>15</v>
      </c>
      <c r="N12" s="290" t="s">
        <v>16</v>
      </c>
      <c r="O12" s="291" t="s">
        <v>15</v>
      </c>
      <c r="P12" s="292" t="s">
        <v>16</v>
      </c>
      <c r="Q12" s="289" t="s">
        <v>15</v>
      </c>
      <c r="R12" s="292" t="s">
        <v>16</v>
      </c>
      <c r="S12" s="289" t="s">
        <v>15</v>
      </c>
      <c r="T12" s="292" t="s">
        <v>16</v>
      </c>
      <c r="U12" s="289" t="s">
        <v>15</v>
      </c>
      <c r="V12" s="292" t="s">
        <v>16</v>
      </c>
      <c r="W12" s="289" t="s">
        <v>15</v>
      </c>
      <c r="X12" s="292" t="s">
        <v>16</v>
      </c>
      <c r="Y12" s="289" t="s">
        <v>15</v>
      </c>
      <c r="Z12" s="292" t="s">
        <v>16</v>
      </c>
      <c r="AA12" s="291" t="s">
        <v>15</v>
      </c>
      <c r="AB12" s="1057" t="s">
        <v>17</v>
      </c>
      <c r="AC12" s="293" t="s">
        <v>18</v>
      </c>
    </row>
    <row r="13" spans="1:29" ht="42" customHeight="1" thickTop="1" x14ac:dyDescent="0.2">
      <c r="A13" s="294">
        <v>1</v>
      </c>
      <c r="B13" s="953" t="s">
        <v>78</v>
      </c>
      <c r="C13" s="295">
        <v>4</v>
      </c>
      <c r="D13" s="296">
        <v>19478</v>
      </c>
      <c r="E13" s="295">
        <v>1</v>
      </c>
      <c r="F13" s="296">
        <v>27528</v>
      </c>
      <c r="G13" s="295">
        <v>1</v>
      </c>
      <c r="H13" s="296">
        <v>63063</v>
      </c>
      <c r="I13" s="295">
        <v>5</v>
      </c>
      <c r="J13" s="296">
        <v>74913</v>
      </c>
      <c r="K13" s="295">
        <v>5</v>
      </c>
      <c r="L13" s="296">
        <v>11555</v>
      </c>
      <c r="M13" s="295">
        <v>5</v>
      </c>
      <c r="N13" s="296">
        <v>19490</v>
      </c>
      <c r="O13" s="295">
        <v>3</v>
      </c>
      <c r="P13" s="296">
        <v>14985</v>
      </c>
      <c r="Q13" s="295">
        <v>1</v>
      </c>
      <c r="R13" s="296">
        <v>26700</v>
      </c>
      <c r="S13" s="295"/>
      <c r="T13" s="296"/>
      <c r="U13" s="295"/>
      <c r="V13" s="296"/>
      <c r="W13" s="295"/>
      <c r="X13" s="296"/>
      <c r="Y13" s="295"/>
      <c r="Z13" s="296"/>
      <c r="AA13" s="1058">
        <v>25</v>
      </c>
      <c r="AB13" s="1059">
        <v>257712</v>
      </c>
      <c r="AC13" s="297">
        <v>1</v>
      </c>
    </row>
    <row r="14" spans="1:29" ht="42" customHeight="1" x14ac:dyDescent="0.2">
      <c r="A14" s="298">
        <v>2</v>
      </c>
      <c r="B14" s="953" t="s">
        <v>1011</v>
      </c>
      <c r="C14" s="299">
        <v>7</v>
      </c>
      <c r="D14" s="300">
        <v>16382</v>
      </c>
      <c r="E14" s="299">
        <v>8</v>
      </c>
      <c r="F14" s="300">
        <v>19163</v>
      </c>
      <c r="G14" s="299">
        <v>8</v>
      </c>
      <c r="H14" s="300">
        <v>40726</v>
      </c>
      <c r="I14" s="299">
        <v>3</v>
      </c>
      <c r="J14" s="300">
        <v>73295</v>
      </c>
      <c r="K14" s="299">
        <v>7</v>
      </c>
      <c r="L14" s="300">
        <v>7345</v>
      </c>
      <c r="M14" s="299">
        <v>2</v>
      </c>
      <c r="N14" s="300">
        <v>21520</v>
      </c>
      <c r="O14" s="299">
        <v>4</v>
      </c>
      <c r="P14" s="300">
        <v>14895</v>
      </c>
      <c r="Q14" s="299">
        <v>4</v>
      </c>
      <c r="R14" s="300">
        <v>20410</v>
      </c>
      <c r="S14" s="299"/>
      <c r="T14" s="300"/>
      <c r="U14" s="299"/>
      <c r="V14" s="300"/>
      <c r="W14" s="299"/>
      <c r="X14" s="300"/>
      <c r="Y14" s="299"/>
      <c r="Z14" s="300"/>
      <c r="AA14" s="1058">
        <v>43</v>
      </c>
      <c r="AB14" s="1060">
        <v>213736</v>
      </c>
      <c r="AC14" s="301">
        <v>2</v>
      </c>
    </row>
    <row r="15" spans="1:29" ht="42" customHeight="1" x14ac:dyDescent="0.2">
      <c r="A15" s="302">
        <v>3</v>
      </c>
      <c r="B15" s="953" t="s">
        <v>108</v>
      </c>
      <c r="C15" s="299">
        <v>8</v>
      </c>
      <c r="D15" s="300">
        <v>16322</v>
      </c>
      <c r="E15" s="299">
        <v>6</v>
      </c>
      <c r="F15" s="300">
        <v>21303</v>
      </c>
      <c r="G15" s="299">
        <v>4</v>
      </c>
      <c r="H15" s="300">
        <v>44306</v>
      </c>
      <c r="I15" s="299">
        <v>4</v>
      </c>
      <c r="J15" s="300">
        <v>67325</v>
      </c>
      <c r="K15" s="299">
        <v>2</v>
      </c>
      <c r="L15" s="300">
        <v>17085</v>
      </c>
      <c r="M15" s="299">
        <v>7</v>
      </c>
      <c r="N15" s="300">
        <v>14875</v>
      </c>
      <c r="O15" s="299">
        <v>10</v>
      </c>
      <c r="P15" s="300">
        <v>11965</v>
      </c>
      <c r="Q15" s="299">
        <v>3</v>
      </c>
      <c r="R15" s="300">
        <v>18970</v>
      </c>
      <c r="S15" s="299"/>
      <c r="T15" s="300"/>
      <c r="U15" s="299"/>
      <c r="V15" s="300"/>
      <c r="W15" s="299"/>
      <c r="X15" s="300"/>
      <c r="Y15" s="299"/>
      <c r="Z15" s="300"/>
      <c r="AA15" s="1058">
        <v>44</v>
      </c>
      <c r="AB15" s="1060">
        <v>212151</v>
      </c>
      <c r="AC15" s="301">
        <v>3</v>
      </c>
    </row>
    <row r="16" spans="1:29" ht="42" customHeight="1" x14ac:dyDescent="0.2">
      <c r="A16" s="302">
        <v>4</v>
      </c>
      <c r="B16" s="953" t="s">
        <v>106</v>
      </c>
      <c r="C16" s="299">
        <v>1</v>
      </c>
      <c r="D16" s="300">
        <v>24766</v>
      </c>
      <c r="E16" s="299">
        <v>3</v>
      </c>
      <c r="F16" s="300">
        <v>22019</v>
      </c>
      <c r="G16" s="299">
        <v>9</v>
      </c>
      <c r="H16" s="300">
        <v>37593</v>
      </c>
      <c r="I16" s="299">
        <v>12</v>
      </c>
      <c r="J16" s="300">
        <v>54303</v>
      </c>
      <c r="K16" s="299">
        <v>4</v>
      </c>
      <c r="L16" s="300">
        <v>8445</v>
      </c>
      <c r="M16" s="299">
        <v>3</v>
      </c>
      <c r="N16" s="300">
        <v>21955</v>
      </c>
      <c r="O16" s="299">
        <v>6</v>
      </c>
      <c r="P16" s="300">
        <v>16715</v>
      </c>
      <c r="Q16" s="299">
        <v>9</v>
      </c>
      <c r="R16" s="300">
        <v>17405</v>
      </c>
      <c r="S16" s="299"/>
      <c r="T16" s="300"/>
      <c r="U16" s="299"/>
      <c r="V16" s="300"/>
      <c r="W16" s="299"/>
      <c r="X16" s="300"/>
      <c r="Y16" s="299"/>
      <c r="Z16" s="300"/>
      <c r="AA16" s="1058">
        <v>47</v>
      </c>
      <c r="AB16" s="1060">
        <v>203201</v>
      </c>
      <c r="AC16" s="301">
        <v>4</v>
      </c>
    </row>
    <row r="17" spans="1:29" ht="42" customHeight="1" x14ac:dyDescent="0.2">
      <c r="A17" s="302">
        <v>5</v>
      </c>
      <c r="B17" s="953" t="s">
        <v>109</v>
      </c>
      <c r="C17" s="299">
        <v>9</v>
      </c>
      <c r="D17" s="300">
        <v>15184</v>
      </c>
      <c r="E17" s="299">
        <v>10</v>
      </c>
      <c r="F17" s="300">
        <v>17885</v>
      </c>
      <c r="G17" s="299">
        <v>5</v>
      </c>
      <c r="H17" s="300">
        <v>46922</v>
      </c>
      <c r="I17" s="299">
        <v>1</v>
      </c>
      <c r="J17" s="300">
        <v>79545</v>
      </c>
      <c r="K17" s="299">
        <v>9</v>
      </c>
      <c r="L17" s="300">
        <v>6420</v>
      </c>
      <c r="M17" s="299">
        <v>6</v>
      </c>
      <c r="N17" s="300">
        <v>13915</v>
      </c>
      <c r="O17" s="299">
        <v>2</v>
      </c>
      <c r="P17" s="300">
        <v>14350</v>
      </c>
      <c r="Q17" s="299">
        <v>8</v>
      </c>
      <c r="R17" s="300">
        <v>14115</v>
      </c>
      <c r="S17" s="299"/>
      <c r="T17" s="300"/>
      <c r="U17" s="299"/>
      <c r="V17" s="300"/>
      <c r="W17" s="299"/>
      <c r="X17" s="300"/>
      <c r="Y17" s="299"/>
      <c r="Z17" s="300"/>
      <c r="AA17" s="1058">
        <v>50</v>
      </c>
      <c r="AB17" s="1060">
        <v>208336</v>
      </c>
      <c r="AC17" s="301">
        <v>5</v>
      </c>
    </row>
    <row r="18" spans="1:29" ht="42" customHeight="1" x14ac:dyDescent="0.2">
      <c r="A18" s="302">
        <v>6</v>
      </c>
      <c r="B18" s="953" t="s">
        <v>107</v>
      </c>
      <c r="C18" s="299">
        <v>3</v>
      </c>
      <c r="D18" s="300">
        <v>18368</v>
      </c>
      <c r="E18" s="299">
        <v>5</v>
      </c>
      <c r="F18" s="300">
        <v>19654</v>
      </c>
      <c r="G18" s="299">
        <v>6</v>
      </c>
      <c r="H18" s="300">
        <v>42626</v>
      </c>
      <c r="I18" s="299">
        <v>9</v>
      </c>
      <c r="J18" s="300">
        <v>58816</v>
      </c>
      <c r="K18" s="299">
        <v>1</v>
      </c>
      <c r="L18" s="300">
        <v>22230</v>
      </c>
      <c r="M18" s="299">
        <v>9</v>
      </c>
      <c r="N18" s="300">
        <v>14565</v>
      </c>
      <c r="O18" s="299">
        <v>7</v>
      </c>
      <c r="P18" s="300">
        <v>15140</v>
      </c>
      <c r="Q18" s="299">
        <v>10</v>
      </c>
      <c r="R18" s="300">
        <v>13980</v>
      </c>
      <c r="S18" s="299"/>
      <c r="T18" s="300"/>
      <c r="U18" s="299"/>
      <c r="V18" s="300"/>
      <c r="W18" s="299"/>
      <c r="X18" s="300"/>
      <c r="Y18" s="299"/>
      <c r="Z18" s="300"/>
      <c r="AA18" s="1058">
        <v>50</v>
      </c>
      <c r="AB18" s="1060">
        <v>205379</v>
      </c>
      <c r="AC18" s="301">
        <v>6</v>
      </c>
    </row>
    <row r="19" spans="1:29" ht="42" customHeight="1" x14ac:dyDescent="0.2">
      <c r="A19" s="302">
        <v>7</v>
      </c>
      <c r="B19" s="953" t="s">
        <v>105</v>
      </c>
      <c r="C19" s="299">
        <v>2</v>
      </c>
      <c r="D19" s="300">
        <v>18467</v>
      </c>
      <c r="E19" s="299">
        <v>7</v>
      </c>
      <c r="F19" s="300">
        <v>19138</v>
      </c>
      <c r="G19" s="299">
        <v>7</v>
      </c>
      <c r="H19" s="300">
        <v>40234</v>
      </c>
      <c r="I19" s="299">
        <v>11</v>
      </c>
      <c r="J19" s="300">
        <v>58272</v>
      </c>
      <c r="K19" s="299">
        <v>6</v>
      </c>
      <c r="L19" s="300">
        <v>9395</v>
      </c>
      <c r="M19" s="299">
        <v>4</v>
      </c>
      <c r="N19" s="300">
        <v>15725</v>
      </c>
      <c r="O19" s="299">
        <v>8</v>
      </c>
      <c r="P19" s="300">
        <v>13415</v>
      </c>
      <c r="Q19" s="299">
        <v>7</v>
      </c>
      <c r="R19" s="300">
        <v>16370</v>
      </c>
      <c r="S19" s="299"/>
      <c r="T19" s="300"/>
      <c r="U19" s="299"/>
      <c r="V19" s="300"/>
      <c r="W19" s="299"/>
      <c r="X19" s="300"/>
      <c r="Y19" s="299"/>
      <c r="Z19" s="300"/>
      <c r="AA19" s="1058">
        <v>52</v>
      </c>
      <c r="AB19" s="1060">
        <v>191016</v>
      </c>
      <c r="AC19" s="301">
        <v>7</v>
      </c>
    </row>
    <row r="20" spans="1:29" ht="42" customHeight="1" x14ac:dyDescent="0.2">
      <c r="A20" s="302">
        <v>8</v>
      </c>
      <c r="B20" s="953" t="s">
        <v>74</v>
      </c>
      <c r="C20" s="299">
        <v>6</v>
      </c>
      <c r="D20" s="300">
        <v>16523</v>
      </c>
      <c r="E20" s="299">
        <v>11</v>
      </c>
      <c r="F20" s="300">
        <v>18881</v>
      </c>
      <c r="G20" s="299">
        <v>11</v>
      </c>
      <c r="H20" s="300">
        <v>38416</v>
      </c>
      <c r="I20" s="299">
        <v>6</v>
      </c>
      <c r="J20" s="300">
        <v>72067</v>
      </c>
      <c r="K20" s="299">
        <v>12</v>
      </c>
      <c r="L20" s="300">
        <v>4180</v>
      </c>
      <c r="M20" s="299">
        <v>8</v>
      </c>
      <c r="N20" s="300">
        <v>13125</v>
      </c>
      <c r="O20" s="299">
        <v>1</v>
      </c>
      <c r="P20" s="300">
        <v>19175</v>
      </c>
      <c r="Q20" s="299">
        <v>2</v>
      </c>
      <c r="R20" s="300">
        <v>23805</v>
      </c>
      <c r="S20" s="299"/>
      <c r="T20" s="300"/>
      <c r="U20" s="299"/>
      <c r="V20" s="300"/>
      <c r="W20" s="299"/>
      <c r="X20" s="300"/>
      <c r="Y20" s="299"/>
      <c r="Z20" s="300"/>
      <c r="AA20" s="1058">
        <v>57</v>
      </c>
      <c r="AB20" s="1060">
        <v>206172</v>
      </c>
      <c r="AC20" s="301">
        <v>8</v>
      </c>
    </row>
    <row r="21" spans="1:29" ht="42" customHeight="1" x14ac:dyDescent="0.2">
      <c r="A21" s="303">
        <v>9</v>
      </c>
      <c r="B21" s="953" t="s">
        <v>77</v>
      </c>
      <c r="C21" s="299">
        <v>12</v>
      </c>
      <c r="D21" s="300">
        <v>11484</v>
      </c>
      <c r="E21" s="299">
        <v>9</v>
      </c>
      <c r="F21" s="300">
        <v>19384</v>
      </c>
      <c r="G21" s="299">
        <v>10</v>
      </c>
      <c r="H21" s="300">
        <v>41974</v>
      </c>
      <c r="I21" s="299">
        <v>8</v>
      </c>
      <c r="J21" s="300">
        <v>61841</v>
      </c>
      <c r="K21" s="299">
        <v>8</v>
      </c>
      <c r="L21" s="300">
        <v>8175</v>
      </c>
      <c r="M21" s="299">
        <v>1</v>
      </c>
      <c r="N21" s="300">
        <v>37750</v>
      </c>
      <c r="O21" s="299">
        <v>5</v>
      </c>
      <c r="P21" s="300">
        <v>14735</v>
      </c>
      <c r="Q21" s="299">
        <v>5</v>
      </c>
      <c r="R21" s="300">
        <v>15210</v>
      </c>
      <c r="S21" s="299"/>
      <c r="T21" s="300"/>
      <c r="U21" s="299"/>
      <c r="V21" s="300"/>
      <c r="W21" s="299"/>
      <c r="X21" s="300"/>
      <c r="Y21" s="299"/>
      <c r="Z21" s="300"/>
      <c r="AA21" s="1058">
        <v>58</v>
      </c>
      <c r="AB21" s="1060">
        <v>210553</v>
      </c>
      <c r="AC21" s="301">
        <v>9</v>
      </c>
    </row>
    <row r="22" spans="1:29" ht="42" customHeight="1" x14ac:dyDescent="0.2">
      <c r="A22" s="298">
        <v>10</v>
      </c>
      <c r="B22" s="953" t="s">
        <v>121</v>
      </c>
      <c r="C22" s="299">
        <v>5</v>
      </c>
      <c r="D22" s="300">
        <v>15448</v>
      </c>
      <c r="E22" s="299">
        <v>2</v>
      </c>
      <c r="F22" s="300">
        <v>21219</v>
      </c>
      <c r="G22" s="299">
        <v>2</v>
      </c>
      <c r="H22" s="300">
        <v>49834</v>
      </c>
      <c r="I22" s="299">
        <v>2</v>
      </c>
      <c r="J22" s="300">
        <v>70818</v>
      </c>
      <c r="K22" s="299">
        <v>11</v>
      </c>
      <c r="L22" s="300">
        <v>4625</v>
      </c>
      <c r="M22" s="299">
        <v>12</v>
      </c>
      <c r="N22" s="300">
        <v>6175</v>
      </c>
      <c r="O22" s="299">
        <v>12</v>
      </c>
      <c r="P22" s="300">
        <v>7285</v>
      </c>
      <c r="Q22" s="299">
        <v>12</v>
      </c>
      <c r="R22" s="300">
        <v>4855</v>
      </c>
      <c r="S22" s="299"/>
      <c r="T22" s="300"/>
      <c r="U22" s="299"/>
      <c r="V22" s="300"/>
      <c r="W22" s="299"/>
      <c r="X22" s="300"/>
      <c r="Y22" s="299"/>
      <c r="Z22" s="300"/>
      <c r="AA22" s="1058">
        <v>58</v>
      </c>
      <c r="AB22" s="1060">
        <v>180259</v>
      </c>
      <c r="AC22" s="301">
        <v>10</v>
      </c>
    </row>
    <row r="23" spans="1:29" ht="42" customHeight="1" x14ac:dyDescent="0.2">
      <c r="A23" s="303">
        <v>11</v>
      </c>
      <c r="B23" s="953" t="s">
        <v>695</v>
      </c>
      <c r="C23" s="299">
        <v>11</v>
      </c>
      <c r="D23" s="300">
        <v>12751</v>
      </c>
      <c r="E23" s="299">
        <v>4</v>
      </c>
      <c r="F23" s="300">
        <v>19662</v>
      </c>
      <c r="G23" s="299">
        <v>3</v>
      </c>
      <c r="H23" s="300">
        <v>54500</v>
      </c>
      <c r="I23" s="299">
        <v>7</v>
      </c>
      <c r="J23" s="300">
        <v>61646</v>
      </c>
      <c r="K23" s="299">
        <v>10</v>
      </c>
      <c r="L23" s="300">
        <v>5355</v>
      </c>
      <c r="M23" s="299">
        <v>11</v>
      </c>
      <c r="N23" s="300">
        <v>6175</v>
      </c>
      <c r="O23" s="299">
        <v>9</v>
      </c>
      <c r="P23" s="300">
        <v>11815</v>
      </c>
      <c r="Q23" s="299">
        <v>6</v>
      </c>
      <c r="R23" s="300">
        <v>20135</v>
      </c>
      <c r="S23" s="299"/>
      <c r="T23" s="300"/>
      <c r="U23" s="299"/>
      <c r="V23" s="300"/>
      <c r="W23" s="299"/>
      <c r="X23" s="300"/>
      <c r="Y23" s="299"/>
      <c r="Z23" s="300"/>
      <c r="AA23" s="1058">
        <v>61</v>
      </c>
      <c r="AB23" s="1060">
        <v>192039</v>
      </c>
      <c r="AC23" s="301">
        <v>11</v>
      </c>
    </row>
    <row r="24" spans="1:29" ht="42" customHeight="1" thickBot="1" x14ac:dyDescent="0.25">
      <c r="A24" s="304">
        <v>12</v>
      </c>
      <c r="B24" s="954" t="s">
        <v>84</v>
      </c>
      <c r="C24" s="994">
        <v>10</v>
      </c>
      <c r="D24" s="995">
        <v>13243</v>
      </c>
      <c r="E24" s="994">
        <v>12</v>
      </c>
      <c r="F24" s="995">
        <v>14720</v>
      </c>
      <c r="G24" s="994">
        <v>12</v>
      </c>
      <c r="H24" s="995">
        <v>29653</v>
      </c>
      <c r="I24" s="994">
        <v>10</v>
      </c>
      <c r="J24" s="995">
        <v>54680</v>
      </c>
      <c r="K24" s="994">
        <v>3</v>
      </c>
      <c r="L24" s="995">
        <v>16800</v>
      </c>
      <c r="M24" s="994">
        <v>10</v>
      </c>
      <c r="N24" s="995">
        <v>15755</v>
      </c>
      <c r="O24" s="994">
        <v>11</v>
      </c>
      <c r="P24" s="995">
        <v>8815</v>
      </c>
      <c r="Q24" s="994">
        <v>11</v>
      </c>
      <c r="R24" s="995">
        <v>9320</v>
      </c>
      <c r="S24" s="994"/>
      <c r="T24" s="995"/>
      <c r="U24" s="994"/>
      <c r="V24" s="995"/>
      <c r="W24" s="994"/>
      <c r="X24" s="995"/>
      <c r="Y24" s="994"/>
      <c r="Z24" s="995"/>
      <c r="AA24" s="1061">
        <v>79</v>
      </c>
      <c r="AB24" s="1062">
        <v>162986</v>
      </c>
      <c r="AC24" s="305">
        <v>12</v>
      </c>
    </row>
    <row r="25" spans="1:29" ht="13.5" thickTop="1" x14ac:dyDescent="0.2"/>
    <row r="28" spans="1:29" ht="33" customHeight="1" x14ac:dyDescent="0.35">
      <c r="B28" s="164" t="s">
        <v>189</v>
      </c>
      <c r="N28" s="164" t="s">
        <v>192</v>
      </c>
    </row>
    <row r="29" spans="1:29" ht="9" customHeight="1" x14ac:dyDescent="0.2"/>
    <row r="30" spans="1:29" ht="30" customHeight="1" x14ac:dyDescent="0.35">
      <c r="B30" s="164" t="s">
        <v>190</v>
      </c>
      <c r="C30" s="164"/>
      <c r="N30" s="164" t="s">
        <v>193</v>
      </c>
    </row>
    <row r="31" spans="1:29" ht="9" customHeight="1" x14ac:dyDescent="0.35">
      <c r="B31" s="164"/>
      <c r="C31" s="164"/>
    </row>
    <row r="32" spans="1:29" ht="29.25" customHeight="1" x14ac:dyDescent="0.35">
      <c r="B32" s="164" t="s">
        <v>191</v>
      </c>
      <c r="C32" s="164"/>
      <c r="N32" s="11" t="s">
        <v>194</v>
      </c>
    </row>
  </sheetData>
  <sortState xmlns:xlrd2="http://schemas.microsoft.com/office/spreadsheetml/2017/richdata2" ref="C13:AB24">
    <sortCondition ref="AA13:AA24"/>
    <sortCondition descending="1" ref="AB13:AB24"/>
  </sortState>
  <mergeCells count="27">
    <mergeCell ref="I10:J10"/>
    <mergeCell ref="A10:A12"/>
    <mergeCell ref="B10:B12"/>
    <mergeCell ref="C10:D10"/>
    <mergeCell ref="E10:F10"/>
    <mergeCell ref="G10:H10"/>
    <mergeCell ref="W10:X10"/>
    <mergeCell ref="Y10:Z10"/>
    <mergeCell ref="AA10:AC11"/>
    <mergeCell ref="C11:D11"/>
    <mergeCell ref="E11:F11"/>
    <mergeCell ref="G11:H11"/>
    <mergeCell ref="I11:J11"/>
    <mergeCell ref="K11:L11"/>
    <mergeCell ref="M11:N11"/>
    <mergeCell ref="O11:P11"/>
    <mergeCell ref="K10:L10"/>
    <mergeCell ref="M10:N10"/>
    <mergeCell ref="O10:P10"/>
    <mergeCell ref="Q10:R10"/>
    <mergeCell ref="S10:T10"/>
    <mergeCell ref="U10:V10"/>
    <mergeCell ref="Q11:R11"/>
    <mergeCell ref="S11:T11"/>
    <mergeCell ref="U11:V11"/>
    <mergeCell ref="W11:X11"/>
    <mergeCell ref="Y11:Z11"/>
  </mergeCells>
  <phoneticPr fontId="5" type="noConversion"/>
  <pageMargins left="0.78749999999999998" right="0.78749999999999998" top="0.27569444444444402" bottom="0.59027777777777801" header="0.51180555555555496" footer="0.51180555555555496"/>
  <pageSetup paperSize="9" scale="54" firstPageNumber="0" orientation="landscape" horizontalDpi="4294967293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07C-1073-498B-816F-7C5F355F456D}">
  <dimension ref="A1:V48"/>
  <sheetViews>
    <sheetView topLeftCell="A26" workbookViewId="0">
      <selection activeCell="Q54" sqref="Q54"/>
    </sheetView>
  </sheetViews>
  <sheetFormatPr defaultRowHeight="12.75" x14ac:dyDescent="0.2"/>
  <cols>
    <col min="1" max="1" width="4.7109375" customWidth="1"/>
    <col min="2" max="2" width="21" customWidth="1"/>
    <col min="3" max="3" width="20.7109375" customWidth="1"/>
    <col min="4" max="4" width="4.85546875" customWidth="1"/>
    <col min="5" max="5" width="8.140625" customWidth="1"/>
    <col min="6" max="6" width="5" customWidth="1"/>
    <col min="7" max="7" width="8" customWidth="1"/>
    <col min="8" max="8" width="4.7109375" customWidth="1"/>
    <col min="9" max="9" width="7.7109375" customWidth="1"/>
    <col min="10" max="10" width="4.7109375" customWidth="1"/>
    <col min="11" max="11" width="8" customWidth="1"/>
    <col min="12" max="12" width="4.7109375" customWidth="1"/>
    <col min="13" max="13" width="8" customWidth="1"/>
    <col min="14" max="14" width="5.140625" customWidth="1"/>
    <col min="15" max="15" width="8" customWidth="1"/>
    <col min="16" max="16" width="4.85546875" customWidth="1"/>
    <col min="17" max="17" width="8.140625" customWidth="1"/>
    <col min="18" max="18" width="4.85546875" customWidth="1"/>
    <col min="19" max="19" width="7.85546875" customWidth="1"/>
    <col min="20" max="20" width="6.140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2" ht="20.25" x14ac:dyDescent="0.3">
      <c r="A4" s="30"/>
      <c r="B4" s="92" t="s">
        <v>61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2" ht="20.25" x14ac:dyDescent="0.3">
      <c r="A5" s="30"/>
      <c r="B5" s="92" t="s">
        <v>62</v>
      </c>
      <c r="C5" s="5"/>
      <c r="D5" s="31"/>
      <c r="E5" s="31"/>
      <c r="F5" s="31"/>
      <c r="G5" s="93"/>
      <c r="H5" s="93"/>
      <c r="I5" s="93"/>
      <c r="J5" s="93"/>
      <c r="K5" s="95" t="s">
        <v>315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7" spans="1:22" ht="13.5" thickBot="1" x14ac:dyDescent="0.25"/>
    <row r="8" spans="1:22" ht="18.75" customHeight="1" thickTop="1" thickBot="1" x14ac:dyDescent="0.25">
      <c r="A8" s="1320" t="s">
        <v>4</v>
      </c>
      <c r="B8" s="1343" t="s">
        <v>20</v>
      </c>
      <c r="C8" s="1344" t="s">
        <v>5</v>
      </c>
      <c r="D8" s="1342" t="s">
        <v>6</v>
      </c>
      <c r="E8" s="1342"/>
      <c r="F8" s="1345" t="s">
        <v>7</v>
      </c>
      <c r="G8" s="1345"/>
      <c r="H8" s="1342" t="s">
        <v>8</v>
      </c>
      <c r="I8" s="1342"/>
      <c r="J8" s="1345" t="s">
        <v>9</v>
      </c>
      <c r="K8" s="1345"/>
      <c r="L8" s="1342" t="s">
        <v>10</v>
      </c>
      <c r="M8" s="1342"/>
      <c r="N8" s="1345" t="s">
        <v>11</v>
      </c>
      <c r="O8" s="1345"/>
      <c r="P8" s="1342" t="s">
        <v>12</v>
      </c>
      <c r="Q8" s="1342"/>
      <c r="R8" s="1345" t="s">
        <v>13</v>
      </c>
      <c r="S8" s="1345"/>
      <c r="T8" s="1346" t="s">
        <v>14</v>
      </c>
      <c r="U8" s="1346"/>
      <c r="V8" s="1346"/>
    </row>
    <row r="9" spans="1:22" ht="35.25" customHeight="1" thickTop="1" thickBot="1" x14ac:dyDescent="0.25">
      <c r="A9" s="1320"/>
      <c r="B9" s="1343"/>
      <c r="C9" s="1344"/>
      <c r="D9" s="1340" t="s">
        <v>232</v>
      </c>
      <c r="E9" s="1340"/>
      <c r="F9" s="1340" t="s">
        <v>233</v>
      </c>
      <c r="G9" s="1340"/>
      <c r="H9" s="1340" t="s">
        <v>234</v>
      </c>
      <c r="I9" s="1340"/>
      <c r="J9" s="1340" t="s">
        <v>235</v>
      </c>
      <c r="K9" s="1340"/>
      <c r="L9" s="1340" t="s">
        <v>236</v>
      </c>
      <c r="M9" s="1340"/>
      <c r="N9" s="1340" t="s">
        <v>237</v>
      </c>
      <c r="O9" s="1340"/>
      <c r="P9" s="1340" t="s">
        <v>238</v>
      </c>
      <c r="Q9" s="1340"/>
      <c r="R9" s="1340" t="s">
        <v>239</v>
      </c>
      <c r="S9" s="1340"/>
      <c r="T9" s="1346"/>
      <c r="U9" s="1346"/>
      <c r="V9" s="1346"/>
    </row>
    <row r="10" spans="1:22" ht="13.5" thickTop="1" x14ac:dyDescent="0.2">
      <c r="A10" s="1320"/>
      <c r="B10" s="1343"/>
      <c r="C10" s="1344"/>
      <c r="D10" s="436"/>
      <c r="E10" s="437"/>
      <c r="F10" s="438"/>
      <c r="G10" s="439"/>
      <c r="H10" s="436"/>
      <c r="I10" s="437"/>
      <c r="J10" s="438"/>
      <c r="K10" s="439"/>
      <c r="L10" s="436"/>
      <c r="M10" s="437"/>
      <c r="N10" s="438"/>
      <c r="O10" s="440"/>
      <c r="P10" s="436"/>
      <c r="Q10" s="437"/>
      <c r="R10" s="438"/>
      <c r="S10" s="439"/>
      <c r="T10" s="436"/>
      <c r="U10" s="441"/>
      <c r="V10" s="442"/>
    </row>
    <row r="11" spans="1:22" ht="16.5" thickBot="1" x14ac:dyDescent="0.25">
      <c r="A11" s="329"/>
      <c r="B11" s="443"/>
      <c r="C11" s="444"/>
      <c r="D11" s="445" t="s">
        <v>15</v>
      </c>
      <c r="E11" s="446" t="s">
        <v>16</v>
      </c>
      <c r="F11" s="447" t="s">
        <v>15</v>
      </c>
      <c r="G11" s="448" t="s">
        <v>16</v>
      </c>
      <c r="H11" s="445" t="s">
        <v>15</v>
      </c>
      <c r="I11" s="446" t="s">
        <v>16</v>
      </c>
      <c r="J11" s="447" t="s">
        <v>15</v>
      </c>
      <c r="K11" s="448" t="s">
        <v>16</v>
      </c>
      <c r="L11" s="445" t="s">
        <v>15</v>
      </c>
      <c r="M11" s="446" t="s">
        <v>16</v>
      </c>
      <c r="N11" s="447" t="s">
        <v>15</v>
      </c>
      <c r="O11" s="449" t="s">
        <v>16</v>
      </c>
      <c r="P11" s="445" t="s">
        <v>15</v>
      </c>
      <c r="Q11" s="446" t="s">
        <v>16</v>
      </c>
      <c r="R11" s="447" t="s">
        <v>15</v>
      </c>
      <c r="S11" s="448" t="s">
        <v>16</v>
      </c>
      <c r="T11" s="445" t="s">
        <v>15</v>
      </c>
      <c r="U11" s="449" t="s">
        <v>16</v>
      </c>
      <c r="V11" s="480" t="s">
        <v>130</v>
      </c>
    </row>
    <row r="12" spans="1:22" ht="16.5" thickTop="1" x14ac:dyDescent="0.2">
      <c r="A12" s="391">
        <v>1</v>
      </c>
      <c r="B12" s="1646" t="s">
        <v>925</v>
      </c>
      <c r="C12" s="1631" t="s">
        <v>1102</v>
      </c>
      <c r="D12" s="75">
        <v>2</v>
      </c>
      <c r="E12" s="1632">
        <v>2465</v>
      </c>
      <c r="F12" s="75">
        <v>1</v>
      </c>
      <c r="G12" s="76">
        <v>1877</v>
      </c>
      <c r="H12" s="77">
        <v>1</v>
      </c>
      <c r="I12" s="78">
        <v>3969</v>
      </c>
      <c r="J12" s="1111">
        <v>1</v>
      </c>
      <c r="K12" s="1633">
        <v>7118</v>
      </c>
      <c r="L12" s="77">
        <v>4</v>
      </c>
      <c r="M12" s="78">
        <v>5255</v>
      </c>
      <c r="N12" s="75">
        <v>2</v>
      </c>
      <c r="O12" s="76">
        <v>9900</v>
      </c>
      <c r="P12" s="77"/>
      <c r="Q12" s="78"/>
      <c r="R12" s="75"/>
      <c r="S12" s="76"/>
      <c r="T12" s="144">
        <f t="shared" ref="T12:U43" si="0">IF(ISNUMBER(D12)=TRUE,SUM(D12,F12,H12,J12,L12,N12,P12,R12),"")</f>
        <v>11</v>
      </c>
      <c r="U12" s="88">
        <f t="shared" si="0"/>
        <v>30584</v>
      </c>
      <c r="V12" s="399">
        <v>1</v>
      </c>
    </row>
    <row r="13" spans="1:22" ht="15.75" x14ac:dyDescent="0.2">
      <c r="A13" s="400">
        <v>2</v>
      </c>
      <c r="B13" s="1646" t="s">
        <v>395</v>
      </c>
      <c r="C13" s="1634" t="s">
        <v>1102</v>
      </c>
      <c r="D13" s="79">
        <v>7</v>
      </c>
      <c r="E13" s="1635">
        <v>1262</v>
      </c>
      <c r="F13" s="79">
        <v>3</v>
      </c>
      <c r="G13" s="80">
        <v>1387</v>
      </c>
      <c r="H13" s="81">
        <v>3</v>
      </c>
      <c r="I13" s="82">
        <v>1385</v>
      </c>
      <c r="J13" s="79">
        <v>3</v>
      </c>
      <c r="K13" s="80">
        <v>5617</v>
      </c>
      <c r="L13" s="81">
        <v>1</v>
      </c>
      <c r="M13" s="82">
        <v>7045</v>
      </c>
      <c r="N13" s="79">
        <v>1</v>
      </c>
      <c r="O13" s="80">
        <v>9260</v>
      </c>
      <c r="P13" s="81" t="s">
        <v>85</v>
      </c>
      <c r="Q13" s="82" t="s">
        <v>85</v>
      </c>
      <c r="R13" s="79" t="s">
        <v>85</v>
      </c>
      <c r="S13" s="80" t="s">
        <v>85</v>
      </c>
      <c r="T13" s="144">
        <f t="shared" si="0"/>
        <v>18</v>
      </c>
      <c r="U13" s="88">
        <f t="shared" si="0"/>
        <v>25956</v>
      </c>
      <c r="V13" s="399">
        <v>2</v>
      </c>
    </row>
    <row r="14" spans="1:22" ht="15.75" x14ac:dyDescent="0.2">
      <c r="A14" s="391">
        <v>3</v>
      </c>
      <c r="B14" s="1646" t="s">
        <v>1103</v>
      </c>
      <c r="C14" s="91" t="s">
        <v>185</v>
      </c>
      <c r="D14" s="79">
        <v>3</v>
      </c>
      <c r="E14" s="80">
        <v>1940</v>
      </c>
      <c r="F14" s="79">
        <v>10</v>
      </c>
      <c r="G14" s="80">
        <v>0</v>
      </c>
      <c r="H14" s="81">
        <v>9</v>
      </c>
      <c r="I14" s="82">
        <v>629</v>
      </c>
      <c r="J14" s="79">
        <v>2</v>
      </c>
      <c r="K14" s="80">
        <v>7256</v>
      </c>
      <c r="L14" s="81">
        <v>1</v>
      </c>
      <c r="M14" s="82">
        <v>6655</v>
      </c>
      <c r="N14" s="79">
        <v>1</v>
      </c>
      <c r="O14" s="80">
        <v>10500</v>
      </c>
      <c r="P14" s="81"/>
      <c r="Q14" s="82"/>
      <c r="R14" s="79"/>
      <c r="S14" s="80"/>
      <c r="T14" s="144">
        <f t="shared" si="0"/>
        <v>26</v>
      </c>
      <c r="U14" s="88">
        <f t="shared" si="0"/>
        <v>26980</v>
      </c>
      <c r="V14" s="402">
        <v>3</v>
      </c>
    </row>
    <row r="15" spans="1:22" ht="15.75" x14ac:dyDescent="0.2">
      <c r="A15" s="391">
        <v>4</v>
      </c>
      <c r="B15" s="1646" t="s">
        <v>926</v>
      </c>
      <c r="C15" s="1636" t="s">
        <v>185</v>
      </c>
      <c r="D15" s="79">
        <v>1</v>
      </c>
      <c r="E15" s="1635">
        <v>3324</v>
      </c>
      <c r="F15" s="79">
        <v>5</v>
      </c>
      <c r="G15" s="80">
        <v>1139</v>
      </c>
      <c r="H15" s="81">
        <v>4</v>
      </c>
      <c r="I15" s="82">
        <v>1259</v>
      </c>
      <c r="J15" s="79">
        <v>10</v>
      </c>
      <c r="K15" s="80">
        <v>0</v>
      </c>
      <c r="L15" s="81">
        <v>5</v>
      </c>
      <c r="M15" s="82">
        <v>3835</v>
      </c>
      <c r="N15" s="79">
        <v>1</v>
      </c>
      <c r="O15" s="80">
        <v>7245</v>
      </c>
      <c r="P15" s="81" t="s">
        <v>85</v>
      </c>
      <c r="Q15" s="82" t="s">
        <v>85</v>
      </c>
      <c r="R15" s="79" t="s">
        <v>85</v>
      </c>
      <c r="S15" s="80" t="s">
        <v>85</v>
      </c>
      <c r="T15" s="144">
        <f t="shared" si="0"/>
        <v>26</v>
      </c>
      <c r="U15" s="88">
        <f t="shared" si="0"/>
        <v>16802</v>
      </c>
      <c r="V15" s="402">
        <v>4</v>
      </c>
    </row>
    <row r="16" spans="1:22" ht="15.75" x14ac:dyDescent="0.2">
      <c r="A16" s="400">
        <v>5</v>
      </c>
      <c r="B16" s="1646" t="s">
        <v>939</v>
      </c>
      <c r="C16" s="1634" t="s">
        <v>125</v>
      </c>
      <c r="D16" s="79">
        <v>4</v>
      </c>
      <c r="E16" s="1635">
        <v>1489</v>
      </c>
      <c r="F16" s="79">
        <v>6</v>
      </c>
      <c r="G16" s="80">
        <v>1044</v>
      </c>
      <c r="H16" s="81">
        <v>2</v>
      </c>
      <c r="I16" s="82">
        <v>1778</v>
      </c>
      <c r="J16" s="79">
        <v>4</v>
      </c>
      <c r="K16" s="80">
        <v>3230</v>
      </c>
      <c r="L16" s="81">
        <v>5</v>
      </c>
      <c r="M16" s="82">
        <v>3025</v>
      </c>
      <c r="N16" s="79">
        <v>5</v>
      </c>
      <c r="O16" s="80">
        <v>4170</v>
      </c>
      <c r="P16" s="81"/>
      <c r="Q16" s="82"/>
      <c r="R16" s="79"/>
      <c r="S16" s="80"/>
      <c r="T16" s="144">
        <f t="shared" si="0"/>
        <v>26</v>
      </c>
      <c r="U16" s="88">
        <f t="shared" si="0"/>
        <v>14736</v>
      </c>
      <c r="V16" s="399">
        <v>5</v>
      </c>
    </row>
    <row r="17" spans="1:22" ht="15.75" x14ac:dyDescent="0.2">
      <c r="A17" s="391">
        <v>6</v>
      </c>
      <c r="B17" s="1647" t="s">
        <v>935</v>
      </c>
      <c r="C17" s="91" t="s">
        <v>170</v>
      </c>
      <c r="D17" s="79">
        <v>8</v>
      </c>
      <c r="E17" s="80">
        <v>525</v>
      </c>
      <c r="F17" s="79">
        <v>1</v>
      </c>
      <c r="G17" s="80">
        <v>3108</v>
      </c>
      <c r="H17" s="81">
        <v>7</v>
      </c>
      <c r="I17" s="82">
        <v>1437</v>
      </c>
      <c r="J17" s="79">
        <v>5</v>
      </c>
      <c r="K17" s="80">
        <v>3141</v>
      </c>
      <c r="L17" s="81">
        <v>4</v>
      </c>
      <c r="M17" s="82">
        <v>4735</v>
      </c>
      <c r="N17" s="79">
        <v>2</v>
      </c>
      <c r="O17" s="80">
        <v>6425</v>
      </c>
      <c r="P17" s="81"/>
      <c r="Q17" s="82"/>
      <c r="R17" s="79"/>
      <c r="S17" s="80"/>
      <c r="T17" s="144">
        <f t="shared" si="0"/>
        <v>27</v>
      </c>
      <c r="U17" s="88">
        <f t="shared" si="0"/>
        <v>19371</v>
      </c>
      <c r="V17" s="402">
        <v>6</v>
      </c>
    </row>
    <row r="18" spans="1:22" ht="15.75" x14ac:dyDescent="0.2">
      <c r="A18" s="391">
        <v>7</v>
      </c>
      <c r="B18" s="1646" t="s">
        <v>940</v>
      </c>
      <c r="C18" s="1637" t="s">
        <v>127</v>
      </c>
      <c r="D18" s="79">
        <v>8</v>
      </c>
      <c r="E18" s="1635">
        <v>888</v>
      </c>
      <c r="F18" s="79">
        <v>3</v>
      </c>
      <c r="G18" s="80">
        <v>1684</v>
      </c>
      <c r="H18" s="81">
        <v>1</v>
      </c>
      <c r="I18" s="82">
        <v>2453</v>
      </c>
      <c r="J18" s="79">
        <v>4</v>
      </c>
      <c r="K18" s="80">
        <v>4437</v>
      </c>
      <c r="L18" s="81">
        <v>2</v>
      </c>
      <c r="M18" s="82">
        <v>6065</v>
      </c>
      <c r="N18" s="79">
        <v>9</v>
      </c>
      <c r="O18" s="80">
        <v>2270</v>
      </c>
      <c r="P18" s="81"/>
      <c r="Q18" s="82"/>
      <c r="R18" s="79"/>
      <c r="S18" s="80"/>
      <c r="T18" s="144">
        <f t="shared" si="0"/>
        <v>27</v>
      </c>
      <c r="U18" s="88">
        <f t="shared" si="0"/>
        <v>17797</v>
      </c>
      <c r="V18" s="399">
        <v>7</v>
      </c>
    </row>
    <row r="19" spans="1:22" ht="15.75" x14ac:dyDescent="0.2">
      <c r="A19" s="400">
        <v>8</v>
      </c>
      <c r="B19" s="1646" t="s">
        <v>928</v>
      </c>
      <c r="C19" s="1637" t="s">
        <v>129</v>
      </c>
      <c r="D19" s="79">
        <v>9</v>
      </c>
      <c r="E19" s="1635">
        <v>461</v>
      </c>
      <c r="F19" s="79">
        <v>3</v>
      </c>
      <c r="G19" s="80">
        <v>1055</v>
      </c>
      <c r="H19" s="81">
        <v>4</v>
      </c>
      <c r="I19" s="82">
        <v>1575</v>
      </c>
      <c r="J19" s="79">
        <v>1</v>
      </c>
      <c r="K19" s="80">
        <v>6829</v>
      </c>
      <c r="L19" s="81">
        <v>5</v>
      </c>
      <c r="M19" s="82">
        <v>3120</v>
      </c>
      <c r="N19" s="79">
        <v>5</v>
      </c>
      <c r="O19" s="80">
        <v>4665</v>
      </c>
      <c r="P19" s="81" t="s">
        <v>85</v>
      </c>
      <c r="Q19" s="82" t="s">
        <v>85</v>
      </c>
      <c r="R19" s="79" t="s">
        <v>85</v>
      </c>
      <c r="S19" s="80" t="s">
        <v>85</v>
      </c>
      <c r="T19" s="144">
        <f t="shared" si="0"/>
        <v>27</v>
      </c>
      <c r="U19" s="88">
        <f t="shared" si="0"/>
        <v>17705</v>
      </c>
      <c r="V19" s="402">
        <v>8</v>
      </c>
    </row>
    <row r="20" spans="1:22" ht="15.75" x14ac:dyDescent="0.2">
      <c r="A20" s="391">
        <v>9</v>
      </c>
      <c r="B20" s="1646" t="s">
        <v>941</v>
      </c>
      <c r="C20" s="1634" t="s">
        <v>170</v>
      </c>
      <c r="D20" s="79">
        <v>8</v>
      </c>
      <c r="E20" s="1635">
        <v>424</v>
      </c>
      <c r="F20" s="79">
        <v>5</v>
      </c>
      <c r="G20" s="80">
        <v>1211</v>
      </c>
      <c r="H20" s="81">
        <v>1</v>
      </c>
      <c r="I20" s="82">
        <v>2261</v>
      </c>
      <c r="J20" s="79">
        <v>7</v>
      </c>
      <c r="K20" s="80">
        <v>3138</v>
      </c>
      <c r="L20" s="81">
        <v>3</v>
      </c>
      <c r="M20" s="82">
        <v>5520</v>
      </c>
      <c r="N20" s="79">
        <v>3</v>
      </c>
      <c r="O20" s="80">
        <v>4665</v>
      </c>
      <c r="P20" s="81" t="s">
        <v>85</v>
      </c>
      <c r="Q20" s="82" t="s">
        <v>85</v>
      </c>
      <c r="R20" s="79" t="s">
        <v>85</v>
      </c>
      <c r="S20" s="80" t="s">
        <v>85</v>
      </c>
      <c r="T20" s="144">
        <f t="shared" si="0"/>
        <v>27</v>
      </c>
      <c r="U20" s="88">
        <f t="shared" si="0"/>
        <v>17219</v>
      </c>
      <c r="V20" s="399">
        <v>9</v>
      </c>
    </row>
    <row r="21" spans="1:22" ht="15.75" x14ac:dyDescent="0.2">
      <c r="A21" s="391">
        <v>10</v>
      </c>
      <c r="B21" s="1646" t="s">
        <v>931</v>
      </c>
      <c r="C21" s="1637" t="s">
        <v>125</v>
      </c>
      <c r="D21" s="79">
        <v>6</v>
      </c>
      <c r="E21" s="1635">
        <v>1315</v>
      </c>
      <c r="F21" s="79">
        <v>1</v>
      </c>
      <c r="G21" s="80">
        <v>1854</v>
      </c>
      <c r="H21" s="81">
        <v>2</v>
      </c>
      <c r="I21" s="82">
        <v>2830</v>
      </c>
      <c r="J21" s="79">
        <v>5</v>
      </c>
      <c r="K21" s="80">
        <v>1645</v>
      </c>
      <c r="L21" s="81">
        <v>6</v>
      </c>
      <c r="M21" s="82">
        <v>2145</v>
      </c>
      <c r="N21" s="79">
        <v>8</v>
      </c>
      <c r="O21" s="80">
        <v>2635</v>
      </c>
      <c r="P21" s="81"/>
      <c r="Q21" s="82"/>
      <c r="R21" s="79"/>
      <c r="S21" s="80"/>
      <c r="T21" s="144">
        <f t="shared" si="0"/>
        <v>28</v>
      </c>
      <c r="U21" s="88">
        <f t="shared" si="0"/>
        <v>12424</v>
      </c>
      <c r="V21" s="399">
        <v>10</v>
      </c>
    </row>
    <row r="22" spans="1:22" ht="15.75" x14ac:dyDescent="0.2">
      <c r="A22" s="400">
        <v>11</v>
      </c>
      <c r="B22" s="1646" t="s">
        <v>930</v>
      </c>
      <c r="C22" s="1637" t="s">
        <v>126</v>
      </c>
      <c r="D22" s="79">
        <v>3</v>
      </c>
      <c r="E22" s="1635">
        <v>2840</v>
      </c>
      <c r="F22" s="79">
        <v>2</v>
      </c>
      <c r="G22" s="80">
        <v>1818</v>
      </c>
      <c r="H22" s="81">
        <v>6</v>
      </c>
      <c r="I22" s="82">
        <v>896</v>
      </c>
      <c r="J22" s="79">
        <v>5</v>
      </c>
      <c r="K22" s="80">
        <v>4238</v>
      </c>
      <c r="L22" s="81">
        <v>6</v>
      </c>
      <c r="M22" s="82">
        <v>2460</v>
      </c>
      <c r="N22" s="79">
        <v>8</v>
      </c>
      <c r="O22" s="80">
        <v>2370</v>
      </c>
      <c r="P22" s="81"/>
      <c r="Q22" s="82"/>
      <c r="R22" s="79"/>
      <c r="S22" s="80"/>
      <c r="T22" s="144">
        <f t="shared" si="0"/>
        <v>30</v>
      </c>
      <c r="U22" s="88">
        <f t="shared" si="0"/>
        <v>14622</v>
      </c>
      <c r="V22" s="399">
        <v>11</v>
      </c>
    </row>
    <row r="23" spans="1:22" ht="15.75" x14ac:dyDescent="0.2">
      <c r="A23" s="391">
        <v>12</v>
      </c>
      <c r="B23" s="1647" t="s">
        <v>932</v>
      </c>
      <c r="C23" s="91" t="s">
        <v>170</v>
      </c>
      <c r="D23" s="79">
        <v>5</v>
      </c>
      <c r="E23" s="80">
        <v>1539</v>
      </c>
      <c r="F23" s="79">
        <v>2</v>
      </c>
      <c r="G23" s="80">
        <v>1345</v>
      </c>
      <c r="H23" s="81">
        <v>3</v>
      </c>
      <c r="I23" s="82">
        <v>1973</v>
      </c>
      <c r="J23" s="79">
        <v>9</v>
      </c>
      <c r="K23" s="80">
        <v>616</v>
      </c>
      <c r="L23" s="81">
        <v>4</v>
      </c>
      <c r="M23" s="82">
        <v>3405</v>
      </c>
      <c r="N23" s="79">
        <v>7</v>
      </c>
      <c r="O23" s="80">
        <v>3090</v>
      </c>
      <c r="P23" s="81" t="s">
        <v>85</v>
      </c>
      <c r="Q23" s="82" t="s">
        <v>85</v>
      </c>
      <c r="R23" s="79" t="s">
        <v>85</v>
      </c>
      <c r="S23" s="80" t="s">
        <v>85</v>
      </c>
      <c r="T23" s="144">
        <f t="shared" si="0"/>
        <v>30</v>
      </c>
      <c r="U23" s="88">
        <f t="shared" si="0"/>
        <v>11968</v>
      </c>
      <c r="V23" s="402">
        <v>12</v>
      </c>
    </row>
    <row r="24" spans="1:22" ht="15.75" x14ac:dyDescent="0.2">
      <c r="A24" s="391">
        <v>13</v>
      </c>
      <c r="B24" s="1647" t="s">
        <v>1104</v>
      </c>
      <c r="C24" s="91" t="s">
        <v>185</v>
      </c>
      <c r="D24" s="79">
        <v>7</v>
      </c>
      <c r="E24" s="80">
        <v>573</v>
      </c>
      <c r="F24" s="79">
        <v>7</v>
      </c>
      <c r="G24" s="80">
        <v>998</v>
      </c>
      <c r="H24" s="81">
        <v>4</v>
      </c>
      <c r="I24" s="82">
        <v>1798</v>
      </c>
      <c r="J24" s="79">
        <v>3</v>
      </c>
      <c r="K24" s="80">
        <v>3449</v>
      </c>
      <c r="L24" s="81">
        <v>8</v>
      </c>
      <c r="M24" s="82">
        <v>1830</v>
      </c>
      <c r="N24" s="79">
        <v>2</v>
      </c>
      <c r="O24" s="80">
        <v>5810</v>
      </c>
      <c r="P24" s="81"/>
      <c r="Q24" s="82"/>
      <c r="R24" s="79"/>
      <c r="S24" s="80"/>
      <c r="T24" s="144">
        <f t="shared" si="0"/>
        <v>31</v>
      </c>
      <c r="U24" s="88">
        <f t="shared" si="0"/>
        <v>14458</v>
      </c>
      <c r="V24" s="399">
        <v>13</v>
      </c>
    </row>
    <row r="25" spans="1:22" ht="15.75" x14ac:dyDescent="0.2">
      <c r="A25" s="400">
        <v>14</v>
      </c>
      <c r="B25" s="1646" t="s">
        <v>937</v>
      </c>
      <c r="C25" s="1637" t="s">
        <v>125</v>
      </c>
      <c r="D25" s="79">
        <v>2</v>
      </c>
      <c r="E25" s="1635">
        <v>2172</v>
      </c>
      <c r="F25" s="79">
        <v>8</v>
      </c>
      <c r="G25" s="80">
        <v>946</v>
      </c>
      <c r="H25" s="81">
        <v>2</v>
      </c>
      <c r="I25" s="82">
        <v>1930</v>
      </c>
      <c r="J25" s="79">
        <v>8</v>
      </c>
      <c r="K25" s="80">
        <v>2178</v>
      </c>
      <c r="L25" s="81">
        <v>8</v>
      </c>
      <c r="M25" s="82">
        <v>2275</v>
      </c>
      <c r="N25" s="79">
        <v>4</v>
      </c>
      <c r="O25" s="80">
        <v>6000</v>
      </c>
      <c r="P25" s="81" t="s">
        <v>85</v>
      </c>
      <c r="Q25" s="82" t="s">
        <v>85</v>
      </c>
      <c r="R25" s="79" t="s">
        <v>85</v>
      </c>
      <c r="S25" s="80" t="s">
        <v>85</v>
      </c>
      <c r="T25" s="144">
        <f t="shared" si="0"/>
        <v>32</v>
      </c>
      <c r="U25" s="88">
        <f t="shared" si="0"/>
        <v>15501</v>
      </c>
      <c r="V25" s="402">
        <v>14</v>
      </c>
    </row>
    <row r="26" spans="1:22" ht="15.75" x14ac:dyDescent="0.2">
      <c r="A26" s="391">
        <v>15</v>
      </c>
      <c r="B26" s="1648" t="s">
        <v>1105</v>
      </c>
      <c r="C26" s="91" t="s">
        <v>1106</v>
      </c>
      <c r="D26" s="79">
        <v>10</v>
      </c>
      <c r="E26" s="80">
        <v>0</v>
      </c>
      <c r="F26" s="79">
        <v>7</v>
      </c>
      <c r="G26" s="80">
        <v>1007</v>
      </c>
      <c r="H26" s="81">
        <v>8</v>
      </c>
      <c r="I26" s="82">
        <v>727</v>
      </c>
      <c r="J26" s="79">
        <v>2</v>
      </c>
      <c r="K26" s="80">
        <v>5098</v>
      </c>
      <c r="L26" s="81">
        <v>3</v>
      </c>
      <c r="M26" s="82">
        <v>3860</v>
      </c>
      <c r="N26" s="79">
        <v>3</v>
      </c>
      <c r="O26" s="80">
        <v>7055</v>
      </c>
      <c r="P26" s="81" t="s">
        <v>85</v>
      </c>
      <c r="Q26" s="82" t="s">
        <v>85</v>
      </c>
      <c r="R26" s="79" t="s">
        <v>85</v>
      </c>
      <c r="S26" s="80" t="s">
        <v>85</v>
      </c>
      <c r="T26" s="144">
        <f t="shared" si="0"/>
        <v>33</v>
      </c>
      <c r="U26" s="88">
        <f t="shared" si="0"/>
        <v>17747</v>
      </c>
      <c r="V26" s="402">
        <v>15</v>
      </c>
    </row>
    <row r="27" spans="1:22" ht="15.75" x14ac:dyDescent="0.2">
      <c r="A27" s="391">
        <v>16</v>
      </c>
      <c r="B27" s="1646" t="s">
        <v>933</v>
      </c>
      <c r="C27" s="1638" t="s">
        <v>231</v>
      </c>
      <c r="D27" s="79">
        <v>5</v>
      </c>
      <c r="E27" s="1635">
        <v>912</v>
      </c>
      <c r="F27" s="79">
        <v>2</v>
      </c>
      <c r="G27" s="80">
        <v>1401</v>
      </c>
      <c r="H27" s="81">
        <v>7</v>
      </c>
      <c r="I27" s="82">
        <v>1085</v>
      </c>
      <c r="J27" s="79">
        <v>6</v>
      </c>
      <c r="K27" s="80">
        <v>3201</v>
      </c>
      <c r="L27" s="81">
        <v>6</v>
      </c>
      <c r="M27" s="82">
        <v>2900</v>
      </c>
      <c r="N27" s="79">
        <v>7</v>
      </c>
      <c r="O27" s="80">
        <v>3645</v>
      </c>
      <c r="P27" s="81" t="s">
        <v>85</v>
      </c>
      <c r="Q27" s="82" t="s">
        <v>85</v>
      </c>
      <c r="R27" s="79" t="s">
        <v>85</v>
      </c>
      <c r="S27" s="80" t="s">
        <v>85</v>
      </c>
      <c r="T27" s="144">
        <f t="shared" si="0"/>
        <v>33</v>
      </c>
      <c r="U27" s="88">
        <f t="shared" si="0"/>
        <v>13144</v>
      </c>
      <c r="V27" s="399">
        <v>16</v>
      </c>
    </row>
    <row r="28" spans="1:22" ht="15.75" x14ac:dyDescent="0.2">
      <c r="A28" s="391">
        <v>17</v>
      </c>
      <c r="B28" s="1646" t="s">
        <v>943</v>
      </c>
      <c r="C28" s="1638" t="s">
        <v>1106</v>
      </c>
      <c r="D28" s="79">
        <v>6</v>
      </c>
      <c r="E28" s="1635">
        <v>1381</v>
      </c>
      <c r="F28" s="79">
        <v>10</v>
      </c>
      <c r="G28" s="80">
        <v>0</v>
      </c>
      <c r="H28" s="81">
        <v>3</v>
      </c>
      <c r="I28" s="82">
        <v>1802</v>
      </c>
      <c r="J28" s="79">
        <v>10</v>
      </c>
      <c r="K28" s="80">
        <v>0</v>
      </c>
      <c r="L28" s="81">
        <v>2</v>
      </c>
      <c r="M28" s="82">
        <v>6150</v>
      </c>
      <c r="N28" s="79">
        <v>3</v>
      </c>
      <c r="O28" s="80">
        <v>6370</v>
      </c>
      <c r="P28" s="81"/>
      <c r="Q28" s="82"/>
      <c r="R28" s="79"/>
      <c r="S28" s="80"/>
      <c r="T28" s="144">
        <f t="shared" si="0"/>
        <v>34</v>
      </c>
      <c r="U28" s="88">
        <f t="shared" si="0"/>
        <v>15703</v>
      </c>
      <c r="V28" s="399">
        <v>17</v>
      </c>
    </row>
    <row r="29" spans="1:22" ht="15.75" x14ac:dyDescent="0.2">
      <c r="A29" s="391">
        <v>18</v>
      </c>
      <c r="B29" s="1646" t="s">
        <v>1107</v>
      </c>
      <c r="C29" s="1637" t="s">
        <v>1106</v>
      </c>
      <c r="D29" s="79">
        <v>5</v>
      </c>
      <c r="E29" s="1635">
        <v>1588</v>
      </c>
      <c r="F29" s="79">
        <v>9</v>
      </c>
      <c r="G29" s="80">
        <v>484</v>
      </c>
      <c r="H29" s="81">
        <v>5</v>
      </c>
      <c r="I29" s="82">
        <v>1515</v>
      </c>
      <c r="J29" s="79">
        <v>8</v>
      </c>
      <c r="K29" s="80">
        <v>1263</v>
      </c>
      <c r="L29" s="81">
        <v>3</v>
      </c>
      <c r="M29" s="82">
        <v>6000</v>
      </c>
      <c r="N29" s="79">
        <v>4</v>
      </c>
      <c r="O29" s="80">
        <v>4620</v>
      </c>
      <c r="P29" s="81"/>
      <c r="Q29" s="82"/>
      <c r="R29" s="79"/>
      <c r="S29" s="80"/>
      <c r="T29" s="144">
        <f t="shared" si="0"/>
        <v>34</v>
      </c>
      <c r="U29" s="88">
        <f t="shared" si="0"/>
        <v>15470</v>
      </c>
      <c r="V29" s="402">
        <v>18</v>
      </c>
    </row>
    <row r="30" spans="1:22" ht="15.75" x14ac:dyDescent="0.2">
      <c r="A30" s="391">
        <v>19</v>
      </c>
      <c r="B30" s="1646" t="s">
        <v>1108</v>
      </c>
      <c r="C30" s="91" t="s">
        <v>127</v>
      </c>
      <c r="D30" s="79">
        <v>1</v>
      </c>
      <c r="E30" s="80">
        <v>3508</v>
      </c>
      <c r="F30" s="79">
        <v>5</v>
      </c>
      <c r="G30" s="80">
        <v>952</v>
      </c>
      <c r="H30" s="81">
        <v>10</v>
      </c>
      <c r="I30" s="82">
        <v>0</v>
      </c>
      <c r="J30" s="79">
        <v>10</v>
      </c>
      <c r="K30" s="80">
        <v>0</v>
      </c>
      <c r="L30" s="81">
        <v>2</v>
      </c>
      <c r="M30" s="82">
        <v>4170</v>
      </c>
      <c r="N30" s="79">
        <v>6</v>
      </c>
      <c r="O30" s="80">
        <v>3790</v>
      </c>
      <c r="P30" s="81" t="s">
        <v>85</v>
      </c>
      <c r="Q30" s="82" t="s">
        <v>85</v>
      </c>
      <c r="R30" s="79" t="s">
        <v>85</v>
      </c>
      <c r="S30" s="80" t="s">
        <v>85</v>
      </c>
      <c r="T30" s="144">
        <f t="shared" si="0"/>
        <v>34</v>
      </c>
      <c r="U30" s="88">
        <f t="shared" si="0"/>
        <v>12420</v>
      </c>
      <c r="V30" s="399">
        <v>19</v>
      </c>
    </row>
    <row r="31" spans="1:22" ht="15.75" x14ac:dyDescent="0.2">
      <c r="A31" s="391">
        <v>20</v>
      </c>
      <c r="B31" s="1646" t="s">
        <v>934</v>
      </c>
      <c r="C31" s="1634" t="s">
        <v>126</v>
      </c>
      <c r="D31" s="79">
        <v>4</v>
      </c>
      <c r="E31" s="1635">
        <v>1718</v>
      </c>
      <c r="F31" s="79">
        <v>4</v>
      </c>
      <c r="G31" s="80">
        <v>1354</v>
      </c>
      <c r="H31" s="81">
        <v>6</v>
      </c>
      <c r="I31" s="82">
        <v>1472</v>
      </c>
      <c r="J31" s="79">
        <v>2</v>
      </c>
      <c r="K31" s="80">
        <v>3755</v>
      </c>
      <c r="L31" s="81">
        <v>10</v>
      </c>
      <c r="M31" s="82">
        <v>0</v>
      </c>
      <c r="N31" s="79">
        <v>8</v>
      </c>
      <c r="O31" s="80">
        <v>2875</v>
      </c>
      <c r="P31" s="81"/>
      <c r="Q31" s="82"/>
      <c r="R31" s="79"/>
      <c r="S31" s="80"/>
      <c r="T31" s="144">
        <f t="shared" si="0"/>
        <v>34</v>
      </c>
      <c r="U31" s="88">
        <f t="shared" si="0"/>
        <v>11174</v>
      </c>
      <c r="V31" s="399">
        <v>20</v>
      </c>
    </row>
    <row r="32" spans="1:22" ht="15.75" x14ac:dyDescent="0.2">
      <c r="A32" s="391">
        <v>21</v>
      </c>
      <c r="B32" s="1646" t="s">
        <v>938</v>
      </c>
      <c r="C32" s="1634" t="s">
        <v>127</v>
      </c>
      <c r="D32" s="79">
        <v>4</v>
      </c>
      <c r="E32" s="1635">
        <v>1629</v>
      </c>
      <c r="F32" s="79">
        <v>6</v>
      </c>
      <c r="G32" s="80">
        <v>1069</v>
      </c>
      <c r="H32" s="81">
        <v>5</v>
      </c>
      <c r="I32" s="82">
        <v>1174</v>
      </c>
      <c r="J32" s="79">
        <v>8</v>
      </c>
      <c r="K32" s="80">
        <v>847</v>
      </c>
      <c r="L32" s="81">
        <v>7</v>
      </c>
      <c r="M32" s="82">
        <v>2380</v>
      </c>
      <c r="N32" s="79">
        <v>5</v>
      </c>
      <c r="O32" s="80">
        <v>5060</v>
      </c>
      <c r="P32" s="81"/>
      <c r="Q32" s="82"/>
      <c r="R32" s="79"/>
      <c r="S32" s="80"/>
      <c r="T32" s="144">
        <f t="shared" si="0"/>
        <v>35</v>
      </c>
      <c r="U32" s="88">
        <f t="shared" si="0"/>
        <v>12159</v>
      </c>
      <c r="V32" s="402">
        <v>21</v>
      </c>
    </row>
    <row r="33" spans="1:22" ht="15.75" x14ac:dyDescent="0.2">
      <c r="A33" s="391">
        <v>22</v>
      </c>
      <c r="B33" s="1647" t="s">
        <v>942</v>
      </c>
      <c r="C33" s="91" t="s">
        <v>126</v>
      </c>
      <c r="D33" s="79">
        <v>6</v>
      </c>
      <c r="E33" s="80">
        <v>735</v>
      </c>
      <c r="F33" s="79">
        <v>7</v>
      </c>
      <c r="G33" s="80">
        <v>822</v>
      </c>
      <c r="H33" s="81">
        <v>8</v>
      </c>
      <c r="I33" s="82">
        <v>1075</v>
      </c>
      <c r="J33" s="79">
        <v>3</v>
      </c>
      <c r="K33" s="80">
        <v>4090</v>
      </c>
      <c r="L33" s="81">
        <v>9</v>
      </c>
      <c r="M33" s="82">
        <v>1750</v>
      </c>
      <c r="N33" s="79">
        <v>4</v>
      </c>
      <c r="O33" s="80">
        <v>5810</v>
      </c>
      <c r="P33" s="81" t="s">
        <v>85</v>
      </c>
      <c r="Q33" s="82" t="s">
        <v>85</v>
      </c>
      <c r="R33" s="79" t="s">
        <v>85</v>
      </c>
      <c r="S33" s="80" t="s">
        <v>85</v>
      </c>
      <c r="T33" s="144">
        <f t="shared" si="0"/>
        <v>37</v>
      </c>
      <c r="U33" s="88">
        <f t="shared" si="0"/>
        <v>14282</v>
      </c>
      <c r="V33" s="399">
        <v>22</v>
      </c>
    </row>
    <row r="34" spans="1:22" ht="15.75" x14ac:dyDescent="0.2">
      <c r="A34" s="391">
        <v>23</v>
      </c>
      <c r="B34" s="1647" t="s">
        <v>936</v>
      </c>
      <c r="C34" s="91" t="s">
        <v>231</v>
      </c>
      <c r="D34" s="1014">
        <v>3</v>
      </c>
      <c r="E34" s="1015">
        <v>2022</v>
      </c>
      <c r="F34" s="1014">
        <v>6</v>
      </c>
      <c r="G34" s="1015">
        <v>933</v>
      </c>
      <c r="H34" s="1012">
        <v>9</v>
      </c>
      <c r="I34" s="1013">
        <v>576</v>
      </c>
      <c r="J34" s="79">
        <v>4</v>
      </c>
      <c r="K34" s="80">
        <v>2964</v>
      </c>
      <c r="L34" s="81">
        <v>9</v>
      </c>
      <c r="M34" s="82">
        <v>1750</v>
      </c>
      <c r="N34" s="79">
        <v>6</v>
      </c>
      <c r="O34" s="80">
        <v>3900</v>
      </c>
      <c r="P34" s="81" t="s">
        <v>85</v>
      </c>
      <c r="Q34" s="82" t="s">
        <v>85</v>
      </c>
      <c r="R34" s="79" t="s">
        <v>85</v>
      </c>
      <c r="S34" s="80" t="s">
        <v>85</v>
      </c>
      <c r="T34" s="144">
        <f t="shared" si="0"/>
        <v>37</v>
      </c>
      <c r="U34" s="88">
        <f t="shared" si="0"/>
        <v>12145</v>
      </c>
      <c r="V34" s="402">
        <v>23</v>
      </c>
    </row>
    <row r="35" spans="1:22" ht="15.75" x14ac:dyDescent="0.2">
      <c r="A35" s="391">
        <v>24</v>
      </c>
      <c r="B35" s="1649" t="s">
        <v>1109</v>
      </c>
      <c r="C35" s="1634" t="s">
        <v>129</v>
      </c>
      <c r="D35" s="77">
        <v>9</v>
      </c>
      <c r="E35" s="1639">
        <v>621</v>
      </c>
      <c r="F35" s="75">
        <v>9</v>
      </c>
      <c r="G35" s="76">
        <v>248</v>
      </c>
      <c r="H35" s="77">
        <v>7</v>
      </c>
      <c r="I35" s="78">
        <v>773</v>
      </c>
      <c r="J35" s="79">
        <v>1</v>
      </c>
      <c r="K35" s="80">
        <v>9479</v>
      </c>
      <c r="L35" s="81">
        <v>7</v>
      </c>
      <c r="M35" s="82">
        <v>2105</v>
      </c>
      <c r="N35" s="79">
        <v>6</v>
      </c>
      <c r="O35" s="80">
        <v>4020</v>
      </c>
      <c r="P35" s="81"/>
      <c r="Q35" s="82"/>
      <c r="R35" s="79"/>
      <c r="S35" s="80"/>
      <c r="T35" s="144">
        <f t="shared" si="0"/>
        <v>39</v>
      </c>
      <c r="U35" s="88">
        <f t="shared" si="0"/>
        <v>17246</v>
      </c>
      <c r="V35" s="399">
        <v>24</v>
      </c>
    </row>
    <row r="36" spans="1:22" ht="15.75" x14ac:dyDescent="0.2">
      <c r="A36" s="391">
        <v>25</v>
      </c>
      <c r="B36" s="1650" t="s">
        <v>927</v>
      </c>
      <c r="C36" s="91" t="s">
        <v>231</v>
      </c>
      <c r="D36" s="81">
        <v>1</v>
      </c>
      <c r="E36" s="82">
        <v>4066</v>
      </c>
      <c r="F36" s="79">
        <v>8</v>
      </c>
      <c r="G36" s="80">
        <v>652</v>
      </c>
      <c r="H36" s="81">
        <v>8</v>
      </c>
      <c r="I36" s="82">
        <v>524</v>
      </c>
      <c r="J36" s="79">
        <v>6</v>
      </c>
      <c r="K36" s="80">
        <v>2719</v>
      </c>
      <c r="L36" s="81">
        <v>7</v>
      </c>
      <c r="M36" s="82">
        <v>1690</v>
      </c>
      <c r="N36" s="79">
        <v>9</v>
      </c>
      <c r="O36" s="80">
        <v>2395</v>
      </c>
      <c r="P36" s="81"/>
      <c r="Q36" s="82"/>
      <c r="R36" s="79"/>
      <c r="S36" s="80"/>
      <c r="T36" s="144">
        <f t="shared" si="0"/>
        <v>39</v>
      </c>
      <c r="U36" s="88">
        <f t="shared" si="0"/>
        <v>12046</v>
      </c>
      <c r="V36" s="402">
        <v>25</v>
      </c>
    </row>
    <row r="37" spans="1:22" ht="15.75" x14ac:dyDescent="0.2">
      <c r="A37" s="391">
        <v>26</v>
      </c>
      <c r="B37" s="1649" t="s">
        <v>390</v>
      </c>
      <c r="C37" s="1637" t="s">
        <v>1102</v>
      </c>
      <c r="D37" s="81">
        <v>2</v>
      </c>
      <c r="E37" s="1640">
        <v>2885</v>
      </c>
      <c r="F37" s="79">
        <v>8</v>
      </c>
      <c r="G37" s="80">
        <v>726</v>
      </c>
      <c r="H37" s="81">
        <v>5</v>
      </c>
      <c r="I37" s="82">
        <v>1658</v>
      </c>
      <c r="J37" s="79">
        <v>6</v>
      </c>
      <c r="K37" s="80">
        <v>1626</v>
      </c>
      <c r="L37" s="81">
        <v>10</v>
      </c>
      <c r="M37" s="82">
        <v>0</v>
      </c>
      <c r="N37" s="79">
        <v>10</v>
      </c>
      <c r="O37" s="80">
        <v>0</v>
      </c>
      <c r="P37" s="81"/>
      <c r="Q37" s="82"/>
      <c r="R37" s="79"/>
      <c r="S37" s="80"/>
      <c r="T37" s="144">
        <f t="shared" si="0"/>
        <v>41</v>
      </c>
      <c r="U37" s="88">
        <f t="shared" si="0"/>
        <v>6895</v>
      </c>
      <c r="V37" s="399">
        <v>26</v>
      </c>
    </row>
    <row r="38" spans="1:22" ht="15.75" x14ac:dyDescent="0.2">
      <c r="A38" s="391">
        <v>27</v>
      </c>
      <c r="B38" s="1651" t="s">
        <v>1110</v>
      </c>
      <c r="C38" s="1641" t="s">
        <v>1102</v>
      </c>
      <c r="D38" s="1642">
        <v>10</v>
      </c>
      <c r="E38" s="1643">
        <v>0</v>
      </c>
      <c r="F38" s="1644">
        <v>10</v>
      </c>
      <c r="G38" s="1645">
        <v>0</v>
      </c>
      <c r="H38" s="1642">
        <v>10</v>
      </c>
      <c r="I38" s="1643">
        <v>0</v>
      </c>
      <c r="J38" s="1644">
        <v>10</v>
      </c>
      <c r="K38" s="1645">
        <v>0</v>
      </c>
      <c r="L38" s="1642">
        <v>1</v>
      </c>
      <c r="M38" s="1643">
        <v>6000</v>
      </c>
      <c r="N38" s="1644">
        <v>7</v>
      </c>
      <c r="O38" s="1645">
        <v>3000</v>
      </c>
      <c r="P38" s="1642" t="s">
        <v>85</v>
      </c>
      <c r="Q38" s="1643" t="s">
        <v>85</v>
      </c>
      <c r="R38" s="1644" t="s">
        <v>85</v>
      </c>
      <c r="S38" s="1645" t="s">
        <v>85</v>
      </c>
      <c r="T38" s="144">
        <f t="shared" si="0"/>
        <v>48</v>
      </c>
      <c r="U38" s="88">
        <f t="shared" si="0"/>
        <v>9000</v>
      </c>
      <c r="V38" s="402">
        <v>27</v>
      </c>
    </row>
    <row r="39" spans="1:22" ht="15.75" x14ac:dyDescent="0.2">
      <c r="A39" s="391">
        <v>28</v>
      </c>
      <c r="B39" s="1649" t="s">
        <v>1111</v>
      </c>
      <c r="C39" s="1637" t="s">
        <v>1106</v>
      </c>
      <c r="D39" s="81">
        <v>7</v>
      </c>
      <c r="E39" s="1640">
        <v>640</v>
      </c>
      <c r="F39" s="79">
        <v>4</v>
      </c>
      <c r="G39" s="80">
        <v>1249</v>
      </c>
      <c r="H39" s="81">
        <v>10</v>
      </c>
      <c r="I39" s="82">
        <v>0</v>
      </c>
      <c r="J39" s="79">
        <v>9</v>
      </c>
      <c r="K39" s="80">
        <v>1611</v>
      </c>
      <c r="L39" s="81">
        <v>10</v>
      </c>
      <c r="M39" s="82">
        <v>0</v>
      </c>
      <c r="N39" s="79">
        <v>10</v>
      </c>
      <c r="O39" s="80">
        <v>0</v>
      </c>
      <c r="P39" s="81"/>
      <c r="Q39" s="82"/>
      <c r="R39" s="79"/>
      <c r="S39" s="80"/>
      <c r="T39" s="144">
        <f t="shared" si="0"/>
        <v>50</v>
      </c>
      <c r="U39" s="88">
        <f t="shared" si="0"/>
        <v>3500</v>
      </c>
      <c r="V39" s="399">
        <v>28</v>
      </c>
    </row>
    <row r="40" spans="1:22" ht="15.75" x14ac:dyDescent="0.2">
      <c r="A40" s="391">
        <v>29</v>
      </c>
      <c r="B40" s="1651" t="s">
        <v>929</v>
      </c>
      <c r="C40" s="91" t="s">
        <v>185</v>
      </c>
      <c r="D40" s="81">
        <v>10</v>
      </c>
      <c r="E40" s="82">
        <v>0</v>
      </c>
      <c r="F40" s="79">
        <v>4</v>
      </c>
      <c r="G40" s="80">
        <v>958</v>
      </c>
      <c r="H40" s="81">
        <v>10</v>
      </c>
      <c r="I40" s="82">
        <v>0</v>
      </c>
      <c r="J40" s="79">
        <v>7</v>
      </c>
      <c r="K40" s="80">
        <v>1624</v>
      </c>
      <c r="L40" s="81">
        <v>10</v>
      </c>
      <c r="M40" s="82">
        <v>0</v>
      </c>
      <c r="N40" s="79">
        <v>10</v>
      </c>
      <c r="O40" s="80">
        <v>0</v>
      </c>
      <c r="P40" s="81"/>
      <c r="Q40" s="82"/>
      <c r="R40" s="79"/>
      <c r="S40" s="80"/>
      <c r="T40" s="144">
        <f t="shared" si="0"/>
        <v>51</v>
      </c>
      <c r="U40" s="88">
        <f t="shared" si="0"/>
        <v>2582</v>
      </c>
      <c r="V40" s="402">
        <v>29</v>
      </c>
    </row>
    <row r="41" spans="1:22" ht="15.75" x14ac:dyDescent="0.2">
      <c r="A41" s="391">
        <v>30</v>
      </c>
      <c r="B41" s="1651" t="s">
        <v>1018</v>
      </c>
      <c r="C41" s="91" t="s">
        <v>127</v>
      </c>
      <c r="D41" s="81">
        <v>10</v>
      </c>
      <c r="E41" s="82">
        <v>0</v>
      </c>
      <c r="F41" s="79">
        <v>10</v>
      </c>
      <c r="G41" s="80">
        <v>0</v>
      </c>
      <c r="H41" s="81">
        <v>6</v>
      </c>
      <c r="I41" s="82">
        <v>1175</v>
      </c>
      <c r="J41" s="79">
        <v>7</v>
      </c>
      <c r="K41" s="80">
        <v>2135</v>
      </c>
      <c r="L41" s="81">
        <v>10</v>
      </c>
      <c r="M41" s="82">
        <v>0</v>
      </c>
      <c r="N41" s="79">
        <v>10</v>
      </c>
      <c r="O41" s="80">
        <v>0</v>
      </c>
      <c r="P41" s="81"/>
      <c r="Q41" s="82"/>
      <c r="R41" s="79"/>
      <c r="S41" s="80"/>
      <c r="T41" s="144">
        <f t="shared" si="0"/>
        <v>53</v>
      </c>
      <c r="U41" s="88">
        <f t="shared" si="0"/>
        <v>3310</v>
      </c>
      <c r="V41" s="399">
        <v>30</v>
      </c>
    </row>
    <row r="42" spans="1:22" ht="15.75" x14ac:dyDescent="0.2">
      <c r="A42" s="391">
        <v>31</v>
      </c>
      <c r="B42" s="1650" t="s">
        <v>1112</v>
      </c>
      <c r="C42" s="91" t="s">
        <v>129</v>
      </c>
      <c r="D42" s="81">
        <v>9</v>
      </c>
      <c r="E42" s="82">
        <v>338</v>
      </c>
      <c r="F42" s="79">
        <v>9</v>
      </c>
      <c r="G42" s="80">
        <v>115</v>
      </c>
      <c r="H42" s="81">
        <v>9</v>
      </c>
      <c r="I42" s="82">
        <v>165</v>
      </c>
      <c r="J42" s="79">
        <v>9</v>
      </c>
      <c r="K42" s="80">
        <v>921</v>
      </c>
      <c r="L42" s="81">
        <v>9</v>
      </c>
      <c r="M42" s="82">
        <v>1000</v>
      </c>
      <c r="N42" s="79">
        <v>9</v>
      </c>
      <c r="O42" s="80">
        <v>1275</v>
      </c>
      <c r="P42" s="81"/>
      <c r="Q42" s="82"/>
      <c r="R42" s="79"/>
      <c r="S42" s="80"/>
      <c r="T42" s="144">
        <f t="shared" si="0"/>
        <v>54</v>
      </c>
      <c r="U42" s="88">
        <f t="shared" si="0"/>
        <v>3814</v>
      </c>
      <c r="V42" s="402">
        <v>31</v>
      </c>
    </row>
    <row r="43" spans="1:22" ht="15.75" x14ac:dyDescent="0.2">
      <c r="A43" s="391">
        <v>32</v>
      </c>
      <c r="B43" s="1651" t="s">
        <v>1113</v>
      </c>
      <c r="C43" s="91" t="s">
        <v>126</v>
      </c>
      <c r="D43" s="81">
        <v>10</v>
      </c>
      <c r="E43" s="82">
        <v>0</v>
      </c>
      <c r="F43" s="79">
        <v>10</v>
      </c>
      <c r="G43" s="80">
        <v>0</v>
      </c>
      <c r="H43" s="81">
        <v>10</v>
      </c>
      <c r="I43" s="82">
        <v>0</v>
      </c>
      <c r="J43" s="79">
        <v>10</v>
      </c>
      <c r="K43" s="80">
        <v>0</v>
      </c>
      <c r="L43" s="81">
        <v>8</v>
      </c>
      <c r="M43" s="82">
        <v>1415</v>
      </c>
      <c r="N43" s="79">
        <v>10</v>
      </c>
      <c r="O43" s="80">
        <v>0</v>
      </c>
      <c r="P43" s="81" t="s">
        <v>85</v>
      </c>
      <c r="Q43" s="82" t="s">
        <v>85</v>
      </c>
      <c r="R43" s="79" t="s">
        <v>85</v>
      </c>
      <c r="S43" s="80" t="s">
        <v>85</v>
      </c>
      <c r="T43" s="144">
        <f t="shared" si="0"/>
        <v>58</v>
      </c>
      <c r="U43" s="88">
        <f t="shared" si="0"/>
        <v>1415</v>
      </c>
      <c r="V43" s="399">
        <v>32</v>
      </c>
    </row>
    <row r="44" spans="1:22" ht="15.75" x14ac:dyDescent="0.2">
      <c r="A44" s="391">
        <v>33</v>
      </c>
      <c r="B44" s="454"/>
      <c r="C44" s="455"/>
      <c r="D44" s="538"/>
      <c r="E44" s="777"/>
      <c r="F44" s="539"/>
      <c r="G44" s="778"/>
      <c r="H44" s="538"/>
      <c r="I44" s="777"/>
      <c r="J44" s="539"/>
      <c r="K44" s="460"/>
      <c r="L44" s="747"/>
      <c r="M44" s="461"/>
      <c r="N44" s="748"/>
      <c r="O44" s="462"/>
      <c r="P44" s="463"/>
      <c r="Q44" s="464"/>
      <c r="R44" s="465"/>
      <c r="S44" s="466"/>
      <c r="T44" s="749"/>
      <c r="U44" s="750"/>
      <c r="V44" s="402">
        <v>33</v>
      </c>
    </row>
    <row r="45" spans="1:22" ht="15.75" x14ac:dyDescent="0.2">
      <c r="A45" s="391">
        <v>34</v>
      </c>
      <c r="B45" s="454"/>
      <c r="C45" s="455"/>
      <c r="D45" s="538"/>
      <c r="E45" s="777"/>
      <c r="F45" s="539"/>
      <c r="G45" s="778"/>
      <c r="H45" s="538"/>
      <c r="I45" s="777"/>
      <c r="J45" s="539"/>
      <c r="K45" s="460"/>
      <c r="L45" s="747"/>
      <c r="M45" s="461"/>
      <c r="N45" s="748"/>
      <c r="O45" s="462"/>
      <c r="P45" s="463"/>
      <c r="Q45" s="464"/>
      <c r="R45" s="465"/>
      <c r="S45" s="466"/>
      <c r="T45" s="749"/>
      <c r="U45" s="750"/>
      <c r="V45" s="402">
        <v>34</v>
      </c>
    </row>
    <row r="46" spans="1:22" ht="15.75" x14ac:dyDescent="0.2">
      <c r="A46" s="391">
        <v>35</v>
      </c>
      <c r="B46" s="454"/>
      <c r="C46" s="455"/>
      <c r="D46" s="747"/>
      <c r="E46" s="461"/>
      <c r="F46" s="748"/>
      <c r="G46" s="459"/>
      <c r="H46" s="538"/>
      <c r="I46" s="777"/>
      <c r="J46" s="539"/>
      <c r="K46" s="460"/>
      <c r="L46" s="747"/>
      <c r="M46" s="461"/>
      <c r="N46" s="748"/>
      <c r="O46" s="462"/>
      <c r="P46" s="463"/>
      <c r="Q46" s="464"/>
      <c r="R46" s="465"/>
      <c r="S46" s="466"/>
      <c r="T46" s="749"/>
      <c r="U46" s="750"/>
      <c r="V46" s="399">
        <v>35</v>
      </c>
    </row>
    <row r="47" spans="1:22" ht="15.75" x14ac:dyDescent="0.2">
      <c r="A47" s="391">
        <v>36</v>
      </c>
      <c r="B47" s="454"/>
      <c r="C47" s="455"/>
      <c r="D47" s="747"/>
      <c r="E47" s="461"/>
      <c r="F47" s="748"/>
      <c r="G47" s="459"/>
      <c r="H47" s="538"/>
      <c r="I47" s="777"/>
      <c r="J47" s="539"/>
      <c r="K47" s="460"/>
      <c r="L47" s="747"/>
      <c r="M47" s="461"/>
      <c r="N47" s="748"/>
      <c r="O47" s="462"/>
      <c r="P47" s="463"/>
      <c r="Q47" s="464"/>
      <c r="R47" s="465"/>
      <c r="S47" s="466"/>
      <c r="T47" s="749"/>
      <c r="U47" s="750"/>
      <c r="V47" s="402">
        <v>36</v>
      </c>
    </row>
    <row r="48" spans="1:22" ht="16.5" thickBot="1" x14ac:dyDescent="0.25">
      <c r="A48" s="468"/>
      <c r="B48" s="469"/>
      <c r="C48" s="470"/>
      <c r="D48" s="471"/>
      <c r="E48" s="472"/>
      <c r="F48" s="473"/>
      <c r="G48" s="474"/>
      <c r="H48" s="471"/>
      <c r="I48" s="472"/>
      <c r="J48" s="471"/>
      <c r="K48" s="472"/>
      <c r="L48" s="471"/>
      <c r="M48" s="472"/>
      <c r="N48" s="471"/>
      <c r="O48" s="474"/>
      <c r="P48" s="475"/>
      <c r="Q48" s="476"/>
      <c r="R48" s="475"/>
      <c r="S48" s="476"/>
      <c r="T48" s="477"/>
      <c r="U48" s="478"/>
      <c r="V48" s="479"/>
    </row>
  </sheetData>
  <protectedRanges>
    <protectedRange sqref="C12:C18" name="Sortiranje ekipa"/>
  </protectedRanges>
  <sortState xmlns:xlrd2="http://schemas.microsoft.com/office/spreadsheetml/2017/richdata2" ref="B12:U39">
    <sortCondition ref="T12:T39"/>
    <sortCondition descending="1" ref="U12:U39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43" xr:uid="{8E55B21F-0C09-4297-9FFC-CC95F17EEE45}">
      <formula1>IF(ISNUMBER(D12)=TRUE,SUM(D12,F12,H12,J12,L12,N12,P12,R12),"")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20"/>
  <sheetViews>
    <sheetView zoomScaleNormal="100" workbookViewId="0">
      <selection activeCell="W16" sqref="W16"/>
    </sheetView>
  </sheetViews>
  <sheetFormatPr defaultRowHeight="12.75" x14ac:dyDescent="0.2"/>
  <cols>
    <col min="1" max="1" width="5.140625" style="11"/>
    <col min="2" max="2" width="27.7109375" style="11" customWidth="1"/>
    <col min="3" max="3" width="4.140625" style="11"/>
    <col min="4" max="4" width="7.85546875" style="11" customWidth="1"/>
    <col min="5" max="5" width="3.5703125" style="11"/>
    <col min="6" max="6" width="7.85546875" style="11"/>
    <col min="7" max="7" width="4.28515625" style="11" customWidth="1"/>
    <col min="8" max="8" width="7.85546875" style="11" customWidth="1"/>
    <col min="9" max="9" width="4.140625" style="11" customWidth="1"/>
    <col min="10" max="10" width="8" style="11" customWidth="1"/>
    <col min="11" max="11" width="4.140625" style="11" customWidth="1"/>
    <col min="12" max="12" width="8" style="11" customWidth="1"/>
    <col min="13" max="13" width="4.28515625" style="11" customWidth="1"/>
    <col min="14" max="14" width="8" style="11" customWidth="1"/>
    <col min="15" max="15" width="4.42578125" style="11" customWidth="1"/>
    <col min="16" max="16" width="9.28515625" style="11" customWidth="1"/>
    <col min="17" max="17" width="4.5703125" style="11" customWidth="1"/>
    <col min="18" max="18" width="8.85546875" style="11" customWidth="1"/>
    <col min="19" max="19" width="6" style="11"/>
    <col min="20" max="20" width="10.140625" style="11" customWidth="1"/>
    <col min="21" max="21" width="10.28515625" style="11" customWidth="1"/>
    <col min="22" max="257" width="9.140625" style="11"/>
  </cols>
  <sheetData>
    <row r="1" spans="1:21" x14ac:dyDescent="0.2">
      <c r="A1" s="18"/>
    </row>
    <row r="2" spans="1:21" x14ac:dyDescent="0.2">
      <c r="A2" s="18"/>
      <c r="J2" s="11" t="s">
        <v>21</v>
      </c>
    </row>
    <row r="3" spans="1:21" ht="20.25" x14ac:dyDescent="0.3">
      <c r="A3" s="18"/>
      <c r="B3" s="11" t="s">
        <v>52</v>
      </c>
      <c r="D3" s="15"/>
      <c r="F3" s="93"/>
      <c r="G3" s="93"/>
      <c r="H3" s="93"/>
      <c r="I3" s="93"/>
      <c r="J3" s="93"/>
      <c r="K3" s="94" t="s">
        <v>1</v>
      </c>
      <c r="L3" s="93"/>
      <c r="M3" s="93"/>
      <c r="N3" s="93"/>
      <c r="O3" s="93"/>
    </row>
    <row r="4" spans="1:21" ht="20.25" x14ac:dyDescent="0.3">
      <c r="A4" s="18"/>
      <c r="B4" s="11" t="s">
        <v>53</v>
      </c>
      <c r="F4" s="93"/>
      <c r="G4" s="93"/>
      <c r="H4" s="93"/>
      <c r="I4" s="93"/>
      <c r="J4" s="93"/>
      <c r="K4" s="95" t="s">
        <v>316</v>
      </c>
      <c r="L4" s="93"/>
      <c r="M4" s="93"/>
      <c r="N4" s="93"/>
      <c r="O4" s="93"/>
    </row>
    <row r="5" spans="1:21" ht="20.25" x14ac:dyDescent="0.3">
      <c r="A5" s="18"/>
      <c r="F5" s="93"/>
      <c r="G5" s="93"/>
      <c r="H5" s="93"/>
      <c r="I5" s="93"/>
      <c r="J5" s="93"/>
      <c r="K5" s="96" t="s">
        <v>3</v>
      </c>
      <c r="L5" s="93"/>
      <c r="M5" s="93"/>
      <c r="N5" s="93"/>
      <c r="O5" s="93"/>
    </row>
    <row r="6" spans="1:21" ht="13.5" thickBot="1" x14ac:dyDescent="0.25"/>
    <row r="7" spans="1:21" ht="19.5" thickTop="1" thickBot="1" x14ac:dyDescent="0.25">
      <c r="A7" s="1315" t="s">
        <v>4</v>
      </c>
      <c r="B7" s="1337" t="s">
        <v>5</v>
      </c>
      <c r="C7" s="1318" t="s">
        <v>6</v>
      </c>
      <c r="D7" s="1318"/>
      <c r="E7" s="1314" t="s">
        <v>7</v>
      </c>
      <c r="F7" s="1314"/>
      <c r="G7" s="1318" t="s">
        <v>8</v>
      </c>
      <c r="H7" s="1318"/>
      <c r="I7" s="1314" t="s">
        <v>9</v>
      </c>
      <c r="J7" s="1314"/>
      <c r="K7" s="1318" t="s">
        <v>10</v>
      </c>
      <c r="L7" s="1318"/>
      <c r="M7" s="1314" t="s">
        <v>11</v>
      </c>
      <c r="N7" s="1314"/>
      <c r="O7" s="1318" t="s">
        <v>12</v>
      </c>
      <c r="P7" s="1318"/>
      <c r="Q7" s="1348" t="s">
        <v>13</v>
      </c>
      <c r="R7" s="1348"/>
      <c r="S7" s="1319" t="s">
        <v>14</v>
      </c>
      <c r="T7" s="1319"/>
      <c r="U7" s="1319"/>
    </row>
    <row r="8" spans="1:21" ht="36.75" customHeight="1" thickTop="1" thickBot="1" x14ac:dyDescent="0.25">
      <c r="A8" s="1315"/>
      <c r="B8" s="1337"/>
      <c r="C8" s="1347" t="s">
        <v>240</v>
      </c>
      <c r="D8" s="1347"/>
      <c r="E8" s="1347" t="s">
        <v>241</v>
      </c>
      <c r="F8" s="1347"/>
      <c r="G8" s="1347" t="s">
        <v>242</v>
      </c>
      <c r="H8" s="1347"/>
      <c r="I8" s="1347" t="s">
        <v>243</v>
      </c>
      <c r="J8" s="1347"/>
      <c r="K8" s="1347" t="s">
        <v>244</v>
      </c>
      <c r="L8" s="1347"/>
      <c r="M8" s="1347" t="s">
        <v>245</v>
      </c>
      <c r="N8" s="1347"/>
      <c r="O8" s="1347" t="s">
        <v>246</v>
      </c>
      <c r="P8" s="1347"/>
      <c r="Q8" s="1347" t="s">
        <v>247</v>
      </c>
      <c r="R8" s="1347"/>
      <c r="S8" s="1319"/>
      <c r="T8" s="1319"/>
      <c r="U8" s="1319"/>
    </row>
    <row r="9" spans="1:21" ht="0.75" customHeight="1" thickTop="1" x14ac:dyDescent="0.2">
      <c r="A9" s="1315"/>
      <c r="B9" s="1337"/>
      <c r="C9" s="415"/>
      <c r="D9" s="415"/>
      <c r="E9" s="416"/>
      <c r="F9" s="417"/>
      <c r="G9" s="418"/>
      <c r="H9" s="419"/>
      <c r="I9" s="416"/>
      <c r="J9" s="417"/>
      <c r="K9" s="418"/>
      <c r="L9" s="419"/>
      <c r="M9" s="416"/>
      <c r="N9" s="417"/>
      <c r="O9" s="418"/>
      <c r="P9" s="419"/>
      <c r="Q9" s="416"/>
      <c r="R9" s="419"/>
      <c r="S9" s="418"/>
      <c r="T9" s="420"/>
      <c r="U9" s="421"/>
    </row>
    <row r="10" spans="1:21" ht="26.25" customHeight="1" thickBot="1" x14ac:dyDescent="0.25">
      <c r="A10" s="422"/>
      <c r="B10" s="384"/>
      <c r="C10" s="423" t="s">
        <v>15</v>
      </c>
      <c r="D10" s="424" t="s">
        <v>16</v>
      </c>
      <c r="E10" s="425" t="s">
        <v>15</v>
      </c>
      <c r="F10" s="426" t="s">
        <v>16</v>
      </c>
      <c r="G10" s="423" t="s">
        <v>15</v>
      </c>
      <c r="H10" s="424" t="s">
        <v>16</v>
      </c>
      <c r="I10" s="425" t="s">
        <v>15</v>
      </c>
      <c r="J10" s="426" t="s">
        <v>16</v>
      </c>
      <c r="K10" s="423" t="s">
        <v>15</v>
      </c>
      <c r="L10" s="424" t="s">
        <v>16</v>
      </c>
      <c r="M10" s="425" t="s">
        <v>15</v>
      </c>
      <c r="N10" s="426" t="s">
        <v>16</v>
      </c>
      <c r="O10" s="423" t="s">
        <v>15</v>
      </c>
      <c r="P10" s="424" t="s">
        <v>16</v>
      </c>
      <c r="Q10" s="425" t="s">
        <v>15</v>
      </c>
      <c r="R10" s="424" t="s">
        <v>16</v>
      </c>
      <c r="S10" s="423" t="s">
        <v>15</v>
      </c>
      <c r="T10" s="435" t="s">
        <v>16</v>
      </c>
      <c r="U10" s="427" t="s">
        <v>18</v>
      </c>
    </row>
    <row r="11" spans="1:21" ht="33" customHeight="1" x14ac:dyDescent="0.2">
      <c r="A11" s="1173">
        <v>1</v>
      </c>
      <c r="B11" s="1174" t="s">
        <v>123</v>
      </c>
      <c r="C11" s="345">
        <v>2</v>
      </c>
      <c r="D11" s="428">
        <v>34360</v>
      </c>
      <c r="E11" s="429">
        <v>4</v>
      </c>
      <c r="F11" s="430">
        <v>28710</v>
      </c>
      <c r="G11" s="345">
        <v>1</v>
      </c>
      <c r="H11" s="428">
        <v>15856</v>
      </c>
      <c r="I11" s="347">
        <v>1</v>
      </c>
      <c r="J11" s="431">
        <v>26425</v>
      </c>
      <c r="K11" s="345"/>
      <c r="L11" s="428"/>
      <c r="M11" s="347"/>
      <c r="N11" s="431"/>
      <c r="O11" s="345"/>
      <c r="P11" s="428"/>
      <c r="Q11" s="347"/>
      <c r="R11" s="431"/>
      <c r="S11" s="490">
        <f t="shared" ref="S11:T17" si="0">IF(ISNUMBER(C11)=TRUE,SUM(C11,E11,G11,I11,K11,M11,O11,Q11),"")</f>
        <v>8</v>
      </c>
      <c r="T11" s="88">
        <f t="shared" si="0"/>
        <v>105351</v>
      </c>
      <c r="U11" s="432">
        <v>1</v>
      </c>
    </row>
    <row r="12" spans="1:21" ht="33" customHeight="1" x14ac:dyDescent="0.2">
      <c r="A12" s="433">
        <v>2</v>
      </c>
      <c r="B12" s="1175" t="s">
        <v>115</v>
      </c>
      <c r="C12" s="345">
        <v>3</v>
      </c>
      <c r="D12" s="428">
        <v>30910</v>
      </c>
      <c r="E12" s="429">
        <v>2</v>
      </c>
      <c r="F12" s="430">
        <v>26350</v>
      </c>
      <c r="G12" s="345">
        <v>4</v>
      </c>
      <c r="H12" s="428">
        <v>9595</v>
      </c>
      <c r="I12" s="347">
        <v>3</v>
      </c>
      <c r="J12" s="431">
        <v>15323</v>
      </c>
      <c r="K12" s="345"/>
      <c r="L12" s="428"/>
      <c r="M12" s="347"/>
      <c r="N12" s="431"/>
      <c r="O12" s="345"/>
      <c r="P12" s="428"/>
      <c r="Q12" s="347"/>
      <c r="R12" s="431"/>
      <c r="S12" s="650">
        <f t="shared" si="0"/>
        <v>12</v>
      </c>
      <c r="T12" s="1063">
        <f t="shared" si="0"/>
        <v>82178</v>
      </c>
      <c r="U12" s="434">
        <v>2</v>
      </c>
    </row>
    <row r="13" spans="1:21" ht="33" customHeight="1" x14ac:dyDescent="0.2">
      <c r="A13" s="433">
        <v>3</v>
      </c>
      <c r="B13" s="1176" t="s">
        <v>697</v>
      </c>
      <c r="C13" s="345">
        <v>5</v>
      </c>
      <c r="D13" s="428">
        <v>28180</v>
      </c>
      <c r="E13" s="429">
        <v>1</v>
      </c>
      <c r="F13" s="430">
        <v>29190</v>
      </c>
      <c r="G13" s="345">
        <v>3</v>
      </c>
      <c r="H13" s="428">
        <v>10940</v>
      </c>
      <c r="I13" s="347">
        <v>5</v>
      </c>
      <c r="J13" s="431">
        <v>13707</v>
      </c>
      <c r="K13" s="345"/>
      <c r="L13" s="428"/>
      <c r="M13" s="347"/>
      <c r="N13" s="431"/>
      <c r="O13" s="345"/>
      <c r="P13" s="428"/>
      <c r="Q13" s="347"/>
      <c r="R13" s="431"/>
      <c r="S13" s="650">
        <f t="shared" si="0"/>
        <v>14</v>
      </c>
      <c r="T13" s="1063">
        <f t="shared" si="0"/>
        <v>82017</v>
      </c>
      <c r="U13" s="434">
        <v>3</v>
      </c>
    </row>
    <row r="14" spans="1:21" ht="33" customHeight="1" x14ac:dyDescent="0.2">
      <c r="A14" s="433">
        <v>4</v>
      </c>
      <c r="B14" s="1177" t="s">
        <v>116</v>
      </c>
      <c r="C14" s="345">
        <v>1</v>
      </c>
      <c r="D14" s="428">
        <v>41800</v>
      </c>
      <c r="E14" s="429">
        <v>3</v>
      </c>
      <c r="F14" s="430">
        <v>28780</v>
      </c>
      <c r="G14" s="345">
        <v>5</v>
      </c>
      <c r="H14" s="428">
        <v>9278</v>
      </c>
      <c r="I14" s="347">
        <v>6</v>
      </c>
      <c r="J14" s="431">
        <v>11627</v>
      </c>
      <c r="K14" s="345"/>
      <c r="L14" s="428"/>
      <c r="M14" s="347"/>
      <c r="N14" s="431"/>
      <c r="O14" s="345"/>
      <c r="P14" s="428"/>
      <c r="Q14" s="347"/>
      <c r="R14" s="431"/>
      <c r="S14" s="650">
        <f t="shared" si="0"/>
        <v>15</v>
      </c>
      <c r="T14" s="1063">
        <f t="shared" si="0"/>
        <v>91485</v>
      </c>
      <c r="U14" s="434">
        <v>4</v>
      </c>
    </row>
    <row r="15" spans="1:21" ht="33" customHeight="1" x14ac:dyDescent="0.2">
      <c r="A15" s="433">
        <v>5</v>
      </c>
      <c r="B15" s="1177" t="s">
        <v>124</v>
      </c>
      <c r="C15" s="345">
        <v>4</v>
      </c>
      <c r="D15" s="428">
        <v>30170</v>
      </c>
      <c r="E15" s="429">
        <v>6</v>
      </c>
      <c r="F15" s="430">
        <v>21940</v>
      </c>
      <c r="G15" s="345">
        <v>6</v>
      </c>
      <c r="H15" s="428">
        <v>8281</v>
      </c>
      <c r="I15" s="347">
        <v>4</v>
      </c>
      <c r="J15" s="431">
        <v>14802</v>
      </c>
      <c r="K15" s="345"/>
      <c r="L15" s="428"/>
      <c r="M15" s="347"/>
      <c r="N15" s="431"/>
      <c r="O15" s="345"/>
      <c r="P15" s="428"/>
      <c r="Q15" s="347"/>
      <c r="R15" s="431"/>
      <c r="S15" s="650">
        <f t="shared" si="0"/>
        <v>20</v>
      </c>
      <c r="T15" s="1063">
        <f t="shared" si="0"/>
        <v>75193</v>
      </c>
      <c r="U15" s="434">
        <v>5</v>
      </c>
    </row>
    <row r="16" spans="1:21" ht="33" customHeight="1" x14ac:dyDescent="0.2">
      <c r="A16" s="1180">
        <v>6</v>
      </c>
      <c r="B16" s="1181" t="s">
        <v>118</v>
      </c>
      <c r="C16" s="1182">
        <v>6</v>
      </c>
      <c r="D16" s="1183">
        <v>23460</v>
      </c>
      <c r="E16" s="1184">
        <v>5</v>
      </c>
      <c r="F16" s="1185">
        <v>22160</v>
      </c>
      <c r="G16" s="1182">
        <v>2</v>
      </c>
      <c r="H16" s="1183">
        <v>10165</v>
      </c>
      <c r="I16" s="1186">
        <v>7</v>
      </c>
      <c r="J16" s="1187">
        <v>10155</v>
      </c>
      <c r="K16" s="1182"/>
      <c r="L16" s="1183"/>
      <c r="M16" s="1186"/>
      <c r="N16" s="1187"/>
      <c r="O16" s="1182"/>
      <c r="P16" s="1183"/>
      <c r="Q16" s="1186"/>
      <c r="R16" s="1187"/>
      <c r="S16" s="650">
        <f t="shared" si="0"/>
        <v>20</v>
      </c>
      <c r="T16" s="1063">
        <f t="shared" si="0"/>
        <v>65940</v>
      </c>
      <c r="U16" s="434">
        <v>6</v>
      </c>
    </row>
    <row r="17" spans="1:21" ht="33" customHeight="1" thickBot="1" x14ac:dyDescent="0.25">
      <c r="A17" s="1178">
        <v>7</v>
      </c>
      <c r="B17" s="1179" t="s">
        <v>698</v>
      </c>
      <c r="C17" s="847">
        <v>7</v>
      </c>
      <c r="D17" s="848">
        <v>17280</v>
      </c>
      <c r="E17" s="359">
        <v>7</v>
      </c>
      <c r="F17" s="495">
        <v>18990</v>
      </c>
      <c r="G17" s="847">
        <v>7</v>
      </c>
      <c r="H17" s="848">
        <v>7226</v>
      </c>
      <c r="I17" s="849">
        <v>2</v>
      </c>
      <c r="J17" s="850">
        <v>15266</v>
      </c>
      <c r="K17" s="847"/>
      <c r="L17" s="848"/>
      <c r="M17" s="849"/>
      <c r="N17" s="850"/>
      <c r="O17" s="847"/>
      <c r="P17" s="848"/>
      <c r="Q17" s="849"/>
      <c r="R17" s="850"/>
      <c r="S17" s="996">
        <f t="shared" si="0"/>
        <v>23</v>
      </c>
      <c r="T17" s="1188">
        <f t="shared" si="0"/>
        <v>58762</v>
      </c>
      <c r="U17" s="746">
        <v>7</v>
      </c>
    </row>
    <row r="20" spans="1:21" ht="23.25" x14ac:dyDescent="0.35">
      <c r="B20" s="164" t="s">
        <v>614</v>
      </c>
    </row>
  </sheetData>
  <sortState xmlns:xlrd2="http://schemas.microsoft.com/office/spreadsheetml/2017/richdata2" ref="B11:T17">
    <sortCondition ref="S11:S17"/>
    <sortCondition descending="1" ref="T11:T17"/>
  </sortState>
  <mergeCells count="19">
    <mergeCell ref="A7:A9"/>
    <mergeCell ref="B7:B9"/>
    <mergeCell ref="C7:D7"/>
    <mergeCell ref="E7:F7"/>
    <mergeCell ref="G7:H7"/>
    <mergeCell ref="S7:U8"/>
    <mergeCell ref="C8:D8"/>
    <mergeCell ref="E8:F8"/>
    <mergeCell ref="I8:J8"/>
    <mergeCell ref="G8:H8"/>
    <mergeCell ref="I7:J7"/>
    <mergeCell ref="M8:N8"/>
    <mergeCell ref="O8:P8"/>
    <mergeCell ref="Q8:R8"/>
    <mergeCell ref="K8:L8"/>
    <mergeCell ref="K7:L7"/>
    <mergeCell ref="M7:N7"/>
    <mergeCell ref="O7:P7"/>
    <mergeCell ref="Q7:R7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W36"/>
  <sheetViews>
    <sheetView zoomScaleNormal="100" workbookViewId="0">
      <selection activeCell="Y7" sqref="Y7"/>
    </sheetView>
  </sheetViews>
  <sheetFormatPr defaultRowHeight="12.75" x14ac:dyDescent="0.2"/>
  <cols>
    <col min="1" max="1" width="6.140625" style="2" customWidth="1"/>
    <col min="2" max="2" width="19" style="2" customWidth="1"/>
    <col min="3" max="3" width="22.140625" style="2" customWidth="1"/>
    <col min="4" max="4" width="7" style="2"/>
    <col min="5" max="5" width="8.85546875" style="2" customWidth="1"/>
    <col min="6" max="6" width="6.85546875" style="2"/>
    <col min="7" max="7" width="8" style="2" customWidth="1"/>
    <col min="8" max="8" width="7.140625" style="2" customWidth="1"/>
    <col min="9" max="9" width="8" style="2" customWidth="1"/>
    <col min="10" max="10" width="7.28515625" style="2" customWidth="1"/>
    <col min="11" max="11" width="8" style="2" customWidth="1"/>
    <col min="12" max="12" width="8.140625" style="2" customWidth="1"/>
    <col min="13" max="13" width="8" style="2" customWidth="1"/>
    <col min="14" max="14" width="8.42578125" style="2" customWidth="1"/>
    <col min="15" max="15" width="7.85546875" style="2" customWidth="1"/>
    <col min="16" max="16" width="7.28515625" style="2" customWidth="1"/>
    <col min="17" max="17" width="7.7109375" style="2" customWidth="1"/>
    <col min="18" max="18" width="7.5703125" style="2" customWidth="1"/>
    <col min="19" max="19" width="8" style="2" customWidth="1"/>
    <col min="20" max="20" width="6.28515625" style="2" customWidth="1"/>
    <col min="21" max="21" width="8" style="2" customWidth="1"/>
    <col min="22" max="22" width="11.42578125" style="2" customWidth="1"/>
    <col min="23" max="257" width="9.140625" style="2"/>
  </cols>
  <sheetData>
    <row r="1" spans="1:22" ht="20.25" x14ac:dyDescent="0.3">
      <c r="A1" s="1351"/>
      <c r="B1" s="1351"/>
      <c r="C1" s="19"/>
      <c r="D1" s="20"/>
      <c r="E1" s="19"/>
      <c r="F1" s="99"/>
      <c r="G1" s="100"/>
      <c r="H1" s="99"/>
      <c r="I1" s="100"/>
      <c r="J1" s="98" t="s">
        <v>1</v>
      </c>
      <c r="K1" s="100"/>
      <c r="L1" s="99"/>
      <c r="M1" s="100"/>
      <c r="N1" s="99"/>
      <c r="O1" s="19"/>
      <c r="P1" s="19"/>
      <c r="Q1" s="19"/>
      <c r="R1" s="20"/>
      <c r="S1" s="19"/>
      <c r="T1" s="20"/>
      <c r="U1" s="19"/>
    </row>
    <row r="2" spans="1:22" ht="20.25" x14ac:dyDescent="0.3">
      <c r="A2" s="1352"/>
      <c r="B2" s="1352"/>
      <c r="C2" s="165" t="s">
        <v>54</v>
      </c>
      <c r="D2" s="20"/>
      <c r="E2" s="19"/>
      <c r="F2" s="99"/>
      <c r="G2" s="100"/>
      <c r="H2" s="99"/>
      <c r="I2" s="100"/>
      <c r="J2" s="98" t="s">
        <v>317</v>
      </c>
      <c r="K2" s="100"/>
      <c r="L2" s="99"/>
      <c r="M2" s="100"/>
      <c r="N2" s="99"/>
      <c r="O2" s="19"/>
      <c r="P2" s="20"/>
      <c r="Q2" s="19"/>
      <c r="R2" s="20"/>
      <c r="S2" s="19"/>
      <c r="T2" s="20"/>
      <c r="U2" s="19"/>
    </row>
    <row r="3" spans="1:22" ht="20.25" x14ac:dyDescent="0.3">
      <c r="A3" s="21"/>
      <c r="B3" s="19"/>
      <c r="C3" s="165" t="s">
        <v>55</v>
      </c>
      <c r="D3" s="20"/>
      <c r="E3" s="19"/>
      <c r="F3" s="99"/>
      <c r="G3" s="100"/>
      <c r="H3" s="99"/>
      <c r="I3" s="100"/>
      <c r="J3" s="98" t="s">
        <v>19</v>
      </c>
      <c r="K3" s="100"/>
      <c r="L3" s="99"/>
      <c r="M3" s="100"/>
      <c r="N3" s="99"/>
      <c r="O3" s="19"/>
      <c r="P3" s="20"/>
      <c r="Q3" s="19"/>
      <c r="R3" s="20"/>
      <c r="S3" s="19"/>
      <c r="T3" s="20"/>
      <c r="U3" s="19"/>
    </row>
    <row r="5" spans="1:22" ht="13.5" thickBot="1" x14ac:dyDescent="0.25"/>
    <row r="6" spans="1:22" ht="17.25" thickTop="1" thickBot="1" x14ac:dyDescent="0.25">
      <c r="A6" s="1320" t="s">
        <v>4</v>
      </c>
      <c r="B6" s="1343" t="s">
        <v>20</v>
      </c>
      <c r="C6" s="1344" t="s">
        <v>5</v>
      </c>
      <c r="D6" s="1350" t="s">
        <v>6</v>
      </c>
      <c r="E6" s="1350"/>
      <c r="F6" s="1349" t="s">
        <v>7</v>
      </c>
      <c r="G6" s="1349"/>
      <c r="H6" s="1350" t="s">
        <v>8</v>
      </c>
      <c r="I6" s="1350"/>
      <c r="J6" s="1349" t="s">
        <v>9</v>
      </c>
      <c r="K6" s="1349"/>
      <c r="L6" s="1350" t="s">
        <v>10</v>
      </c>
      <c r="M6" s="1350"/>
      <c r="N6" s="1349" t="s">
        <v>11</v>
      </c>
      <c r="O6" s="1349"/>
      <c r="P6" s="1350" t="s">
        <v>12</v>
      </c>
      <c r="Q6" s="1350"/>
      <c r="R6" s="1349" t="s">
        <v>13</v>
      </c>
      <c r="S6" s="1349"/>
      <c r="T6" s="1346" t="s">
        <v>14</v>
      </c>
      <c r="U6" s="1346"/>
      <c r="V6" s="1346"/>
    </row>
    <row r="7" spans="1:22" ht="34.5" customHeight="1" thickTop="1" thickBot="1" x14ac:dyDescent="0.25">
      <c r="A7" s="1320"/>
      <c r="B7" s="1343"/>
      <c r="C7" s="1344"/>
      <c r="D7" s="1347" t="s">
        <v>240</v>
      </c>
      <c r="E7" s="1347"/>
      <c r="F7" s="1347" t="s">
        <v>241</v>
      </c>
      <c r="G7" s="1347"/>
      <c r="H7" s="1347" t="s">
        <v>242</v>
      </c>
      <c r="I7" s="1347"/>
      <c r="J7" s="1347" t="s">
        <v>243</v>
      </c>
      <c r="K7" s="1347"/>
      <c r="L7" s="1347" t="s">
        <v>244</v>
      </c>
      <c r="M7" s="1347"/>
      <c r="N7" s="1347" t="s">
        <v>245</v>
      </c>
      <c r="O7" s="1347"/>
      <c r="P7" s="1347" t="s">
        <v>246</v>
      </c>
      <c r="Q7" s="1347"/>
      <c r="R7" s="1347" t="s">
        <v>247</v>
      </c>
      <c r="S7" s="1347"/>
      <c r="T7" s="1346"/>
      <c r="U7" s="1346"/>
      <c r="V7" s="1346"/>
    </row>
    <row r="8" spans="1:22" ht="13.5" thickTop="1" x14ac:dyDescent="0.2">
      <c r="A8" s="1320"/>
      <c r="B8" s="1343"/>
      <c r="C8" s="1344"/>
      <c r="D8" s="436"/>
      <c r="E8" s="437"/>
      <c r="F8" s="438"/>
      <c r="G8" s="439"/>
      <c r="H8" s="436"/>
      <c r="I8" s="437"/>
      <c r="J8" s="438"/>
      <c r="K8" s="439"/>
      <c r="L8" s="436"/>
      <c r="M8" s="437"/>
      <c r="N8" s="438"/>
      <c r="O8" s="440"/>
      <c r="P8" s="436"/>
      <c r="Q8" s="437"/>
      <c r="R8" s="438"/>
      <c r="S8" s="439"/>
      <c r="T8" s="436"/>
      <c r="U8" s="441"/>
      <c r="V8" s="442"/>
    </row>
    <row r="9" spans="1:22" ht="16.5" thickBot="1" x14ac:dyDescent="0.25">
      <c r="A9" s="382"/>
      <c r="B9" s="851"/>
      <c r="C9" s="852"/>
      <c r="D9" s="853" t="s">
        <v>15</v>
      </c>
      <c r="E9" s="854" t="s">
        <v>16</v>
      </c>
      <c r="F9" s="855" t="s">
        <v>15</v>
      </c>
      <c r="G9" s="856" t="s">
        <v>16</v>
      </c>
      <c r="H9" s="853" t="s">
        <v>15</v>
      </c>
      <c r="I9" s="854" t="s">
        <v>16</v>
      </c>
      <c r="J9" s="855" t="s">
        <v>15</v>
      </c>
      <c r="K9" s="856" t="s">
        <v>16</v>
      </c>
      <c r="L9" s="853" t="s">
        <v>15</v>
      </c>
      <c r="M9" s="854" t="s">
        <v>16</v>
      </c>
      <c r="N9" s="855" t="s">
        <v>15</v>
      </c>
      <c r="O9" s="857" t="s">
        <v>16</v>
      </c>
      <c r="P9" s="853" t="s">
        <v>15</v>
      </c>
      <c r="Q9" s="854" t="s">
        <v>16</v>
      </c>
      <c r="R9" s="855" t="s">
        <v>15</v>
      </c>
      <c r="S9" s="856" t="s">
        <v>16</v>
      </c>
      <c r="T9" s="853" t="s">
        <v>15</v>
      </c>
      <c r="U9" s="857" t="s">
        <v>16</v>
      </c>
      <c r="V9" s="480" t="s">
        <v>18</v>
      </c>
    </row>
    <row r="10" spans="1:22" ht="15.75" x14ac:dyDescent="0.2">
      <c r="A10" s="391">
        <v>1</v>
      </c>
      <c r="B10" s="454" t="s">
        <v>701</v>
      </c>
      <c r="C10" s="455" t="s">
        <v>123</v>
      </c>
      <c r="D10" s="540">
        <v>2</v>
      </c>
      <c r="E10" s="457">
        <v>9880</v>
      </c>
      <c r="F10" s="572">
        <v>1</v>
      </c>
      <c r="G10" s="459">
        <v>13170</v>
      </c>
      <c r="H10" s="1195">
        <v>1</v>
      </c>
      <c r="I10" s="457">
        <v>9908</v>
      </c>
      <c r="J10" s="1197">
        <v>1</v>
      </c>
      <c r="K10" s="462">
        <v>7528</v>
      </c>
      <c r="L10" s="456"/>
      <c r="M10" s="461"/>
      <c r="N10" s="458"/>
      <c r="O10" s="462"/>
      <c r="P10" s="463" t="s">
        <v>85</v>
      </c>
      <c r="Q10" s="464" t="s">
        <v>85</v>
      </c>
      <c r="R10" s="465" t="s">
        <v>85</v>
      </c>
      <c r="S10" s="466" t="s">
        <v>85</v>
      </c>
      <c r="T10" s="858">
        <f>D10+F10+H10+J10</f>
        <v>5</v>
      </c>
      <c r="U10" s="467">
        <f>E10+G10+I10+K10</f>
        <v>40486</v>
      </c>
      <c r="V10" s="399">
        <v>1</v>
      </c>
    </row>
    <row r="11" spans="1:22" ht="15.75" x14ac:dyDescent="0.2">
      <c r="A11" s="400">
        <v>2</v>
      </c>
      <c r="B11" s="454" t="s">
        <v>704</v>
      </c>
      <c r="C11" s="455" t="s">
        <v>123</v>
      </c>
      <c r="D11" s="540">
        <v>4</v>
      </c>
      <c r="E11" s="457">
        <v>12030</v>
      </c>
      <c r="F11" s="572">
        <v>3</v>
      </c>
      <c r="G11" s="459">
        <v>10340</v>
      </c>
      <c r="H11" s="1195">
        <v>1</v>
      </c>
      <c r="I11" s="457">
        <v>9516</v>
      </c>
      <c r="J11" s="1197">
        <v>1</v>
      </c>
      <c r="K11" s="462">
        <v>4524</v>
      </c>
      <c r="L11" s="456"/>
      <c r="M11" s="461"/>
      <c r="N11" s="458"/>
      <c r="O11" s="462"/>
      <c r="P11" s="463"/>
      <c r="Q11" s="464"/>
      <c r="R11" s="465"/>
      <c r="S11" s="466"/>
      <c r="T11" s="858">
        <f>D11+F11+H11+J11+L11+N11+P11+R11</f>
        <v>9</v>
      </c>
      <c r="U11" s="467">
        <f t="shared" ref="U11:U36" si="0">E11+G11+I11+K11</f>
        <v>36410</v>
      </c>
      <c r="V11" s="399">
        <v>2</v>
      </c>
    </row>
    <row r="12" spans="1:22" ht="15.75" x14ac:dyDescent="0.2">
      <c r="A12" s="391">
        <v>3</v>
      </c>
      <c r="B12" s="454" t="s">
        <v>699</v>
      </c>
      <c r="C12" s="455" t="s">
        <v>116</v>
      </c>
      <c r="D12" s="540">
        <v>1</v>
      </c>
      <c r="E12" s="457">
        <v>17690</v>
      </c>
      <c r="F12" s="572">
        <v>1</v>
      </c>
      <c r="G12" s="459">
        <v>12770</v>
      </c>
      <c r="H12" s="1195">
        <v>7</v>
      </c>
      <c r="I12" s="457">
        <v>2826</v>
      </c>
      <c r="J12" s="1197">
        <v>3</v>
      </c>
      <c r="K12" s="462">
        <v>3927</v>
      </c>
      <c r="L12" s="456"/>
      <c r="M12" s="461"/>
      <c r="N12" s="458"/>
      <c r="O12" s="462"/>
      <c r="P12" s="463"/>
      <c r="Q12" s="464"/>
      <c r="R12" s="465"/>
      <c r="S12" s="466"/>
      <c r="T12" s="858">
        <f>D12+F12+H12+J12+L12+N12+P12+R12</f>
        <v>12</v>
      </c>
      <c r="U12" s="467">
        <f t="shared" si="0"/>
        <v>37213</v>
      </c>
      <c r="V12" s="402">
        <v>3</v>
      </c>
    </row>
    <row r="13" spans="1:22" ht="15.75" x14ac:dyDescent="0.2">
      <c r="A13" s="391">
        <v>4</v>
      </c>
      <c r="B13" s="454" t="s">
        <v>700</v>
      </c>
      <c r="C13" s="455" t="s">
        <v>116</v>
      </c>
      <c r="D13" s="540">
        <v>1</v>
      </c>
      <c r="E13" s="457">
        <v>13710</v>
      </c>
      <c r="F13" s="572">
        <v>2</v>
      </c>
      <c r="G13" s="459">
        <v>12970</v>
      </c>
      <c r="H13" s="1195">
        <v>4</v>
      </c>
      <c r="I13" s="457">
        <v>5325</v>
      </c>
      <c r="J13" s="1197">
        <v>5</v>
      </c>
      <c r="K13" s="462">
        <v>2816</v>
      </c>
      <c r="L13" s="456"/>
      <c r="M13" s="461"/>
      <c r="N13" s="458"/>
      <c r="O13" s="462"/>
      <c r="P13" s="463"/>
      <c r="Q13" s="464"/>
      <c r="R13" s="465"/>
      <c r="S13" s="466"/>
      <c r="T13" s="858">
        <f>D13+F13+H13+J13+L13+N13+P13+R13</f>
        <v>12</v>
      </c>
      <c r="U13" s="467">
        <f t="shared" si="0"/>
        <v>34821</v>
      </c>
      <c r="V13" s="402">
        <v>4</v>
      </c>
    </row>
    <row r="14" spans="1:22" ht="15.75" x14ac:dyDescent="0.2">
      <c r="A14" s="400">
        <v>5</v>
      </c>
      <c r="B14" s="454" t="s">
        <v>707</v>
      </c>
      <c r="C14" s="455" t="s">
        <v>115</v>
      </c>
      <c r="D14" s="540">
        <v>3</v>
      </c>
      <c r="E14" s="457">
        <v>8550</v>
      </c>
      <c r="F14" s="572">
        <v>4</v>
      </c>
      <c r="G14" s="459">
        <v>7560</v>
      </c>
      <c r="H14" s="1195">
        <v>2</v>
      </c>
      <c r="I14" s="457">
        <v>6562</v>
      </c>
      <c r="J14" s="1197">
        <v>3</v>
      </c>
      <c r="K14" s="462">
        <v>3909</v>
      </c>
      <c r="L14" s="456"/>
      <c r="M14" s="461"/>
      <c r="N14" s="458"/>
      <c r="O14" s="462"/>
      <c r="P14" s="463"/>
      <c r="Q14" s="464"/>
      <c r="R14" s="465"/>
      <c r="S14" s="466"/>
      <c r="T14" s="858">
        <f>D14+F14+H14+J14+L14+N14+P14+R14</f>
        <v>12</v>
      </c>
      <c r="U14" s="467">
        <f t="shared" si="0"/>
        <v>26581</v>
      </c>
      <c r="V14" s="399">
        <v>5</v>
      </c>
    </row>
    <row r="15" spans="1:22" ht="15.75" x14ac:dyDescent="0.2">
      <c r="A15" s="391">
        <v>6</v>
      </c>
      <c r="B15" s="454" t="s">
        <v>703</v>
      </c>
      <c r="C15" s="455" t="s">
        <v>124</v>
      </c>
      <c r="D15" s="540">
        <v>2</v>
      </c>
      <c r="E15" s="457">
        <v>13590</v>
      </c>
      <c r="F15" s="572">
        <v>4</v>
      </c>
      <c r="G15" s="459">
        <v>5840</v>
      </c>
      <c r="H15" s="1195">
        <v>2</v>
      </c>
      <c r="I15" s="457">
        <v>6961</v>
      </c>
      <c r="J15" s="1197">
        <v>5</v>
      </c>
      <c r="K15" s="462">
        <v>2949</v>
      </c>
      <c r="L15" s="456"/>
      <c r="M15" s="461"/>
      <c r="N15" s="458" t="s">
        <v>85</v>
      </c>
      <c r="O15" s="462" t="s">
        <v>85</v>
      </c>
      <c r="P15" s="463" t="s">
        <v>85</v>
      </c>
      <c r="Q15" s="464" t="s">
        <v>85</v>
      </c>
      <c r="R15" s="465" t="s">
        <v>85</v>
      </c>
      <c r="S15" s="466" t="s">
        <v>85</v>
      </c>
      <c r="T15" s="858">
        <f>D15+F15+H15+J15</f>
        <v>13</v>
      </c>
      <c r="U15" s="467">
        <f t="shared" si="0"/>
        <v>29340</v>
      </c>
      <c r="V15" s="402">
        <v>6</v>
      </c>
    </row>
    <row r="16" spans="1:22" ht="15.75" x14ac:dyDescent="0.2">
      <c r="A16" s="391">
        <v>7</v>
      </c>
      <c r="B16" s="454" t="s">
        <v>705</v>
      </c>
      <c r="C16" s="455" t="s">
        <v>115</v>
      </c>
      <c r="D16" s="540">
        <v>3</v>
      </c>
      <c r="E16" s="457">
        <v>10640</v>
      </c>
      <c r="F16" s="572">
        <v>4</v>
      </c>
      <c r="G16" s="459">
        <v>9250</v>
      </c>
      <c r="H16" s="1195">
        <v>3</v>
      </c>
      <c r="I16" s="457">
        <v>6142</v>
      </c>
      <c r="J16" s="1197">
        <v>5</v>
      </c>
      <c r="K16" s="462">
        <v>3029</v>
      </c>
      <c r="L16" s="456"/>
      <c r="M16" s="461"/>
      <c r="N16" s="458"/>
      <c r="O16" s="462"/>
      <c r="P16" s="463"/>
      <c r="Q16" s="464"/>
      <c r="R16" s="465"/>
      <c r="S16" s="466"/>
      <c r="T16" s="858">
        <f t="shared" ref="T16:T22" si="1">D16+F16+H16+J16+L16+N16+P16+R16</f>
        <v>15</v>
      </c>
      <c r="U16" s="467">
        <f t="shared" si="0"/>
        <v>29061</v>
      </c>
      <c r="V16" s="399">
        <v>7</v>
      </c>
    </row>
    <row r="17" spans="1:22" ht="15.75" x14ac:dyDescent="0.2">
      <c r="A17" s="400">
        <v>8</v>
      </c>
      <c r="B17" s="454" t="s">
        <v>388</v>
      </c>
      <c r="C17" s="455" t="s">
        <v>180</v>
      </c>
      <c r="D17" s="540">
        <v>3</v>
      </c>
      <c r="E17" s="457">
        <v>13090</v>
      </c>
      <c r="F17" s="572">
        <v>3</v>
      </c>
      <c r="G17" s="459">
        <v>7680</v>
      </c>
      <c r="H17" s="1195">
        <v>3</v>
      </c>
      <c r="I17" s="457">
        <v>5556</v>
      </c>
      <c r="J17" s="1197">
        <v>6</v>
      </c>
      <c r="K17" s="462">
        <v>1613</v>
      </c>
      <c r="L17" s="456"/>
      <c r="M17" s="461"/>
      <c r="N17" s="458"/>
      <c r="O17" s="462"/>
      <c r="P17" s="463"/>
      <c r="Q17" s="464"/>
      <c r="R17" s="465"/>
      <c r="S17" s="466"/>
      <c r="T17" s="858">
        <f t="shared" si="1"/>
        <v>15</v>
      </c>
      <c r="U17" s="467">
        <f t="shared" si="0"/>
        <v>27939</v>
      </c>
      <c r="V17" s="402">
        <v>8</v>
      </c>
    </row>
    <row r="18" spans="1:22" ht="15.75" x14ac:dyDescent="0.2">
      <c r="A18" s="391">
        <v>9</v>
      </c>
      <c r="B18" s="454" t="s">
        <v>710</v>
      </c>
      <c r="C18" s="455" t="s">
        <v>124</v>
      </c>
      <c r="D18" s="540">
        <v>4</v>
      </c>
      <c r="E18" s="457">
        <v>8950</v>
      </c>
      <c r="F18" s="572">
        <v>5</v>
      </c>
      <c r="G18" s="459">
        <v>9230</v>
      </c>
      <c r="H18" s="1195">
        <v>3</v>
      </c>
      <c r="I18" s="457">
        <v>4894</v>
      </c>
      <c r="J18" s="1197">
        <v>4</v>
      </c>
      <c r="K18" s="462">
        <v>3548</v>
      </c>
      <c r="L18" s="456"/>
      <c r="M18" s="461"/>
      <c r="N18" s="458"/>
      <c r="O18" s="462"/>
      <c r="P18" s="463"/>
      <c r="Q18" s="464"/>
      <c r="R18" s="465"/>
      <c r="S18" s="466"/>
      <c r="T18" s="858">
        <f t="shared" si="1"/>
        <v>16</v>
      </c>
      <c r="U18" s="467">
        <f t="shared" si="0"/>
        <v>26622</v>
      </c>
      <c r="V18" s="399">
        <v>9</v>
      </c>
    </row>
    <row r="19" spans="1:22" ht="15.75" x14ac:dyDescent="0.2">
      <c r="A19" s="391">
        <v>10</v>
      </c>
      <c r="B19" s="454" t="s">
        <v>708</v>
      </c>
      <c r="C19" s="455" t="s">
        <v>123</v>
      </c>
      <c r="D19" s="540">
        <v>2</v>
      </c>
      <c r="E19" s="457">
        <v>12450</v>
      </c>
      <c r="F19" s="572">
        <v>6</v>
      </c>
      <c r="G19" s="459">
        <v>5200</v>
      </c>
      <c r="H19" s="1195">
        <v>1</v>
      </c>
      <c r="I19" s="457">
        <v>7001</v>
      </c>
      <c r="J19" s="1197">
        <v>8</v>
      </c>
      <c r="K19" s="460">
        <v>0</v>
      </c>
      <c r="L19" s="456"/>
      <c r="M19" s="461"/>
      <c r="N19" s="458"/>
      <c r="O19" s="462"/>
      <c r="P19" s="463"/>
      <c r="Q19" s="464"/>
      <c r="R19" s="465"/>
      <c r="S19" s="466"/>
      <c r="T19" s="858">
        <f t="shared" si="1"/>
        <v>17</v>
      </c>
      <c r="U19" s="467">
        <f t="shared" si="0"/>
        <v>24651</v>
      </c>
      <c r="V19" s="399">
        <v>10</v>
      </c>
    </row>
    <row r="20" spans="1:22" ht="15.75" x14ac:dyDescent="0.2">
      <c r="A20" s="400">
        <v>11</v>
      </c>
      <c r="B20" s="454" t="s">
        <v>713</v>
      </c>
      <c r="C20" s="455" t="s">
        <v>712</v>
      </c>
      <c r="D20" s="540">
        <v>5</v>
      </c>
      <c r="E20" s="457">
        <v>7280</v>
      </c>
      <c r="F20" s="572">
        <v>5</v>
      </c>
      <c r="G20" s="459">
        <v>7500</v>
      </c>
      <c r="H20" s="1195">
        <v>6</v>
      </c>
      <c r="I20" s="457">
        <v>2898</v>
      </c>
      <c r="J20" s="1197">
        <v>2</v>
      </c>
      <c r="K20" s="462">
        <v>3957</v>
      </c>
      <c r="L20" s="456"/>
      <c r="M20" s="461"/>
      <c r="N20" s="458"/>
      <c r="O20" s="462"/>
      <c r="P20" s="463"/>
      <c r="Q20" s="464"/>
      <c r="R20" s="465"/>
      <c r="S20" s="466"/>
      <c r="T20" s="858">
        <f t="shared" si="1"/>
        <v>18</v>
      </c>
      <c r="U20" s="467">
        <f t="shared" si="0"/>
        <v>21635</v>
      </c>
      <c r="V20" s="399">
        <v>11</v>
      </c>
    </row>
    <row r="21" spans="1:22" ht="15.75" x14ac:dyDescent="0.2">
      <c r="A21" s="391">
        <v>12</v>
      </c>
      <c r="B21" s="454" t="s">
        <v>711</v>
      </c>
      <c r="C21" s="455" t="s">
        <v>712</v>
      </c>
      <c r="D21" s="540">
        <v>7</v>
      </c>
      <c r="E21" s="457">
        <v>4680</v>
      </c>
      <c r="F21" s="572">
        <v>2</v>
      </c>
      <c r="G21" s="459">
        <v>7710</v>
      </c>
      <c r="H21" s="1195">
        <v>6</v>
      </c>
      <c r="I21" s="457">
        <v>3852</v>
      </c>
      <c r="J21" s="1197">
        <v>3</v>
      </c>
      <c r="K21" s="462">
        <v>3055</v>
      </c>
      <c r="L21" s="456"/>
      <c r="M21" s="461"/>
      <c r="N21" s="458"/>
      <c r="O21" s="462"/>
      <c r="P21" s="463"/>
      <c r="Q21" s="464"/>
      <c r="R21" s="465"/>
      <c r="S21" s="466"/>
      <c r="T21" s="858">
        <f t="shared" si="1"/>
        <v>18</v>
      </c>
      <c r="U21" s="467">
        <f t="shared" si="0"/>
        <v>19297</v>
      </c>
      <c r="V21" s="402">
        <v>12</v>
      </c>
    </row>
    <row r="22" spans="1:22" ht="15.75" x14ac:dyDescent="0.2">
      <c r="A22" s="391">
        <v>13</v>
      </c>
      <c r="B22" s="454" t="s">
        <v>714</v>
      </c>
      <c r="C22" s="455" t="s">
        <v>180</v>
      </c>
      <c r="D22" s="540">
        <v>8</v>
      </c>
      <c r="E22" s="457">
        <v>0</v>
      </c>
      <c r="F22" s="572">
        <v>2</v>
      </c>
      <c r="G22" s="459">
        <v>10700</v>
      </c>
      <c r="H22" s="1195">
        <v>6</v>
      </c>
      <c r="I22" s="457">
        <v>3177</v>
      </c>
      <c r="J22" s="1197">
        <v>2</v>
      </c>
      <c r="K22" s="462">
        <v>3218</v>
      </c>
      <c r="L22" s="456"/>
      <c r="M22" s="461"/>
      <c r="N22" s="458"/>
      <c r="O22" s="462"/>
      <c r="P22" s="463"/>
      <c r="Q22" s="464"/>
      <c r="R22" s="465"/>
      <c r="S22" s="466"/>
      <c r="T22" s="858">
        <f t="shared" si="1"/>
        <v>18</v>
      </c>
      <c r="U22" s="467">
        <f t="shared" si="0"/>
        <v>17095</v>
      </c>
      <c r="V22" s="399">
        <v>13</v>
      </c>
    </row>
    <row r="23" spans="1:22" ht="15.75" x14ac:dyDescent="0.2">
      <c r="A23" s="400">
        <v>14</v>
      </c>
      <c r="B23" s="454" t="s">
        <v>715</v>
      </c>
      <c r="C23" s="455" t="s">
        <v>698</v>
      </c>
      <c r="D23" s="540">
        <v>5</v>
      </c>
      <c r="E23" s="457">
        <v>8280</v>
      </c>
      <c r="F23" s="572">
        <v>6</v>
      </c>
      <c r="G23" s="459">
        <v>6960</v>
      </c>
      <c r="H23" s="1195">
        <v>4</v>
      </c>
      <c r="I23" s="457">
        <v>4728</v>
      </c>
      <c r="J23" s="1197">
        <v>4</v>
      </c>
      <c r="K23" s="462">
        <v>2852</v>
      </c>
      <c r="L23" s="456"/>
      <c r="M23" s="461"/>
      <c r="N23" s="458" t="s">
        <v>85</v>
      </c>
      <c r="O23" s="462" t="s">
        <v>85</v>
      </c>
      <c r="P23" s="463" t="s">
        <v>85</v>
      </c>
      <c r="Q23" s="464" t="s">
        <v>85</v>
      </c>
      <c r="R23" s="465" t="s">
        <v>85</v>
      </c>
      <c r="S23" s="466" t="s">
        <v>85</v>
      </c>
      <c r="T23" s="858">
        <f>D23+F23+H23+J23</f>
        <v>19</v>
      </c>
      <c r="U23" s="467">
        <f t="shared" si="0"/>
        <v>22820</v>
      </c>
      <c r="V23" s="402">
        <v>14</v>
      </c>
    </row>
    <row r="24" spans="1:22" ht="15.75" x14ac:dyDescent="0.2">
      <c r="A24" s="391">
        <v>15</v>
      </c>
      <c r="B24" s="454" t="s">
        <v>716</v>
      </c>
      <c r="C24" s="455" t="s">
        <v>712</v>
      </c>
      <c r="D24" s="540">
        <v>6</v>
      </c>
      <c r="E24" s="457">
        <v>11500</v>
      </c>
      <c r="F24" s="572">
        <v>6</v>
      </c>
      <c r="G24" s="459">
        <v>6950</v>
      </c>
      <c r="H24" s="1195">
        <v>4</v>
      </c>
      <c r="I24" s="457">
        <v>3405</v>
      </c>
      <c r="J24" s="1197">
        <v>4</v>
      </c>
      <c r="K24" s="462">
        <v>3153</v>
      </c>
      <c r="L24" s="456"/>
      <c r="M24" s="461"/>
      <c r="N24" s="458"/>
      <c r="O24" s="462"/>
      <c r="P24" s="463"/>
      <c r="Q24" s="464"/>
      <c r="R24" s="465"/>
      <c r="S24" s="466"/>
      <c r="T24" s="858">
        <f>D24+F24+H24+J24+L24+N24+P24+R24</f>
        <v>20</v>
      </c>
      <c r="U24" s="467">
        <f t="shared" si="0"/>
        <v>25008</v>
      </c>
      <c r="V24" s="402">
        <v>15</v>
      </c>
    </row>
    <row r="25" spans="1:22" ht="15.75" x14ac:dyDescent="0.2">
      <c r="A25" s="391">
        <v>16</v>
      </c>
      <c r="B25" s="454" t="s">
        <v>717</v>
      </c>
      <c r="C25" s="455" t="s">
        <v>698</v>
      </c>
      <c r="D25" s="540">
        <v>8</v>
      </c>
      <c r="E25" s="457">
        <v>0</v>
      </c>
      <c r="F25" s="572">
        <v>5</v>
      </c>
      <c r="G25" s="459">
        <v>5660</v>
      </c>
      <c r="H25" s="1195">
        <v>2</v>
      </c>
      <c r="I25" s="457">
        <v>7160</v>
      </c>
      <c r="J25" s="1197">
        <v>6</v>
      </c>
      <c r="K25" s="462">
        <v>2797</v>
      </c>
      <c r="L25" s="456"/>
      <c r="M25" s="461"/>
      <c r="N25" s="458"/>
      <c r="O25" s="462"/>
      <c r="P25" s="463"/>
      <c r="Q25" s="464"/>
      <c r="R25" s="465"/>
      <c r="S25" s="466"/>
      <c r="T25" s="858">
        <f>D25+F25+H25+J25+L25+N25+P25+R25</f>
        <v>21</v>
      </c>
      <c r="U25" s="467">
        <f t="shared" si="0"/>
        <v>15617</v>
      </c>
      <c r="V25" s="402">
        <v>16</v>
      </c>
    </row>
    <row r="26" spans="1:22" ht="15.75" x14ac:dyDescent="0.2">
      <c r="A26" s="400">
        <v>17</v>
      </c>
      <c r="B26" s="454" t="s">
        <v>702</v>
      </c>
      <c r="C26" s="455" t="s">
        <v>115</v>
      </c>
      <c r="D26" s="540">
        <v>5</v>
      </c>
      <c r="E26" s="457">
        <v>11720</v>
      </c>
      <c r="F26" s="572">
        <v>1</v>
      </c>
      <c r="G26" s="459">
        <v>9540</v>
      </c>
      <c r="H26" s="1195">
        <v>8</v>
      </c>
      <c r="I26" s="457">
        <v>0</v>
      </c>
      <c r="J26" s="1197">
        <v>8</v>
      </c>
      <c r="K26" s="460">
        <v>0</v>
      </c>
      <c r="L26" s="456"/>
      <c r="M26" s="461"/>
      <c r="N26" s="458"/>
      <c r="O26" s="462"/>
      <c r="P26" s="463"/>
      <c r="Q26" s="464"/>
      <c r="R26" s="465"/>
      <c r="S26" s="466"/>
      <c r="T26" s="858">
        <f>D26+F26+H26+J26+L26+N26+P26+R26</f>
        <v>22</v>
      </c>
      <c r="U26" s="467">
        <f t="shared" si="0"/>
        <v>21260</v>
      </c>
      <c r="V26" s="402">
        <v>17</v>
      </c>
    </row>
    <row r="27" spans="1:22" ht="15.75" x14ac:dyDescent="0.2">
      <c r="A27" s="391">
        <v>18</v>
      </c>
      <c r="B27" s="454" t="s">
        <v>706</v>
      </c>
      <c r="C27" s="455" t="s">
        <v>180</v>
      </c>
      <c r="D27" s="540">
        <v>4</v>
      </c>
      <c r="E27" s="457">
        <v>8390</v>
      </c>
      <c r="F27" s="572">
        <v>3</v>
      </c>
      <c r="G27" s="459">
        <v>10810</v>
      </c>
      <c r="H27" s="1195">
        <v>8</v>
      </c>
      <c r="I27" s="457">
        <v>0</v>
      </c>
      <c r="J27" s="1197">
        <v>8</v>
      </c>
      <c r="K27" s="460">
        <v>0</v>
      </c>
      <c r="L27" s="456"/>
      <c r="M27" s="461"/>
      <c r="N27" s="458"/>
      <c r="O27" s="462"/>
      <c r="P27" s="463"/>
      <c r="Q27" s="464"/>
      <c r="R27" s="465"/>
      <c r="S27" s="466"/>
      <c r="T27" s="858">
        <f>D27+F27+H27+J27+L27+N27+P27+R27</f>
        <v>23</v>
      </c>
      <c r="U27" s="467">
        <f t="shared" si="0"/>
        <v>19200</v>
      </c>
      <c r="V27" s="402">
        <v>18</v>
      </c>
    </row>
    <row r="28" spans="1:22" ht="15.75" x14ac:dyDescent="0.2">
      <c r="A28" s="391">
        <v>19</v>
      </c>
      <c r="B28" s="454" t="s">
        <v>945</v>
      </c>
      <c r="C28" s="455" t="s">
        <v>180</v>
      </c>
      <c r="D28" s="540">
        <v>8</v>
      </c>
      <c r="E28" s="457">
        <v>0</v>
      </c>
      <c r="F28" s="572">
        <v>8</v>
      </c>
      <c r="G28" s="459">
        <v>0</v>
      </c>
      <c r="H28" s="1195">
        <v>5</v>
      </c>
      <c r="I28" s="457">
        <v>4974</v>
      </c>
      <c r="J28" s="1197">
        <v>2</v>
      </c>
      <c r="K28" s="462">
        <v>6109</v>
      </c>
      <c r="L28" s="456"/>
      <c r="M28" s="461"/>
      <c r="N28" s="458"/>
      <c r="O28" s="462"/>
      <c r="P28" s="463"/>
      <c r="Q28" s="464"/>
      <c r="R28" s="465"/>
      <c r="S28" s="466"/>
      <c r="T28" s="858">
        <f>D28+F28+H28+J28+L28+N28+P28+R28</f>
        <v>23</v>
      </c>
      <c r="U28" s="467">
        <f t="shared" si="0"/>
        <v>11083</v>
      </c>
      <c r="V28" s="402">
        <v>19</v>
      </c>
    </row>
    <row r="29" spans="1:22" ht="15.75" x14ac:dyDescent="0.2">
      <c r="A29" s="391">
        <v>20</v>
      </c>
      <c r="B29" s="454" t="s">
        <v>709</v>
      </c>
      <c r="C29" s="455" t="s">
        <v>116</v>
      </c>
      <c r="D29" s="540">
        <v>1</v>
      </c>
      <c r="E29" s="457">
        <v>10400</v>
      </c>
      <c r="F29" s="572">
        <v>7</v>
      </c>
      <c r="G29" s="459">
        <v>3040</v>
      </c>
      <c r="H29" s="1195">
        <v>8</v>
      </c>
      <c r="I29" s="457">
        <v>0</v>
      </c>
      <c r="J29" s="1197">
        <v>8</v>
      </c>
      <c r="K29" s="460">
        <v>0</v>
      </c>
      <c r="L29" s="456"/>
      <c r="M29" s="461"/>
      <c r="N29" s="458"/>
      <c r="O29" s="462"/>
      <c r="P29" s="463" t="s">
        <v>85</v>
      </c>
      <c r="Q29" s="464" t="s">
        <v>85</v>
      </c>
      <c r="R29" s="465" t="s">
        <v>85</v>
      </c>
      <c r="S29" s="466" t="s">
        <v>85</v>
      </c>
      <c r="T29" s="858">
        <f>D29+F29+H29+J29</f>
        <v>24</v>
      </c>
      <c r="U29" s="467">
        <f t="shared" si="0"/>
        <v>13440</v>
      </c>
      <c r="V29" s="402">
        <v>20</v>
      </c>
    </row>
    <row r="30" spans="1:22" ht="15.75" x14ac:dyDescent="0.2">
      <c r="A30" s="391">
        <v>21</v>
      </c>
      <c r="B30" s="454" t="s">
        <v>722</v>
      </c>
      <c r="C30" s="455" t="s">
        <v>698</v>
      </c>
      <c r="D30" s="540">
        <v>7</v>
      </c>
      <c r="E30" s="457">
        <v>4230</v>
      </c>
      <c r="F30" s="572">
        <v>8</v>
      </c>
      <c r="G30" s="459">
        <v>0</v>
      </c>
      <c r="H30" s="1195">
        <v>5</v>
      </c>
      <c r="I30" s="457">
        <v>3378</v>
      </c>
      <c r="J30" s="1197">
        <v>7</v>
      </c>
      <c r="K30" s="462">
        <v>1577</v>
      </c>
      <c r="L30" s="456"/>
      <c r="M30" s="461"/>
      <c r="N30" s="458"/>
      <c r="O30" s="462"/>
      <c r="P30" s="463"/>
      <c r="Q30" s="464"/>
      <c r="R30" s="465"/>
      <c r="S30" s="466"/>
      <c r="T30" s="858">
        <f t="shared" ref="T30:T36" si="2">D30+F30+H30+J30+L30+N30+P30+R30</f>
        <v>27</v>
      </c>
      <c r="U30" s="467">
        <f t="shared" si="0"/>
        <v>9185</v>
      </c>
      <c r="V30" s="402">
        <v>21</v>
      </c>
    </row>
    <row r="31" spans="1:22" ht="15.75" x14ac:dyDescent="0.2">
      <c r="A31" s="391">
        <v>22</v>
      </c>
      <c r="B31" s="454" t="s">
        <v>946</v>
      </c>
      <c r="C31" s="455" t="s">
        <v>116</v>
      </c>
      <c r="D31" s="456">
        <v>8</v>
      </c>
      <c r="E31" s="461">
        <v>0</v>
      </c>
      <c r="F31" s="458">
        <v>8</v>
      </c>
      <c r="G31" s="459">
        <v>0</v>
      </c>
      <c r="H31" s="1195">
        <v>5</v>
      </c>
      <c r="I31" s="457">
        <v>3476</v>
      </c>
      <c r="J31" s="1197">
        <v>7</v>
      </c>
      <c r="K31" s="462">
        <v>2535</v>
      </c>
      <c r="L31" s="456"/>
      <c r="M31" s="461"/>
      <c r="N31" s="458"/>
      <c r="O31" s="462"/>
      <c r="P31" s="463"/>
      <c r="Q31" s="464"/>
      <c r="R31" s="465"/>
      <c r="S31" s="466"/>
      <c r="T31" s="858">
        <f t="shared" si="2"/>
        <v>28</v>
      </c>
      <c r="U31" s="467">
        <f t="shared" si="0"/>
        <v>6011</v>
      </c>
      <c r="V31" s="402">
        <v>22</v>
      </c>
    </row>
    <row r="32" spans="1:22" ht="15.75" x14ac:dyDescent="0.2">
      <c r="A32" s="391">
        <v>23</v>
      </c>
      <c r="B32" s="454" t="s">
        <v>719</v>
      </c>
      <c r="C32" s="455" t="s">
        <v>124</v>
      </c>
      <c r="D32" s="540">
        <v>6</v>
      </c>
      <c r="E32" s="457">
        <v>7630</v>
      </c>
      <c r="F32" s="572">
        <v>8</v>
      </c>
      <c r="G32" s="459">
        <v>0</v>
      </c>
      <c r="H32" s="1195">
        <v>7</v>
      </c>
      <c r="I32" s="457">
        <v>2947</v>
      </c>
      <c r="J32" s="1197">
        <v>8</v>
      </c>
      <c r="K32" s="460">
        <v>0</v>
      </c>
      <c r="L32" s="456"/>
      <c r="M32" s="461"/>
      <c r="N32" s="458"/>
      <c r="O32" s="462"/>
      <c r="P32" s="463"/>
      <c r="Q32" s="464"/>
      <c r="R32" s="465"/>
      <c r="S32" s="466"/>
      <c r="T32" s="858">
        <f t="shared" si="2"/>
        <v>29</v>
      </c>
      <c r="U32" s="467">
        <f t="shared" si="0"/>
        <v>10577</v>
      </c>
      <c r="V32" s="402">
        <v>23</v>
      </c>
    </row>
    <row r="33" spans="1:22" ht="15.75" x14ac:dyDescent="0.2">
      <c r="A33" s="391">
        <v>24</v>
      </c>
      <c r="B33" s="454" t="s">
        <v>944</v>
      </c>
      <c r="C33" s="455" t="s">
        <v>115</v>
      </c>
      <c r="D33" s="540">
        <v>8</v>
      </c>
      <c r="E33" s="457">
        <v>0</v>
      </c>
      <c r="F33" s="572">
        <v>8</v>
      </c>
      <c r="G33" s="459">
        <v>0</v>
      </c>
      <c r="H33" s="1195">
        <v>7</v>
      </c>
      <c r="I33" s="457">
        <v>2619</v>
      </c>
      <c r="J33" s="1197">
        <v>6</v>
      </c>
      <c r="K33" s="462">
        <v>2659</v>
      </c>
      <c r="L33" s="456"/>
      <c r="M33" s="461"/>
      <c r="N33" s="458"/>
      <c r="O33" s="462"/>
      <c r="P33" s="463"/>
      <c r="Q33" s="464"/>
      <c r="R33" s="465"/>
      <c r="S33" s="466"/>
      <c r="T33" s="858">
        <f t="shared" si="2"/>
        <v>29</v>
      </c>
      <c r="U33" s="467">
        <f t="shared" si="0"/>
        <v>5278</v>
      </c>
      <c r="V33" s="402">
        <v>24</v>
      </c>
    </row>
    <row r="34" spans="1:22" ht="15.75" x14ac:dyDescent="0.2">
      <c r="A34" s="391">
        <v>25</v>
      </c>
      <c r="B34" s="454" t="s">
        <v>718</v>
      </c>
      <c r="C34" s="455" t="s">
        <v>698</v>
      </c>
      <c r="D34" s="540">
        <v>7</v>
      </c>
      <c r="E34" s="457">
        <v>4770</v>
      </c>
      <c r="F34" s="572">
        <v>7</v>
      </c>
      <c r="G34" s="459">
        <v>6370</v>
      </c>
      <c r="H34" s="1195">
        <v>8</v>
      </c>
      <c r="I34" s="457">
        <v>0</v>
      </c>
      <c r="J34" s="1197">
        <v>8</v>
      </c>
      <c r="K34" s="460">
        <v>0</v>
      </c>
      <c r="L34" s="456"/>
      <c r="M34" s="461"/>
      <c r="N34" s="458"/>
      <c r="O34" s="462"/>
      <c r="P34" s="463"/>
      <c r="Q34" s="464"/>
      <c r="R34" s="465"/>
      <c r="S34" s="466"/>
      <c r="T34" s="858">
        <f t="shared" si="2"/>
        <v>30</v>
      </c>
      <c r="U34" s="467">
        <f t="shared" si="0"/>
        <v>11140</v>
      </c>
      <c r="V34" s="402">
        <v>25</v>
      </c>
    </row>
    <row r="35" spans="1:22" ht="15.75" x14ac:dyDescent="0.2">
      <c r="A35" s="391">
        <v>26</v>
      </c>
      <c r="B35" s="454" t="s">
        <v>721</v>
      </c>
      <c r="C35" s="455" t="s">
        <v>124</v>
      </c>
      <c r="D35" s="540">
        <v>8</v>
      </c>
      <c r="E35" s="457">
        <v>0</v>
      </c>
      <c r="F35" s="572">
        <v>7</v>
      </c>
      <c r="G35" s="459">
        <v>6870</v>
      </c>
      <c r="H35" s="1195">
        <v>8</v>
      </c>
      <c r="I35" s="457">
        <v>0</v>
      </c>
      <c r="J35" s="1197">
        <v>7</v>
      </c>
      <c r="K35" s="462">
        <v>1784</v>
      </c>
      <c r="L35" s="456"/>
      <c r="M35" s="461"/>
      <c r="N35" s="458"/>
      <c r="O35" s="462"/>
      <c r="P35" s="463"/>
      <c r="Q35" s="464"/>
      <c r="R35" s="465"/>
      <c r="S35" s="466"/>
      <c r="T35" s="858">
        <f t="shared" si="2"/>
        <v>30</v>
      </c>
      <c r="U35" s="467">
        <f t="shared" si="0"/>
        <v>8654</v>
      </c>
      <c r="V35" s="402">
        <v>26</v>
      </c>
    </row>
    <row r="36" spans="1:22" ht="16.5" thickBot="1" x14ac:dyDescent="0.25">
      <c r="A36" s="468">
        <v>27</v>
      </c>
      <c r="B36" s="1189" t="s">
        <v>720</v>
      </c>
      <c r="C36" s="470" t="s">
        <v>180</v>
      </c>
      <c r="D36" s="1190">
        <v>6</v>
      </c>
      <c r="E36" s="474">
        <v>6700</v>
      </c>
      <c r="F36" s="1191">
        <v>8</v>
      </c>
      <c r="G36" s="474">
        <v>0</v>
      </c>
      <c r="H36" s="1196">
        <v>8</v>
      </c>
      <c r="I36" s="474">
        <v>0</v>
      </c>
      <c r="J36" s="1196">
        <v>8</v>
      </c>
      <c r="K36" s="472">
        <v>0</v>
      </c>
      <c r="L36" s="471"/>
      <c r="M36" s="472"/>
      <c r="N36" s="471"/>
      <c r="O36" s="474"/>
      <c r="P36" s="475"/>
      <c r="Q36" s="476"/>
      <c r="R36" s="475"/>
      <c r="S36" s="476"/>
      <c r="T36" s="1193">
        <f t="shared" si="2"/>
        <v>30</v>
      </c>
      <c r="U36" s="1194">
        <f t="shared" si="0"/>
        <v>6700</v>
      </c>
      <c r="V36" s="1192">
        <v>27</v>
      </c>
    </row>
  </sheetData>
  <sortState xmlns:xlrd2="http://schemas.microsoft.com/office/spreadsheetml/2017/richdata2" ref="B10:U36">
    <sortCondition ref="T10:T36"/>
    <sortCondition descending="1" ref="U10:U36"/>
  </sortState>
  <mergeCells count="22">
    <mergeCell ref="L6:M6"/>
    <mergeCell ref="A1:B1"/>
    <mergeCell ref="A2:B2"/>
    <mergeCell ref="A6:A8"/>
    <mergeCell ref="B6:B8"/>
    <mergeCell ref="C6:C8"/>
    <mergeCell ref="N6:O6"/>
    <mergeCell ref="P6:Q6"/>
    <mergeCell ref="R6:S6"/>
    <mergeCell ref="T6:V7"/>
    <mergeCell ref="D7:E7"/>
    <mergeCell ref="F7:G7"/>
    <mergeCell ref="H7:I7"/>
    <mergeCell ref="J7:K7"/>
    <mergeCell ref="L7:M7"/>
    <mergeCell ref="N7:O7"/>
    <mergeCell ref="P7:Q7"/>
    <mergeCell ref="R7:S7"/>
    <mergeCell ref="D6:E6"/>
    <mergeCell ref="F6:G6"/>
    <mergeCell ref="H6:I6"/>
    <mergeCell ref="J6:K6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73CD-1156-4EE8-B62E-5845C027708B}">
  <dimension ref="A1:U24"/>
  <sheetViews>
    <sheetView topLeftCell="A6" workbookViewId="0">
      <selection activeCell="P15" sqref="P15"/>
    </sheetView>
  </sheetViews>
  <sheetFormatPr defaultRowHeight="12.75" x14ac:dyDescent="0.2"/>
  <cols>
    <col min="1" max="1" width="3.7109375" customWidth="1"/>
    <col min="2" max="2" width="20.5703125" customWidth="1"/>
    <col min="3" max="3" width="3.7109375" customWidth="1"/>
    <col min="4" max="4" width="11.5703125" customWidth="1"/>
    <col min="5" max="5" width="3.85546875" customWidth="1"/>
    <col min="6" max="6" width="11.7109375" customWidth="1"/>
    <col min="7" max="7" width="4" customWidth="1"/>
    <col min="8" max="8" width="11" customWidth="1"/>
    <col min="9" max="9" width="3.7109375" customWidth="1"/>
    <col min="10" max="10" width="11.42578125" customWidth="1"/>
    <col min="11" max="11" width="4" customWidth="1"/>
    <col min="12" max="12" width="7.42578125" customWidth="1"/>
    <col min="13" max="13" width="3.85546875" customWidth="1"/>
    <col min="14" max="14" width="11" customWidth="1"/>
    <col min="15" max="15" width="3.7109375" customWidth="1"/>
    <col min="16" max="16" width="11.42578125" customWidth="1"/>
    <col min="17" max="17" width="3.85546875" customWidth="1"/>
    <col min="18" max="18" width="7.42578125" customWidth="1"/>
    <col min="19" max="19" width="5.42578125" customWidth="1"/>
    <col min="20" max="20" width="8.42578125" customWidth="1"/>
    <col min="21" max="21" width="6.85546875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2">
      <c r="A3" s="30"/>
      <c r="B3" s="2"/>
      <c r="C3" s="10" t="s">
        <v>0</v>
      </c>
      <c r="D3" s="801"/>
      <c r="E3" s="2"/>
      <c r="F3" s="2"/>
      <c r="G3" s="92"/>
      <c r="H3" s="92"/>
      <c r="I3" s="92"/>
      <c r="J3" s="92"/>
      <c r="K3" s="10" t="s">
        <v>1</v>
      </c>
      <c r="L3" s="92"/>
      <c r="M3" s="92"/>
      <c r="N3" s="92"/>
      <c r="O3" s="2"/>
      <c r="P3" s="2"/>
      <c r="Q3" s="2"/>
      <c r="R3" s="2"/>
      <c r="S3" s="2"/>
      <c r="T3" s="31"/>
      <c r="U3" s="31"/>
    </row>
    <row r="4" spans="1:21" x14ac:dyDescent="0.2">
      <c r="A4" s="30"/>
      <c r="B4" s="2"/>
      <c r="C4" s="802" t="s">
        <v>2</v>
      </c>
      <c r="D4" s="2"/>
      <c r="E4" s="2"/>
      <c r="F4" s="2"/>
      <c r="G4" s="92"/>
      <c r="H4" s="92"/>
      <c r="I4" s="92"/>
      <c r="J4" s="92"/>
      <c r="K4" s="803" t="s">
        <v>318</v>
      </c>
      <c r="L4" s="92"/>
      <c r="M4" s="92"/>
      <c r="N4" s="92"/>
      <c r="O4" s="2"/>
      <c r="P4" s="2"/>
      <c r="Q4" s="2"/>
      <c r="R4" s="2"/>
      <c r="S4" s="2"/>
      <c r="T4" s="31"/>
      <c r="U4" s="31"/>
    </row>
    <row r="5" spans="1:21" x14ac:dyDescent="0.2">
      <c r="A5" s="30"/>
      <c r="B5" s="2"/>
      <c r="C5" s="2"/>
      <c r="D5" s="2"/>
      <c r="E5" s="2"/>
      <c r="F5" s="2"/>
      <c r="G5" s="92"/>
      <c r="H5" s="92"/>
      <c r="I5" s="92"/>
      <c r="J5" s="92"/>
      <c r="K5" s="802" t="s">
        <v>3</v>
      </c>
      <c r="L5" s="92"/>
      <c r="M5" s="92"/>
      <c r="N5" s="92"/>
      <c r="O5" s="2"/>
      <c r="P5" s="2"/>
      <c r="Q5" s="2"/>
      <c r="R5" s="2"/>
      <c r="S5" s="2"/>
      <c r="T5" s="31"/>
      <c r="U5" s="31"/>
    </row>
    <row r="6" spans="1:21" ht="13.5" thickBot="1" x14ac:dyDescent="0.25"/>
    <row r="7" spans="1:21" ht="19.5" thickTop="1" thickBot="1" x14ac:dyDescent="0.25">
      <c r="A7" s="1315" t="s">
        <v>4</v>
      </c>
      <c r="B7" s="1337" t="s">
        <v>5</v>
      </c>
      <c r="C7" s="1318" t="s">
        <v>6</v>
      </c>
      <c r="D7" s="1318"/>
      <c r="E7" s="1314" t="s">
        <v>7</v>
      </c>
      <c r="F7" s="1314"/>
      <c r="G7" s="1318" t="s">
        <v>8</v>
      </c>
      <c r="H7" s="1318"/>
      <c r="I7" s="1314" t="s">
        <v>9</v>
      </c>
      <c r="J7" s="1314"/>
      <c r="K7" s="1318" t="s">
        <v>10</v>
      </c>
      <c r="L7" s="1318"/>
      <c r="M7" s="1314" t="s">
        <v>11</v>
      </c>
      <c r="N7" s="1314"/>
      <c r="O7" s="1318" t="s">
        <v>12</v>
      </c>
      <c r="P7" s="1318"/>
      <c r="Q7" s="1348" t="s">
        <v>13</v>
      </c>
      <c r="R7" s="1348"/>
      <c r="S7" s="1319" t="s">
        <v>14</v>
      </c>
      <c r="T7" s="1319"/>
      <c r="U7" s="1319"/>
    </row>
    <row r="8" spans="1:21" ht="35.25" customHeight="1" thickTop="1" thickBot="1" x14ac:dyDescent="0.25">
      <c r="A8" s="1315"/>
      <c r="B8" s="1337"/>
      <c r="C8" s="1347" t="s">
        <v>250</v>
      </c>
      <c r="D8" s="1347"/>
      <c r="E8" s="1347" t="s">
        <v>251</v>
      </c>
      <c r="F8" s="1347"/>
      <c r="G8" s="1347" t="s">
        <v>252</v>
      </c>
      <c r="H8" s="1347"/>
      <c r="I8" s="1347" t="s">
        <v>253</v>
      </c>
      <c r="J8" s="1347"/>
      <c r="K8" s="1347" t="s">
        <v>254</v>
      </c>
      <c r="L8" s="1347"/>
      <c r="M8" s="1347" t="s">
        <v>255</v>
      </c>
      <c r="N8" s="1347"/>
      <c r="O8" s="1347" t="s">
        <v>256</v>
      </c>
      <c r="P8" s="1347"/>
      <c r="Q8" s="1347" t="s">
        <v>257</v>
      </c>
      <c r="R8" s="1347"/>
      <c r="S8" s="1319"/>
      <c r="T8" s="1319"/>
      <c r="U8" s="1319"/>
    </row>
    <row r="9" spans="1:21" ht="9" customHeight="1" thickTop="1" x14ac:dyDescent="0.2">
      <c r="A9" s="1315"/>
      <c r="B9" s="1337"/>
      <c r="C9" s="541"/>
      <c r="D9" s="417"/>
      <c r="E9" s="416"/>
      <c r="F9" s="417"/>
      <c r="G9" s="418"/>
      <c r="H9" s="419"/>
      <c r="I9" s="416"/>
      <c r="J9" s="417"/>
      <c r="K9" s="418"/>
      <c r="L9" s="419"/>
      <c r="M9" s="416"/>
      <c r="N9" s="417"/>
      <c r="O9" s="418"/>
      <c r="P9" s="419"/>
      <c r="Q9" s="416"/>
      <c r="R9" s="419"/>
      <c r="S9" s="418"/>
      <c r="T9" s="420"/>
      <c r="U9" s="421"/>
    </row>
    <row r="10" spans="1:21" ht="16.5" thickBot="1" x14ac:dyDescent="0.25">
      <c r="A10" s="422"/>
      <c r="B10" s="565"/>
      <c r="C10" s="423" t="s">
        <v>15</v>
      </c>
      <c r="D10" s="424" t="s">
        <v>16</v>
      </c>
      <c r="E10" s="425" t="s">
        <v>15</v>
      </c>
      <c r="F10" s="426" t="s">
        <v>16</v>
      </c>
      <c r="G10" s="423" t="s">
        <v>15</v>
      </c>
      <c r="H10" s="424" t="s">
        <v>16</v>
      </c>
      <c r="I10" s="425" t="s">
        <v>15</v>
      </c>
      <c r="J10" s="426" t="s">
        <v>16</v>
      </c>
      <c r="K10" s="423" t="s">
        <v>15</v>
      </c>
      <c r="L10" s="424" t="s">
        <v>16</v>
      </c>
      <c r="M10" s="425" t="s">
        <v>15</v>
      </c>
      <c r="N10" s="426" t="s">
        <v>16</v>
      </c>
      <c r="O10" s="423" t="s">
        <v>15</v>
      </c>
      <c r="P10" s="424" t="s">
        <v>16</v>
      </c>
      <c r="Q10" s="425" t="s">
        <v>15</v>
      </c>
      <c r="R10" s="424" t="s">
        <v>16</v>
      </c>
      <c r="S10" s="542" t="s">
        <v>15</v>
      </c>
      <c r="T10" s="543" t="s">
        <v>16</v>
      </c>
      <c r="U10" s="800" t="s">
        <v>18</v>
      </c>
    </row>
    <row r="11" spans="1:21" ht="33" customHeight="1" x14ac:dyDescent="0.2">
      <c r="A11" s="544">
        <v>1</v>
      </c>
      <c r="B11" s="566" t="s">
        <v>167</v>
      </c>
      <c r="C11" s="545">
        <v>2</v>
      </c>
      <c r="D11" s="546">
        <v>10506</v>
      </c>
      <c r="E11" s="547">
        <v>2</v>
      </c>
      <c r="F11" s="548">
        <v>10205</v>
      </c>
      <c r="G11" s="549">
        <v>1</v>
      </c>
      <c r="H11" s="550">
        <v>22531</v>
      </c>
      <c r="I11" s="551">
        <v>2</v>
      </c>
      <c r="J11" s="552">
        <v>13850</v>
      </c>
      <c r="K11" s="549">
        <v>2</v>
      </c>
      <c r="L11" s="550">
        <v>21690</v>
      </c>
      <c r="M11" s="551">
        <v>2</v>
      </c>
      <c r="N11" s="552">
        <v>25174</v>
      </c>
      <c r="O11" s="549"/>
      <c r="P11" s="550"/>
      <c r="Q11" s="551"/>
      <c r="R11" s="552"/>
      <c r="S11" s="553">
        <v>11</v>
      </c>
      <c r="T11" s="554">
        <v>103956</v>
      </c>
      <c r="U11" s="555">
        <v>1</v>
      </c>
    </row>
    <row r="12" spans="1:21" ht="33" customHeight="1" x14ac:dyDescent="0.2">
      <c r="A12" s="544">
        <v>2</v>
      </c>
      <c r="B12" s="567" t="s">
        <v>249</v>
      </c>
      <c r="C12" s="545">
        <v>4</v>
      </c>
      <c r="D12" s="546">
        <v>8542</v>
      </c>
      <c r="E12" s="547">
        <v>4</v>
      </c>
      <c r="F12" s="548">
        <v>9535</v>
      </c>
      <c r="G12" s="549">
        <v>3</v>
      </c>
      <c r="H12" s="550">
        <v>15164</v>
      </c>
      <c r="I12" s="551">
        <v>10</v>
      </c>
      <c r="J12" s="552">
        <v>22840</v>
      </c>
      <c r="K12" s="549">
        <v>3</v>
      </c>
      <c r="L12" s="550">
        <v>20190</v>
      </c>
      <c r="M12" s="551">
        <v>4</v>
      </c>
      <c r="N12" s="552">
        <v>29122</v>
      </c>
      <c r="O12" s="549"/>
      <c r="P12" s="550"/>
      <c r="Q12" s="551"/>
      <c r="R12" s="552"/>
      <c r="S12" s="553">
        <v>28</v>
      </c>
      <c r="T12" s="554">
        <v>105393</v>
      </c>
      <c r="U12" s="555">
        <v>2</v>
      </c>
    </row>
    <row r="13" spans="1:21" ht="33" customHeight="1" x14ac:dyDescent="0.2">
      <c r="A13" s="544">
        <v>3</v>
      </c>
      <c r="B13" s="567" t="s">
        <v>133</v>
      </c>
      <c r="C13" s="545">
        <v>3</v>
      </c>
      <c r="D13" s="546">
        <v>9903</v>
      </c>
      <c r="E13" s="547">
        <v>3</v>
      </c>
      <c r="F13" s="548">
        <v>10167</v>
      </c>
      <c r="G13" s="549">
        <v>6</v>
      </c>
      <c r="H13" s="550">
        <v>14102</v>
      </c>
      <c r="I13" s="551">
        <v>5</v>
      </c>
      <c r="J13" s="552">
        <v>12666</v>
      </c>
      <c r="K13" s="549">
        <v>1</v>
      </c>
      <c r="L13" s="550">
        <v>42027</v>
      </c>
      <c r="M13" s="551">
        <v>10</v>
      </c>
      <c r="N13" s="552">
        <v>10519</v>
      </c>
      <c r="O13" s="549"/>
      <c r="P13" s="550"/>
      <c r="Q13" s="551"/>
      <c r="R13" s="552"/>
      <c r="S13" s="553">
        <v>28</v>
      </c>
      <c r="T13" s="554">
        <v>99384</v>
      </c>
      <c r="U13" s="555">
        <v>3</v>
      </c>
    </row>
    <row r="14" spans="1:21" ht="33" customHeight="1" x14ac:dyDescent="0.2">
      <c r="A14" s="544">
        <v>4</v>
      </c>
      <c r="B14" s="567" t="s">
        <v>106</v>
      </c>
      <c r="C14" s="545">
        <v>6</v>
      </c>
      <c r="D14" s="546">
        <v>8546</v>
      </c>
      <c r="E14" s="547">
        <v>6</v>
      </c>
      <c r="F14" s="548">
        <v>8673</v>
      </c>
      <c r="G14" s="549">
        <v>9</v>
      </c>
      <c r="H14" s="550">
        <v>10040</v>
      </c>
      <c r="I14" s="551">
        <v>1</v>
      </c>
      <c r="J14" s="552">
        <v>27265</v>
      </c>
      <c r="K14" s="549">
        <v>4</v>
      </c>
      <c r="L14" s="550">
        <v>17271</v>
      </c>
      <c r="M14" s="551">
        <v>3</v>
      </c>
      <c r="N14" s="552">
        <v>23841</v>
      </c>
      <c r="O14" s="549"/>
      <c r="P14" s="550"/>
      <c r="Q14" s="551"/>
      <c r="R14" s="552"/>
      <c r="S14" s="553">
        <v>29</v>
      </c>
      <c r="T14" s="554">
        <v>95636</v>
      </c>
      <c r="U14" s="555">
        <v>4</v>
      </c>
    </row>
    <row r="15" spans="1:21" ht="33" customHeight="1" x14ac:dyDescent="0.2">
      <c r="A15" s="544">
        <v>5</v>
      </c>
      <c r="B15" s="567" t="s">
        <v>110</v>
      </c>
      <c r="C15" s="545">
        <v>1</v>
      </c>
      <c r="D15" s="546">
        <v>11373</v>
      </c>
      <c r="E15" s="547">
        <v>9</v>
      </c>
      <c r="F15" s="548">
        <v>7307</v>
      </c>
      <c r="G15" s="549">
        <v>10</v>
      </c>
      <c r="H15" s="550">
        <v>9065</v>
      </c>
      <c r="I15" s="551">
        <v>3</v>
      </c>
      <c r="J15" s="552">
        <v>14904</v>
      </c>
      <c r="K15" s="549">
        <v>8</v>
      </c>
      <c r="L15" s="550">
        <v>13787</v>
      </c>
      <c r="M15" s="551">
        <v>1</v>
      </c>
      <c r="N15" s="552">
        <v>22895</v>
      </c>
      <c r="O15" s="549"/>
      <c r="P15" s="550"/>
      <c r="Q15" s="551"/>
      <c r="R15" s="552"/>
      <c r="S15" s="553">
        <v>32</v>
      </c>
      <c r="T15" s="554">
        <v>79331</v>
      </c>
      <c r="U15" s="555">
        <v>5</v>
      </c>
    </row>
    <row r="16" spans="1:21" ht="33" customHeight="1" x14ac:dyDescent="0.2">
      <c r="A16" s="544">
        <v>6</v>
      </c>
      <c r="B16" s="567" t="s">
        <v>186</v>
      </c>
      <c r="C16" s="545">
        <v>9</v>
      </c>
      <c r="D16" s="546">
        <v>7346</v>
      </c>
      <c r="E16" s="547">
        <v>1</v>
      </c>
      <c r="F16" s="548">
        <v>10739</v>
      </c>
      <c r="G16" s="549">
        <v>4</v>
      </c>
      <c r="H16" s="550">
        <v>5066</v>
      </c>
      <c r="I16" s="551">
        <v>12</v>
      </c>
      <c r="J16" s="552">
        <v>6181</v>
      </c>
      <c r="K16" s="549">
        <v>5</v>
      </c>
      <c r="L16" s="550">
        <v>18537</v>
      </c>
      <c r="M16" s="551">
        <v>7</v>
      </c>
      <c r="N16" s="552">
        <v>12573</v>
      </c>
      <c r="O16" s="549"/>
      <c r="P16" s="550"/>
      <c r="Q16" s="551"/>
      <c r="R16" s="552"/>
      <c r="S16" s="553">
        <v>38</v>
      </c>
      <c r="T16" s="554">
        <v>60442</v>
      </c>
      <c r="U16" s="555">
        <v>6</v>
      </c>
    </row>
    <row r="17" spans="1:21" ht="33" customHeight="1" x14ac:dyDescent="0.2">
      <c r="A17" s="544">
        <v>7</v>
      </c>
      <c r="B17" s="567" t="s">
        <v>134</v>
      </c>
      <c r="C17" s="545">
        <v>7</v>
      </c>
      <c r="D17" s="546">
        <v>7231</v>
      </c>
      <c r="E17" s="547">
        <v>5</v>
      </c>
      <c r="F17" s="548">
        <v>8248</v>
      </c>
      <c r="G17" s="549">
        <v>8</v>
      </c>
      <c r="H17" s="550">
        <v>16452</v>
      </c>
      <c r="I17" s="551">
        <v>7</v>
      </c>
      <c r="J17" s="552">
        <v>7402</v>
      </c>
      <c r="K17" s="549">
        <v>7</v>
      </c>
      <c r="L17" s="550">
        <v>17412</v>
      </c>
      <c r="M17" s="551">
        <v>5</v>
      </c>
      <c r="N17" s="552">
        <v>17111</v>
      </c>
      <c r="O17" s="549"/>
      <c r="P17" s="550"/>
      <c r="Q17" s="551"/>
      <c r="R17" s="552"/>
      <c r="S17" s="553">
        <v>39</v>
      </c>
      <c r="T17" s="554">
        <v>73856</v>
      </c>
      <c r="U17" s="555">
        <v>7</v>
      </c>
    </row>
    <row r="18" spans="1:21" ht="33" customHeight="1" x14ac:dyDescent="0.2">
      <c r="A18" s="544">
        <v>8</v>
      </c>
      <c r="B18" s="567" t="s">
        <v>136</v>
      </c>
      <c r="C18" s="545">
        <v>11</v>
      </c>
      <c r="D18" s="546">
        <v>5611</v>
      </c>
      <c r="E18" s="547">
        <v>7</v>
      </c>
      <c r="F18" s="548">
        <v>8601</v>
      </c>
      <c r="G18" s="549">
        <v>5</v>
      </c>
      <c r="H18" s="550">
        <v>16088</v>
      </c>
      <c r="I18" s="551">
        <v>11</v>
      </c>
      <c r="J18" s="552">
        <v>14913</v>
      </c>
      <c r="K18" s="549">
        <v>6</v>
      </c>
      <c r="L18" s="550">
        <v>18319</v>
      </c>
      <c r="M18" s="551">
        <v>8</v>
      </c>
      <c r="N18" s="552">
        <v>10993</v>
      </c>
      <c r="O18" s="549"/>
      <c r="P18" s="550"/>
      <c r="Q18" s="551"/>
      <c r="R18" s="552"/>
      <c r="S18" s="553">
        <v>48</v>
      </c>
      <c r="T18" s="554">
        <v>74525</v>
      </c>
      <c r="U18" s="555">
        <v>8</v>
      </c>
    </row>
    <row r="19" spans="1:21" ht="33" customHeight="1" x14ac:dyDescent="0.2">
      <c r="A19" s="997">
        <v>9</v>
      </c>
      <c r="B19" s="998" t="s">
        <v>248</v>
      </c>
      <c r="C19" s="999">
        <v>8</v>
      </c>
      <c r="D19" s="1234">
        <v>7424</v>
      </c>
      <c r="E19" s="1000">
        <v>8</v>
      </c>
      <c r="F19" s="1001">
        <v>8079</v>
      </c>
      <c r="G19" s="1236">
        <v>2</v>
      </c>
      <c r="H19" s="1237">
        <v>13640</v>
      </c>
      <c r="I19" s="1236">
        <v>9</v>
      </c>
      <c r="J19" s="1237">
        <v>7887</v>
      </c>
      <c r="K19" s="549">
        <v>11</v>
      </c>
      <c r="L19" s="550">
        <v>13646</v>
      </c>
      <c r="M19" s="551">
        <v>11</v>
      </c>
      <c r="N19" s="552">
        <v>12616</v>
      </c>
      <c r="O19" s="549"/>
      <c r="P19" s="550"/>
      <c r="Q19" s="551"/>
      <c r="R19" s="552"/>
      <c r="S19" s="553">
        <v>49</v>
      </c>
      <c r="T19" s="554">
        <v>63292</v>
      </c>
      <c r="U19" s="555">
        <v>9</v>
      </c>
    </row>
    <row r="20" spans="1:21" ht="33" customHeight="1" x14ac:dyDescent="0.2">
      <c r="A20" s="997">
        <v>10</v>
      </c>
      <c r="B20" s="998" t="s">
        <v>132</v>
      </c>
      <c r="C20" s="999">
        <v>10</v>
      </c>
      <c r="D20" s="1234">
        <v>7431</v>
      </c>
      <c r="E20" s="1000">
        <v>10</v>
      </c>
      <c r="F20" s="1001">
        <v>7578</v>
      </c>
      <c r="G20" s="1236">
        <v>11</v>
      </c>
      <c r="H20" s="1237">
        <v>7503</v>
      </c>
      <c r="I20" s="1236">
        <v>4</v>
      </c>
      <c r="J20" s="1237">
        <v>12772</v>
      </c>
      <c r="K20" s="549">
        <v>9</v>
      </c>
      <c r="L20" s="550">
        <v>14311</v>
      </c>
      <c r="M20" s="551">
        <v>6</v>
      </c>
      <c r="N20" s="552">
        <v>17866</v>
      </c>
      <c r="O20" s="549"/>
      <c r="P20" s="550"/>
      <c r="Q20" s="551"/>
      <c r="R20" s="552"/>
      <c r="S20" s="553">
        <v>50</v>
      </c>
      <c r="T20" s="554">
        <v>67461</v>
      </c>
      <c r="U20" s="555">
        <v>10</v>
      </c>
    </row>
    <row r="21" spans="1:21" ht="33" customHeight="1" x14ac:dyDescent="0.2">
      <c r="A21" s="997">
        <v>11</v>
      </c>
      <c r="B21" s="998" t="s">
        <v>187</v>
      </c>
      <c r="C21" s="999">
        <v>5</v>
      </c>
      <c r="D21" s="1234">
        <v>10093</v>
      </c>
      <c r="E21" s="1000">
        <v>11</v>
      </c>
      <c r="F21" s="1001">
        <v>5267</v>
      </c>
      <c r="G21" s="1236">
        <v>7</v>
      </c>
      <c r="H21" s="1237">
        <v>11598</v>
      </c>
      <c r="I21" s="1236">
        <v>8</v>
      </c>
      <c r="J21" s="1237">
        <v>7165</v>
      </c>
      <c r="K21" s="549">
        <v>10</v>
      </c>
      <c r="L21" s="550">
        <v>13947</v>
      </c>
      <c r="M21" s="551">
        <v>9</v>
      </c>
      <c r="N21" s="552">
        <v>11163</v>
      </c>
      <c r="O21" s="549"/>
      <c r="P21" s="550"/>
      <c r="Q21" s="551"/>
      <c r="R21" s="552"/>
      <c r="S21" s="553">
        <v>50</v>
      </c>
      <c r="T21" s="554">
        <v>59233</v>
      </c>
      <c r="U21" s="555">
        <v>11</v>
      </c>
    </row>
    <row r="22" spans="1:21" ht="33" customHeight="1" thickBot="1" x14ac:dyDescent="0.25">
      <c r="A22" s="556">
        <v>12</v>
      </c>
      <c r="B22" s="831" t="s">
        <v>135</v>
      </c>
      <c r="C22" s="557">
        <v>12</v>
      </c>
      <c r="D22" s="1235">
        <v>4190</v>
      </c>
      <c r="E22" s="558">
        <v>12</v>
      </c>
      <c r="F22" s="559">
        <v>4972</v>
      </c>
      <c r="G22" s="1238">
        <v>12</v>
      </c>
      <c r="H22" s="1239">
        <v>4759</v>
      </c>
      <c r="I22" s="1238">
        <v>6</v>
      </c>
      <c r="J22" s="1239">
        <v>9565</v>
      </c>
      <c r="K22" s="560">
        <v>12</v>
      </c>
      <c r="L22" s="561">
        <v>7001</v>
      </c>
      <c r="M22" s="562">
        <v>12</v>
      </c>
      <c r="N22" s="563">
        <v>7004</v>
      </c>
      <c r="O22" s="560"/>
      <c r="P22" s="561"/>
      <c r="Q22" s="562"/>
      <c r="R22" s="563"/>
      <c r="S22" s="553">
        <v>66</v>
      </c>
      <c r="T22" s="554">
        <v>37491</v>
      </c>
      <c r="U22" s="564">
        <v>12</v>
      </c>
    </row>
    <row r="23" spans="1:21" ht="33" customHeight="1" x14ac:dyDescent="0.2"/>
    <row r="24" spans="1:21" ht="23.25" x14ac:dyDescent="0.35">
      <c r="B24" s="137" t="s">
        <v>615</v>
      </c>
    </row>
  </sheetData>
  <sortState xmlns:xlrd2="http://schemas.microsoft.com/office/spreadsheetml/2017/richdata2" ref="B11:T22">
    <sortCondition ref="S11:S22"/>
    <sortCondition descending="1" ref="T11:T22"/>
  </sortState>
  <mergeCells count="19">
    <mergeCell ref="S7:U8"/>
    <mergeCell ref="C8:D8"/>
    <mergeCell ref="E8:F8"/>
    <mergeCell ref="G8:H8"/>
    <mergeCell ref="I8:J8"/>
    <mergeCell ref="K8:L8"/>
    <mergeCell ref="I7:J7"/>
    <mergeCell ref="M8:N8"/>
    <mergeCell ref="O8:P8"/>
    <mergeCell ref="Q8:R8"/>
    <mergeCell ref="K7:L7"/>
    <mergeCell ref="M7:N7"/>
    <mergeCell ref="O7:P7"/>
    <mergeCell ref="Q7:R7"/>
    <mergeCell ref="A7:A9"/>
    <mergeCell ref="B7:B9"/>
    <mergeCell ref="C7:D7"/>
    <mergeCell ref="E7:F7"/>
    <mergeCell ref="G7:H7"/>
  </mergeCells>
  <pageMargins left="0.7" right="0.7" top="0.75" bottom="0.75" header="0.3" footer="0.3"/>
  <pageSetup paperSize="9" orientation="landscape" horizontalDpi="4294967293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59EC-BA05-476A-8FAC-173E61E0173A}">
  <dimension ref="A1:V54"/>
  <sheetViews>
    <sheetView topLeftCell="A6" workbookViewId="0">
      <selection activeCell="T15" sqref="T15"/>
    </sheetView>
  </sheetViews>
  <sheetFormatPr defaultRowHeight="12.75" x14ac:dyDescent="0.2"/>
  <cols>
    <col min="1" max="1" width="3.7109375" customWidth="1"/>
    <col min="2" max="2" width="17.140625" customWidth="1"/>
    <col min="3" max="3" width="20.85546875" customWidth="1"/>
    <col min="4" max="4" width="3.7109375" customWidth="1"/>
    <col min="5" max="5" width="6.7109375" customWidth="1"/>
    <col min="6" max="6" width="3.7109375" customWidth="1"/>
    <col min="7" max="7" width="6.42578125" customWidth="1"/>
    <col min="8" max="8" width="3.7109375" customWidth="1"/>
    <col min="9" max="9" width="6.7109375" customWidth="1"/>
    <col min="10" max="10" width="3.7109375" customWidth="1"/>
    <col min="11" max="11" width="6.7109375" customWidth="1"/>
    <col min="12" max="12" width="3.7109375" customWidth="1"/>
    <col min="13" max="13" width="6.7109375" customWidth="1"/>
    <col min="14" max="14" width="3.7109375" customWidth="1"/>
    <col min="15" max="15" width="6.7109375" customWidth="1"/>
    <col min="16" max="16" width="3.7109375" customWidth="1"/>
    <col min="17" max="17" width="6.7109375" customWidth="1"/>
    <col min="18" max="18" width="3.7109375" customWidth="1"/>
    <col min="19" max="19" width="6.85546875" customWidth="1"/>
    <col min="20" max="20" width="3.7109375" customWidth="1"/>
    <col min="21" max="21" width="6.85546875" customWidth="1"/>
    <col min="22" max="22" width="6.28515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22" ht="15" x14ac:dyDescent="0.25">
      <c r="A4" s="30"/>
      <c r="B4" s="817"/>
      <c r="C4" s="818" t="s">
        <v>50</v>
      </c>
      <c r="D4" s="819"/>
      <c r="E4" s="817"/>
      <c r="F4" s="817"/>
      <c r="G4" s="820"/>
      <c r="H4" s="820"/>
      <c r="I4" s="820"/>
      <c r="J4" s="820"/>
      <c r="K4" s="818" t="s">
        <v>1</v>
      </c>
      <c r="L4" s="820"/>
      <c r="M4" s="820"/>
      <c r="N4" s="820"/>
      <c r="O4" s="817"/>
      <c r="P4" s="817"/>
      <c r="Q4" s="817"/>
      <c r="R4" s="817"/>
      <c r="S4" s="821"/>
      <c r="T4" s="821"/>
      <c r="U4" s="821"/>
      <c r="V4" s="821"/>
    </row>
    <row r="5" spans="1:22" ht="15" x14ac:dyDescent="0.25">
      <c r="A5" s="30"/>
      <c r="B5" s="817"/>
      <c r="C5" s="822" t="s">
        <v>51</v>
      </c>
      <c r="D5" s="817"/>
      <c r="E5" s="817"/>
      <c r="F5" s="817"/>
      <c r="G5" s="820"/>
      <c r="H5" s="820"/>
      <c r="I5" s="820"/>
      <c r="J5" s="820"/>
      <c r="K5" s="823" t="s">
        <v>318</v>
      </c>
      <c r="L5" s="820"/>
      <c r="M5" s="820"/>
      <c r="N5" s="820"/>
      <c r="O5" s="817"/>
      <c r="P5" s="817"/>
      <c r="Q5" s="817"/>
      <c r="R5" s="817"/>
      <c r="S5" s="821"/>
      <c r="T5" s="821"/>
      <c r="U5" s="821"/>
      <c r="V5" s="821"/>
    </row>
    <row r="6" spans="1:22" ht="15" x14ac:dyDescent="0.25">
      <c r="A6" s="30"/>
      <c r="B6" s="817"/>
      <c r="C6" s="817"/>
      <c r="D6" s="817"/>
      <c r="E6" s="817"/>
      <c r="F6" s="817"/>
      <c r="G6" s="820"/>
      <c r="H6" s="820"/>
      <c r="I6" s="820"/>
      <c r="J6" s="820"/>
      <c r="K6" s="822" t="s">
        <v>19</v>
      </c>
      <c r="L6" s="820"/>
      <c r="M6" s="820"/>
      <c r="N6" s="820"/>
      <c r="O6" s="817"/>
      <c r="P6" s="817"/>
      <c r="Q6" s="817"/>
      <c r="R6" s="817"/>
      <c r="S6" s="821"/>
      <c r="T6" s="821"/>
      <c r="U6" s="821"/>
      <c r="V6" s="821"/>
    </row>
    <row r="7" spans="1:22" ht="13.5" thickBot="1" x14ac:dyDescent="0.25"/>
    <row r="8" spans="1:22" ht="14.25" thickTop="1" thickBot="1" x14ac:dyDescent="0.25">
      <c r="A8" s="1320" t="s">
        <v>4</v>
      </c>
      <c r="B8" s="1343" t="s">
        <v>20</v>
      </c>
      <c r="C8" s="1344" t="s">
        <v>5</v>
      </c>
      <c r="D8" s="1353" t="s">
        <v>6</v>
      </c>
      <c r="E8" s="1353"/>
      <c r="F8" s="1354" t="s">
        <v>7</v>
      </c>
      <c r="G8" s="1354"/>
      <c r="H8" s="1353" t="s">
        <v>8</v>
      </c>
      <c r="I8" s="1353"/>
      <c r="J8" s="1354" t="s">
        <v>9</v>
      </c>
      <c r="K8" s="1354"/>
      <c r="L8" s="1353" t="s">
        <v>10</v>
      </c>
      <c r="M8" s="1353"/>
      <c r="N8" s="1354" t="s">
        <v>11</v>
      </c>
      <c r="O8" s="1354"/>
      <c r="P8" s="1353" t="s">
        <v>12</v>
      </c>
      <c r="Q8" s="1353"/>
      <c r="R8" s="1354" t="s">
        <v>13</v>
      </c>
      <c r="S8" s="1354"/>
      <c r="T8" s="1355" t="s">
        <v>14</v>
      </c>
      <c r="U8" s="1355"/>
      <c r="V8" s="1355"/>
    </row>
    <row r="9" spans="1:22" ht="34.5" customHeight="1" thickTop="1" thickBot="1" x14ac:dyDescent="0.25">
      <c r="A9" s="1320"/>
      <c r="B9" s="1343"/>
      <c r="C9" s="1344"/>
      <c r="D9" s="1347" t="s">
        <v>250</v>
      </c>
      <c r="E9" s="1347"/>
      <c r="F9" s="1347" t="s">
        <v>251</v>
      </c>
      <c r="G9" s="1347"/>
      <c r="H9" s="1347" t="s">
        <v>252</v>
      </c>
      <c r="I9" s="1347"/>
      <c r="J9" s="1347" t="s">
        <v>253</v>
      </c>
      <c r="K9" s="1347"/>
      <c r="L9" s="1347" t="s">
        <v>254</v>
      </c>
      <c r="M9" s="1347"/>
      <c r="N9" s="1347" t="s">
        <v>255</v>
      </c>
      <c r="O9" s="1347"/>
      <c r="P9" s="1347" t="s">
        <v>256</v>
      </c>
      <c r="Q9" s="1347"/>
      <c r="R9" s="1347" t="s">
        <v>257</v>
      </c>
      <c r="S9" s="1347"/>
      <c r="T9" s="1355"/>
      <c r="U9" s="1355"/>
      <c r="V9" s="1355"/>
    </row>
    <row r="10" spans="1:22" ht="3.75" customHeight="1" thickTop="1" x14ac:dyDescent="0.2">
      <c r="A10" s="1320"/>
      <c r="B10" s="1343"/>
      <c r="C10" s="1344"/>
      <c r="D10" s="804"/>
      <c r="E10" s="805"/>
      <c r="F10" s="806"/>
      <c r="G10" s="807"/>
      <c r="H10" s="804"/>
      <c r="I10" s="805"/>
      <c r="J10" s="806"/>
      <c r="K10" s="807"/>
      <c r="L10" s="804"/>
      <c r="M10" s="805"/>
      <c r="N10" s="806"/>
      <c r="O10" s="808"/>
      <c r="P10" s="804"/>
      <c r="Q10" s="805"/>
      <c r="R10" s="806"/>
      <c r="S10" s="807"/>
      <c r="T10" s="804"/>
      <c r="U10" s="809"/>
      <c r="V10" s="810"/>
    </row>
    <row r="11" spans="1:22" ht="13.5" customHeight="1" thickBot="1" x14ac:dyDescent="0.25">
      <c r="A11" s="382"/>
      <c r="B11" s="443"/>
      <c r="C11" s="444"/>
      <c r="D11" s="811" t="s">
        <v>15</v>
      </c>
      <c r="E11" s="812" t="s">
        <v>16</v>
      </c>
      <c r="F11" s="813" t="s">
        <v>15</v>
      </c>
      <c r="G11" s="814" t="s">
        <v>16</v>
      </c>
      <c r="H11" s="811" t="s">
        <v>15</v>
      </c>
      <c r="I11" s="812" t="s">
        <v>16</v>
      </c>
      <c r="J11" s="813" t="s">
        <v>15</v>
      </c>
      <c r="K11" s="814" t="s">
        <v>16</v>
      </c>
      <c r="L11" s="811" t="s">
        <v>15</v>
      </c>
      <c r="M11" s="812" t="s">
        <v>16</v>
      </c>
      <c r="N11" s="813" t="s">
        <v>15</v>
      </c>
      <c r="O11" s="815" t="s">
        <v>16</v>
      </c>
      <c r="P11" s="811" t="s">
        <v>15</v>
      </c>
      <c r="Q11" s="812" t="s">
        <v>16</v>
      </c>
      <c r="R11" s="813" t="s">
        <v>15</v>
      </c>
      <c r="S11" s="814" t="s">
        <v>16</v>
      </c>
      <c r="T11" s="811" t="s">
        <v>15</v>
      </c>
      <c r="U11" s="815" t="s">
        <v>16</v>
      </c>
      <c r="V11" s="816" t="s">
        <v>130</v>
      </c>
    </row>
    <row r="12" spans="1:22" ht="15.75" x14ac:dyDescent="0.2">
      <c r="A12" s="391">
        <v>1</v>
      </c>
      <c r="B12" s="1198" t="s">
        <v>1019</v>
      </c>
      <c r="C12" s="450" t="s">
        <v>167</v>
      </c>
      <c r="D12" s="568">
        <v>2</v>
      </c>
      <c r="E12" s="451">
        <v>4754</v>
      </c>
      <c r="F12" s="569">
        <v>1</v>
      </c>
      <c r="G12" s="452">
        <v>3915</v>
      </c>
      <c r="H12" s="568">
        <v>1</v>
      </c>
      <c r="I12" s="451">
        <v>15157</v>
      </c>
      <c r="J12" s="569">
        <v>3</v>
      </c>
      <c r="K12" s="453">
        <v>3807</v>
      </c>
      <c r="L12" s="568">
        <v>3</v>
      </c>
      <c r="M12" s="451">
        <v>6575</v>
      </c>
      <c r="N12" s="569">
        <v>5</v>
      </c>
      <c r="O12" s="453">
        <v>6833</v>
      </c>
      <c r="P12" s="570"/>
      <c r="Q12" s="791"/>
      <c r="R12" s="571"/>
      <c r="S12" s="793"/>
      <c r="T12" s="1201">
        <v>15</v>
      </c>
      <c r="U12" s="1202">
        <v>41041</v>
      </c>
      <c r="V12" s="399">
        <v>1</v>
      </c>
    </row>
    <row r="13" spans="1:22" ht="15.75" x14ac:dyDescent="0.2">
      <c r="A13" s="400">
        <v>2</v>
      </c>
      <c r="B13" s="903" t="s">
        <v>980</v>
      </c>
      <c r="C13" s="455" t="s">
        <v>134</v>
      </c>
      <c r="D13" s="540">
        <v>4</v>
      </c>
      <c r="E13" s="457">
        <v>3528</v>
      </c>
      <c r="F13" s="572">
        <v>5</v>
      </c>
      <c r="G13" s="459">
        <v>3678</v>
      </c>
      <c r="H13" s="540">
        <v>1</v>
      </c>
      <c r="I13" s="457">
        <v>11585</v>
      </c>
      <c r="J13" s="572">
        <v>5</v>
      </c>
      <c r="K13" s="462">
        <v>2893</v>
      </c>
      <c r="L13" s="540">
        <v>2</v>
      </c>
      <c r="M13" s="457">
        <v>11606</v>
      </c>
      <c r="N13" s="572">
        <v>1</v>
      </c>
      <c r="O13" s="462">
        <v>8702</v>
      </c>
      <c r="P13" s="573"/>
      <c r="Q13" s="792"/>
      <c r="R13" s="574"/>
      <c r="S13" s="794"/>
      <c r="T13" s="1203">
        <v>18</v>
      </c>
      <c r="U13" s="1204">
        <v>41992</v>
      </c>
      <c r="V13" s="399">
        <v>2</v>
      </c>
    </row>
    <row r="14" spans="1:22" ht="15.75" x14ac:dyDescent="0.2">
      <c r="A14" s="391">
        <v>3</v>
      </c>
      <c r="B14" s="903" t="s">
        <v>973</v>
      </c>
      <c r="C14" s="455" t="s">
        <v>249</v>
      </c>
      <c r="D14" s="540">
        <v>3</v>
      </c>
      <c r="E14" s="457">
        <v>3435</v>
      </c>
      <c r="F14" s="572">
        <v>8</v>
      </c>
      <c r="G14" s="459">
        <v>2859</v>
      </c>
      <c r="H14" s="540">
        <v>2</v>
      </c>
      <c r="I14" s="457">
        <v>5214</v>
      </c>
      <c r="J14" s="572">
        <v>1</v>
      </c>
      <c r="K14" s="462">
        <v>21978</v>
      </c>
      <c r="L14" s="540">
        <v>2</v>
      </c>
      <c r="M14" s="457">
        <v>7997</v>
      </c>
      <c r="N14" s="572">
        <v>3</v>
      </c>
      <c r="O14" s="462">
        <v>8351</v>
      </c>
      <c r="P14" s="573"/>
      <c r="Q14" s="792"/>
      <c r="R14" s="574"/>
      <c r="S14" s="794"/>
      <c r="T14" s="1203">
        <v>19</v>
      </c>
      <c r="U14" s="1204">
        <v>49834</v>
      </c>
      <c r="V14" s="402">
        <v>3</v>
      </c>
    </row>
    <row r="15" spans="1:22" ht="15.75" x14ac:dyDescent="0.2">
      <c r="A15" s="391">
        <v>4</v>
      </c>
      <c r="B15" s="454" t="s">
        <v>1020</v>
      </c>
      <c r="C15" s="455" t="s">
        <v>106</v>
      </c>
      <c r="D15" s="540">
        <v>4</v>
      </c>
      <c r="E15" s="457">
        <v>3697</v>
      </c>
      <c r="F15" s="572">
        <v>6</v>
      </c>
      <c r="G15" s="459">
        <v>2284</v>
      </c>
      <c r="H15" s="540">
        <v>4</v>
      </c>
      <c r="I15" s="457">
        <v>7370</v>
      </c>
      <c r="J15" s="572">
        <v>2</v>
      </c>
      <c r="K15" s="462">
        <v>3429</v>
      </c>
      <c r="L15" s="540">
        <v>3</v>
      </c>
      <c r="M15" s="457">
        <v>7020</v>
      </c>
      <c r="N15" s="572">
        <v>2</v>
      </c>
      <c r="O15" s="462">
        <v>9956</v>
      </c>
      <c r="P15" s="573"/>
      <c r="Q15" s="792"/>
      <c r="R15" s="574"/>
      <c r="S15" s="794"/>
      <c r="T15" s="1203">
        <v>21</v>
      </c>
      <c r="U15" s="1204">
        <v>33756</v>
      </c>
      <c r="V15" s="402">
        <v>4</v>
      </c>
    </row>
    <row r="16" spans="1:22" ht="15.75" x14ac:dyDescent="0.2">
      <c r="A16" s="400">
        <v>5</v>
      </c>
      <c r="B16" s="454" t="s">
        <v>968</v>
      </c>
      <c r="C16" s="455" t="s">
        <v>167</v>
      </c>
      <c r="D16" s="540">
        <v>8</v>
      </c>
      <c r="E16" s="457">
        <v>2136</v>
      </c>
      <c r="F16" s="572">
        <v>3</v>
      </c>
      <c r="G16" s="459">
        <v>4566</v>
      </c>
      <c r="H16" s="540">
        <v>2</v>
      </c>
      <c r="I16" s="457">
        <v>5529</v>
      </c>
      <c r="J16" s="572">
        <v>7</v>
      </c>
      <c r="K16" s="462">
        <v>7788</v>
      </c>
      <c r="L16" s="540">
        <v>2</v>
      </c>
      <c r="M16" s="457">
        <v>7435</v>
      </c>
      <c r="N16" s="572">
        <v>1</v>
      </c>
      <c r="O16" s="462">
        <v>10400</v>
      </c>
      <c r="P16" s="573"/>
      <c r="Q16" s="792"/>
      <c r="R16" s="574"/>
      <c r="S16" s="794"/>
      <c r="T16" s="1203">
        <v>23</v>
      </c>
      <c r="U16" s="1204">
        <v>37854</v>
      </c>
      <c r="V16" s="399">
        <v>5</v>
      </c>
    </row>
    <row r="17" spans="1:22" ht="15.75" x14ac:dyDescent="0.2">
      <c r="A17" s="391">
        <v>6</v>
      </c>
      <c r="B17" s="903" t="s">
        <v>979</v>
      </c>
      <c r="C17" s="455" t="s">
        <v>106</v>
      </c>
      <c r="D17" s="540">
        <v>6</v>
      </c>
      <c r="E17" s="457">
        <v>2681</v>
      </c>
      <c r="F17" s="572">
        <v>9</v>
      </c>
      <c r="G17" s="459">
        <v>2647</v>
      </c>
      <c r="H17" s="540">
        <v>6</v>
      </c>
      <c r="I17" s="457">
        <v>2461</v>
      </c>
      <c r="J17" s="572">
        <v>2</v>
      </c>
      <c r="K17" s="462">
        <v>14762</v>
      </c>
      <c r="L17" s="540">
        <v>1</v>
      </c>
      <c r="M17" s="457">
        <v>8117</v>
      </c>
      <c r="N17" s="572">
        <v>4</v>
      </c>
      <c r="O17" s="462">
        <v>6893</v>
      </c>
      <c r="P17" s="573"/>
      <c r="Q17" s="792"/>
      <c r="R17" s="574"/>
      <c r="S17" s="794"/>
      <c r="T17" s="1203">
        <v>28</v>
      </c>
      <c r="U17" s="1204">
        <v>37561</v>
      </c>
      <c r="V17" s="402">
        <v>6</v>
      </c>
    </row>
    <row r="18" spans="1:22" ht="15.75" x14ac:dyDescent="0.2">
      <c r="A18" s="391">
        <v>7</v>
      </c>
      <c r="B18" s="903" t="s">
        <v>974</v>
      </c>
      <c r="C18" s="455" t="s">
        <v>249</v>
      </c>
      <c r="D18" s="540">
        <v>7</v>
      </c>
      <c r="E18" s="457">
        <v>1956</v>
      </c>
      <c r="F18" s="572">
        <v>2</v>
      </c>
      <c r="G18" s="459">
        <v>3830</v>
      </c>
      <c r="H18" s="540">
        <v>3</v>
      </c>
      <c r="I18" s="457">
        <v>9737</v>
      </c>
      <c r="J18" s="572">
        <v>12</v>
      </c>
      <c r="K18" s="462">
        <v>268</v>
      </c>
      <c r="L18" s="540">
        <v>5</v>
      </c>
      <c r="M18" s="457">
        <v>5325</v>
      </c>
      <c r="N18" s="572">
        <v>1</v>
      </c>
      <c r="O18" s="462">
        <v>15295</v>
      </c>
      <c r="P18" s="573"/>
      <c r="Q18" s="792"/>
      <c r="R18" s="574"/>
      <c r="S18" s="794"/>
      <c r="T18" s="1203">
        <v>30</v>
      </c>
      <c r="U18" s="1204">
        <v>36411</v>
      </c>
      <c r="V18" s="399">
        <v>7</v>
      </c>
    </row>
    <row r="19" spans="1:22" ht="15.75" x14ac:dyDescent="0.2">
      <c r="A19" s="400">
        <v>8</v>
      </c>
      <c r="B19" s="903" t="s">
        <v>1021</v>
      </c>
      <c r="C19" s="455" t="s">
        <v>110</v>
      </c>
      <c r="D19" s="540">
        <v>2</v>
      </c>
      <c r="E19" s="457">
        <v>3675</v>
      </c>
      <c r="F19" s="572">
        <v>11</v>
      </c>
      <c r="G19" s="459">
        <v>1811</v>
      </c>
      <c r="H19" s="540">
        <v>6</v>
      </c>
      <c r="I19" s="457">
        <v>6654</v>
      </c>
      <c r="J19" s="572">
        <v>4</v>
      </c>
      <c r="K19" s="462">
        <v>11030</v>
      </c>
      <c r="L19" s="540">
        <v>8</v>
      </c>
      <c r="M19" s="457">
        <v>4562</v>
      </c>
      <c r="N19" s="572">
        <v>2</v>
      </c>
      <c r="O19" s="462">
        <v>7420</v>
      </c>
      <c r="P19" s="573"/>
      <c r="Q19" s="792"/>
      <c r="R19" s="574"/>
      <c r="S19" s="794"/>
      <c r="T19" s="1203">
        <v>33</v>
      </c>
      <c r="U19" s="1204">
        <v>35152</v>
      </c>
      <c r="V19" s="402">
        <v>8</v>
      </c>
    </row>
    <row r="20" spans="1:22" ht="15.75" x14ac:dyDescent="0.2">
      <c r="A20" s="391">
        <v>9</v>
      </c>
      <c r="B20" s="1199" t="s">
        <v>967</v>
      </c>
      <c r="C20" s="455" t="s">
        <v>167</v>
      </c>
      <c r="D20" s="540">
        <v>3</v>
      </c>
      <c r="E20" s="457">
        <v>3616</v>
      </c>
      <c r="F20" s="572">
        <v>8</v>
      </c>
      <c r="G20" s="459">
        <v>1724</v>
      </c>
      <c r="H20" s="540">
        <v>7</v>
      </c>
      <c r="I20" s="457">
        <v>1845</v>
      </c>
      <c r="J20" s="572">
        <v>7</v>
      </c>
      <c r="K20" s="462">
        <v>2255</v>
      </c>
      <c r="L20" s="540">
        <v>5</v>
      </c>
      <c r="M20" s="457">
        <v>7950</v>
      </c>
      <c r="N20" s="572">
        <v>3</v>
      </c>
      <c r="O20" s="462">
        <v>7941</v>
      </c>
      <c r="P20" s="573"/>
      <c r="Q20" s="792"/>
      <c r="R20" s="574"/>
      <c r="S20" s="794"/>
      <c r="T20" s="1203">
        <v>33</v>
      </c>
      <c r="U20" s="1204">
        <v>25331</v>
      </c>
      <c r="V20" s="399">
        <v>9</v>
      </c>
    </row>
    <row r="21" spans="1:22" ht="15.75" x14ac:dyDescent="0.2">
      <c r="A21" s="391">
        <v>10</v>
      </c>
      <c r="B21" s="903" t="s">
        <v>965</v>
      </c>
      <c r="C21" s="455" t="s">
        <v>110</v>
      </c>
      <c r="D21" s="540">
        <v>2</v>
      </c>
      <c r="E21" s="457">
        <v>3808</v>
      </c>
      <c r="F21" s="572">
        <v>6</v>
      </c>
      <c r="G21" s="459">
        <v>3158</v>
      </c>
      <c r="H21" s="540">
        <v>9</v>
      </c>
      <c r="I21" s="457">
        <v>1728</v>
      </c>
      <c r="J21" s="572">
        <v>9</v>
      </c>
      <c r="K21" s="462">
        <v>1256</v>
      </c>
      <c r="L21" s="540">
        <v>4</v>
      </c>
      <c r="M21" s="457">
        <v>6125</v>
      </c>
      <c r="N21" s="572">
        <v>4</v>
      </c>
      <c r="O21" s="462">
        <v>7100</v>
      </c>
      <c r="P21" s="573"/>
      <c r="Q21" s="792"/>
      <c r="R21" s="574"/>
      <c r="S21" s="794"/>
      <c r="T21" s="1203">
        <v>34</v>
      </c>
      <c r="U21" s="1204">
        <v>23175</v>
      </c>
      <c r="V21" s="399">
        <v>10</v>
      </c>
    </row>
    <row r="22" spans="1:22" ht="15.75" x14ac:dyDescent="0.2">
      <c r="A22" s="400">
        <v>11</v>
      </c>
      <c r="B22" s="903" t="s">
        <v>966</v>
      </c>
      <c r="C22" s="455" t="s">
        <v>110</v>
      </c>
      <c r="D22" s="540">
        <v>3</v>
      </c>
      <c r="E22" s="457">
        <v>3890</v>
      </c>
      <c r="F22" s="572">
        <v>5</v>
      </c>
      <c r="G22" s="459">
        <v>2338</v>
      </c>
      <c r="H22" s="540">
        <v>8</v>
      </c>
      <c r="I22" s="457">
        <v>683</v>
      </c>
      <c r="J22" s="572">
        <v>5</v>
      </c>
      <c r="K22" s="462">
        <v>2618</v>
      </c>
      <c r="L22" s="540">
        <v>11</v>
      </c>
      <c r="M22" s="457">
        <v>5100</v>
      </c>
      <c r="N22" s="572">
        <v>2</v>
      </c>
      <c r="O22" s="462">
        <v>8375</v>
      </c>
      <c r="P22" s="573"/>
      <c r="Q22" s="792"/>
      <c r="R22" s="574"/>
      <c r="S22" s="794"/>
      <c r="T22" s="1203">
        <v>34</v>
      </c>
      <c r="U22" s="1204">
        <v>23004</v>
      </c>
      <c r="V22" s="399">
        <v>11</v>
      </c>
    </row>
    <row r="23" spans="1:22" ht="15.75" x14ac:dyDescent="0.2">
      <c r="A23" s="391">
        <v>12</v>
      </c>
      <c r="B23" s="903" t="s">
        <v>991</v>
      </c>
      <c r="C23" s="455" t="s">
        <v>136</v>
      </c>
      <c r="D23" s="540">
        <v>12</v>
      </c>
      <c r="E23" s="457">
        <v>910</v>
      </c>
      <c r="F23" s="572">
        <v>1</v>
      </c>
      <c r="G23" s="459">
        <v>5414</v>
      </c>
      <c r="H23" s="540">
        <v>10</v>
      </c>
      <c r="I23" s="457">
        <v>3772</v>
      </c>
      <c r="J23" s="572">
        <v>3</v>
      </c>
      <c r="K23" s="462">
        <v>13850</v>
      </c>
      <c r="L23" s="540">
        <v>4</v>
      </c>
      <c r="M23" s="457">
        <v>10401</v>
      </c>
      <c r="N23" s="572">
        <v>6</v>
      </c>
      <c r="O23" s="462">
        <v>4610</v>
      </c>
      <c r="P23" s="573"/>
      <c r="Q23" s="792"/>
      <c r="R23" s="574"/>
      <c r="S23" s="794"/>
      <c r="T23" s="1203">
        <v>36</v>
      </c>
      <c r="U23" s="1204">
        <v>38957</v>
      </c>
      <c r="V23" s="402">
        <v>12</v>
      </c>
    </row>
    <row r="24" spans="1:22" ht="15.75" x14ac:dyDescent="0.2">
      <c r="A24" s="391">
        <v>13</v>
      </c>
      <c r="B24" s="903" t="s">
        <v>983</v>
      </c>
      <c r="C24" s="455" t="s">
        <v>248</v>
      </c>
      <c r="D24" s="540">
        <v>5</v>
      </c>
      <c r="E24" s="457">
        <v>3422</v>
      </c>
      <c r="F24" s="572">
        <v>10</v>
      </c>
      <c r="G24" s="459">
        <v>2428</v>
      </c>
      <c r="H24" s="540">
        <v>4</v>
      </c>
      <c r="I24" s="457">
        <v>3609</v>
      </c>
      <c r="J24" s="572">
        <v>4</v>
      </c>
      <c r="K24" s="462">
        <v>3397</v>
      </c>
      <c r="L24" s="540">
        <v>6</v>
      </c>
      <c r="M24" s="457">
        <v>7161</v>
      </c>
      <c r="N24" s="572">
        <v>7</v>
      </c>
      <c r="O24" s="462">
        <v>6633</v>
      </c>
      <c r="P24" s="573"/>
      <c r="Q24" s="792"/>
      <c r="R24" s="574"/>
      <c r="S24" s="794"/>
      <c r="T24" s="1203">
        <v>36</v>
      </c>
      <c r="U24" s="1204">
        <v>26650</v>
      </c>
      <c r="V24" s="399">
        <v>13</v>
      </c>
    </row>
    <row r="25" spans="1:22" ht="15.75" x14ac:dyDescent="0.2">
      <c r="A25" s="400">
        <v>14</v>
      </c>
      <c r="B25" s="903" t="s">
        <v>986</v>
      </c>
      <c r="C25" s="455" t="s">
        <v>186</v>
      </c>
      <c r="D25" s="540">
        <v>5</v>
      </c>
      <c r="E25" s="457">
        <v>2632</v>
      </c>
      <c r="F25" s="572">
        <v>1</v>
      </c>
      <c r="G25" s="459">
        <v>3808</v>
      </c>
      <c r="H25" s="540">
        <v>4</v>
      </c>
      <c r="I25" s="457">
        <v>3599</v>
      </c>
      <c r="J25" s="572">
        <v>8</v>
      </c>
      <c r="K25" s="462">
        <v>1430</v>
      </c>
      <c r="L25" s="540">
        <v>10</v>
      </c>
      <c r="M25" s="457">
        <v>2208</v>
      </c>
      <c r="N25" s="572">
        <v>8</v>
      </c>
      <c r="O25" s="462">
        <v>3448</v>
      </c>
      <c r="P25" s="573"/>
      <c r="Q25" s="792"/>
      <c r="R25" s="574"/>
      <c r="S25" s="794"/>
      <c r="T25" s="1203">
        <v>36</v>
      </c>
      <c r="U25" s="1204">
        <v>17125</v>
      </c>
      <c r="V25" s="402">
        <v>14</v>
      </c>
    </row>
    <row r="26" spans="1:22" ht="15.75" x14ac:dyDescent="0.2">
      <c r="A26" s="391">
        <v>15</v>
      </c>
      <c r="B26" s="903" t="s">
        <v>989</v>
      </c>
      <c r="C26" s="455" t="s">
        <v>132</v>
      </c>
      <c r="D26" s="540">
        <v>10</v>
      </c>
      <c r="E26" s="457">
        <v>1341</v>
      </c>
      <c r="F26" s="572">
        <v>5</v>
      </c>
      <c r="G26" s="459">
        <v>2970</v>
      </c>
      <c r="H26" s="540">
        <v>3</v>
      </c>
      <c r="I26" s="457">
        <v>3822</v>
      </c>
      <c r="J26" s="572">
        <v>7</v>
      </c>
      <c r="K26" s="462">
        <v>1806</v>
      </c>
      <c r="L26" s="540">
        <v>4</v>
      </c>
      <c r="M26" s="457">
        <v>6799</v>
      </c>
      <c r="N26" s="572">
        <v>8</v>
      </c>
      <c r="O26" s="462">
        <v>4629</v>
      </c>
      <c r="P26" s="573"/>
      <c r="Q26" s="792"/>
      <c r="R26" s="574"/>
      <c r="S26" s="794"/>
      <c r="T26" s="1203">
        <v>37</v>
      </c>
      <c r="U26" s="1204">
        <v>21367</v>
      </c>
      <c r="V26" s="402">
        <v>15</v>
      </c>
    </row>
    <row r="27" spans="1:22" ht="15.75" x14ac:dyDescent="0.2">
      <c r="A27" s="391">
        <v>16</v>
      </c>
      <c r="B27" s="1199" t="s">
        <v>985</v>
      </c>
      <c r="C27" s="455" t="s">
        <v>186</v>
      </c>
      <c r="D27" s="540">
        <v>5</v>
      </c>
      <c r="E27" s="457">
        <v>2882</v>
      </c>
      <c r="F27" s="572">
        <v>4</v>
      </c>
      <c r="G27" s="459">
        <v>4112</v>
      </c>
      <c r="H27" s="540">
        <v>5</v>
      </c>
      <c r="I27" s="457">
        <v>1901</v>
      </c>
      <c r="J27" s="572">
        <v>10</v>
      </c>
      <c r="K27" s="462">
        <v>672</v>
      </c>
      <c r="L27" s="540">
        <v>3</v>
      </c>
      <c r="M27" s="457">
        <v>11479</v>
      </c>
      <c r="N27" s="572">
        <v>11</v>
      </c>
      <c r="O27" s="462">
        <v>2121</v>
      </c>
      <c r="P27" s="573"/>
      <c r="Q27" s="792"/>
      <c r="R27" s="574"/>
      <c r="S27" s="794"/>
      <c r="T27" s="1203">
        <v>38</v>
      </c>
      <c r="U27" s="1204">
        <v>23167</v>
      </c>
      <c r="V27" s="402">
        <v>16</v>
      </c>
    </row>
    <row r="28" spans="1:22" ht="15.75" x14ac:dyDescent="0.2">
      <c r="A28" s="400">
        <v>17</v>
      </c>
      <c r="B28" s="454" t="s">
        <v>969</v>
      </c>
      <c r="C28" s="455" t="s">
        <v>133</v>
      </c>
      <c r="D28" s="540">
        <v>1</v>
      </c>
      <c r="E28" s="457">
        <v>4371</v>
      </c>
      <c r="F28" s="572">
        <v>4</v>
      </c>
      <c r="G28" s="459">
        <v>3066</v>
      </c>
      <c r="H28" s="540">
        <v>6</v>
      </c>
      <c r="I28" s="457">
        <v>1395</v>
      </c>
      <c r="J28" s="572">
        <v>1</v>
      </c>
      <c r="K28" s="462">
        <v>4177</v>
      </c>
      <c r="L28" s="540">
        <v>13</v>
      </c>
      <c r="M28" s="461">
        <v>0</v>
      </c>
      <c r="N28" s="572">
        <v>13</v>
      </c>
      <c r="O28" s="462">
        <v>0</v>
      </c>
      <c r="P28" s="573"/>
      <c r="Q28" s="792"/>
      <c r="R28" s="574"/>
      <c r="S28" s="794"/>
      <c r="T28" s="1203">
        <v>38</v>
      </c>
      <c r="U28" s="1204">
        <v>13009</v>
      </c>
      <c r="V28" s="399">
        <v>17</v>
      </c>
    </row>
    <row r="29" spans="1:22" ht="15.75" x14ac:dyDescent="0.2">
      <c r="A29" s="391">
        <v>18</v>
      </c>
      <c r="B29" s="454" t="s">
        <v>984</v>
      </c>
      <c r="C29" s="455" t="s">
        <v>248</v>
      </c>
      <c r="D29" s="540">
        <v>6</v>
      </c>
      <c r="E29" s="457">
        <v>2484</v>
      </c>
      <c r="F29" s="572">
        <v>2</v>
      </c>
      <c r="G29" s="459">
        <v>3610</v>
      </c>
      <c r="H29" s="540">
        <v>5</v>
      </c>
      <c r="I29" s="457">
        <v>7252</v>
      </c>
      <c r="J29" s="572">
        <v>9</v>
      </c>
      <c r="K29" s="462">
        <v>3412</v>
      </c>
      <c r="L29" s="540">
        <v>9</v>
      </c>
      <c r="M29" s="457">
        <v>4402</v>
      </c>
      <c r="N29" s="572">
        <v>9</v>
      </c>
      <c r="O29" s="462">
        <v>4564</v>
      </c>
      <c r="P29" s="573"/>
      <c r="Q29" s="792"/>
      <c r="R29" s="574"/>
      <c r="S29" s="794"/>
      <c r="T29" s="1203">
        <v>40</v>
      </c>
      <c r="U29" s="1204">
        <v>25724</v>
      </c>
      <c r="V29" s="402">
        <v>18</v>
      </c>
    </row>
    <row r="30" spans="1:22" ht="15.75" x14ac:dyDescent="0.2">
      <c r="A30" s="391">
        <v>19</v>
      </c>
      <c r="B30" s="903" t="s">
        <v>970</v>
      </c>
      <c r="C30" s="455" t="s">
        <v>133</v>
      </c>
      <c r="D30" s="540">
        <v>1</v>
      </c>
      <c r="E30" s="457">
        <v>4508</v>
      </c>
      <c r="F30" s="572">
        <v>2</v>
      </c>
      <c r="G30" s="459">
        <v>5007</v>
      </c>
      <c r="H30" s="540">
        <v>13</v>
      </c>
      <c r="I30" s="457">
        <v>0</v>
      </c>
      <c r="J30" s="572">
        <v>13</v>
      </c>
      <c r="K30" s="462">
        <v>0</v>
      </c>
      <c r="L30" s="540">
        <v>5</v>
      </c>
      <c r="M30" s="457">
        <v>5302</v>
      </c>
      <c r="N30" s="572">
        <v>7</v>
      </c>
      <c r="O30" s="462">
        <v>3683</v>
      </c>
      <c r="P30" s="573"/>
      <c r="Q30" s="792"/>
      <c r="R30" s="574"/>
      <c r="S30" s="794"/>
      <c r="T30" s="1203">
        <v>41</v>
      </c>
      <c r="U30" s="1204">
        <v>18500</v>
      </c>
      <c r="V30" s="402">
        <v>19</v>
      </c>
    </row>
    <row r="31" spans="1:22" ht="15.75" x14ac:dyDescent="0.2">
      <c r="A31" s="400">
        <v>20</v>
      </c>
      <c r="B31" s="903" t="s">
        <v>975</v>
      </c>
      <c r="C31" s="455" t="s">
        <v>187</v>
      </c>
      <c r="D31" s="540">
        <v>8</v>
      </c>
      <c r="E31" s="457">
        <v>2740</v>
      </c>
      <c r="F31" s="572">
        <v>12</v>
      </c>
      <c r="G31" s="459">
        <v>1465</v>
      </c>
      <c r="H31" s="540">
        <v>7</v>
      </c>
      <c r="I31" s="457">
        <v>6162</v>
      </c>
      <c r="J31" s="572">
        <v>4</v>
      </c>
      <c r="K31" s="462">
        <v>2903</v>
      </c>
      <c r="L31" s="540">
        <v>6</v>
      </c>
      <c r="M31" s="457">
        <v>5068</v>
      </c>
      <c r="N31" s="572">
        <v>5</v>
      </c>
      <c r="O31" s="462">
        <v>7033</v>
      </c>
      <c r="P31" s="573"/>
      <c r="Q31" s="792"/>
      <c r="R31" s="574"/>
      <c r="S31" s="794"/>
      <c r="T31" s="1203">
        <v>42</v>
      </c>
      <c r="U31" s="1204">
        <v>25371</v>
      </c>
      <c r="V31" s="402">
        <v>20</v>
      </c>
    </row>
    <row r="32" spans="1:22" ht="15.75" x14ac:dyDescent="0.2">
      <c r="A32" s="391">
        <v>21</v>
      </c>
      <c r="B32" s="903" t="s">
        <v>978</v>
      </c>
      <c r="C32" s="455" t="s">
        <v>106</v>
      </c>
      <c r="D32" s="540">
        <v>10</v>
      </c>
      <c r="E32" s="457">
        <v>2168</v>
      </c>
      <c r="F32" s="572">
        <v>3</v>
      </c>
      <c r="G32" s="459">
        <v>3742</v>
      </c>
      <c r="H32" s="540">
        <v>12</v>
      </c>
      <c r="I32" s="457">
        <v>209</v>
      </c>
      <c r="J32" s="572">
        <v>1</v>
      </c>
      <c r="K32" s="462">
        <v>9074</v>
      </c>
      <c r="L32" s="540">
        <v>12</v>
      </c>
      <c r="M32" s="457">
        <v>2134</v>
      </c>
      <c r="N32" s="572">
        <v>4</v>
      </c>
      <c r="O32" s="462">
        <v>6992</v>
      </c>
      <c r="P32" s="573"/>
      <c r="Q32" s="792"/>
      <c r="R32" s="574"/>
      <c r="S32" s="794"/>
      <c r="T32" s="1203">
        <v>42</v>
      </c>
      <c r="U32" s="1204">
        <v>24319</v>
      </c>
      <c r="V32" s="399">
        <v>21</v>
      </c>
    </row>
    <row r="33" spans="1:22" ht="15.75" x14ac:dyDescent="0.2">
      <c r="A33" s="391">
        <v>22</v>
      </c>
      <c r="B33" s="903" t="s">
        <v>988</v>
      </c>
      <c r="C33" s="455" t="s">
        <v>132</v>
      </c>
      <c r="D33" s="540">
        <v>4</v>
      </c>
      <c r="E33" s="457">
        <v>3389</v>
      </c>
      <c r="F33" s="572">
        <v>11</v>
      </c>
      <c r="G33" s="459">
        <v>1527</v>
      </c>
      <c r="H33" s="540">
        <v>10</v>
      </c>
      <c r="I33" s="457">
        <v>316</v>
      </c>
      <c r="J33" s="572">
        <v>6</v>
      </c>
      <c r="K33" s="462">
        <v>2578</v>
      </c>
      <c r="L33" s="540">
        <v>9</v>
      </c>
      <c r="M33" s="457">
        <v>4434</v>
      </c>
      <c r="N33" s="572">
        <v>5</v>
      </c>
      <c r="O33" s="462">
        <v>6905</v>
      </c>
      <c r="P33" s="573"/>
      <c r="Q33" s="792"/>
      <c r="R33" s="574"/>
      <c r="S33" s="794"/>
      <c r="T33" s="1203">
        <v>45</v>
      </c>
      <c r="U33" s="1204">
        <v>19149</v>
      </c>
      <c r="V33" s="402">
        <v>22</v>
      </c>
    </row>
    <row r="34" spans="1:22" ht="15.75" x14ac:dyDescent="0.2">
      <c r="A34" s="400">
        <v>23</v>
      </c>
      <c r="B34" s="903" t="s">
        <v>987</v>
      </c>
      <c r="C34" s="455" t="s">
        <v>132</v>
      </c>
      <c r="D34" s="540">
        <v>9</v>
      </c>
      <c r="E34" s="457">
        <v>2701</v>
      </c>
      <c r="F34" s="572">
        <v>7</v>
      </c>
      <c r="G34" s="459">
        <v>3081</v>
      </c>
      <c r="H34" s="540">
        <v>11</v>
      </c>
      <c r="I34" s="457">
        <v>3365</v>
      </c>
      <c r="J34" s="572">
        <v>5</v>
      </c>
      <c r="K34" s="462">
        <v>8388</v>
      </c>
      <c r="L34" s="540">
        <v>8</v>
      </c>
      <c r="M34" s="457">
        <v>3078</v>
      </c>
      <c r="N34" s="572">
        <v>6</v>
      </c>
      <c r="O34" s="462">
        <v>6332</v>
      </c>
      <c r="P34" s="573"/>
      <c r="Q34" s="792"/>
      <c r="R34" s="574"/>
      <c r="S34" s="794"/>
      <c r="T34" s="1203">
        <v>46</v>
      </c>
      <c r="U34" s="1204">
        <v>26945</v>
      </c>
      <c r="V34" s="402">
        <v>23</v>
      </c>
    </row>
    <row r="35" spans="1:22" ht="15.75" x14ac:dyDescent="0.2">
      <c r="A35" s="391">
        <v>24</v>
      </c>
      <c r="B35" s="903" t="s">
        <v>976</v>
      </c>
      <c r="C35" s="455" t="s">
        <v>187</v>
      </c>
      <c r="D35" s="540">
        <v>11</v>
      </c>
      <c r="E35" s="457">
        <v>1417</v>
      </c>
      <c r="F35" s="572">
        <v>10</v>
      </c>
      <c r="G35" s="459">
        <v>1608</v>
      </c>
      <c r="H35" s="540">
        <v>3</v>
      </c>
      <c r="I35" s="457">
        <v>3863</v>
      </c>
      <c r="J35" s="572">
        <v>6</v>
      </c>
      <c r="K35" s="462">
        <v>1815</v>
      </c>
      <c r="L35" s="540">
        <v>7</v>
      </c>
      <c r="M35" s="457">
        <v>6912</v>
      </c>
      <c r="N35" s="572">
        <v>10</v>
      </c>
      <c r="O35" s="462">
        <v>1642</v>
      </c>
      <c r="P35" s="573"/>
      <c r="Q35" s="792"/>
      <c r="R35" s="574"/>
      <c r="S35" s="794"/>
      <c r="T35" s="1203">
        <v>47</v>
      </c>
      <c r="U35" s="1204">
        <v>17257</v>
      </c>
      <c r="V35" s="402">
        <v>24</v>
      </c>
    </row>
    <row r="36" spans="1:22" ht="15.75" x14ac:dyDescent="0.2">
      <c r="A36" s="400">
        <v>25</v>
      </c>
      <c r="B36" s="903" t="s">
        <v>990</v>
      </c>
      <c r="C36" s="455" t="s">
        <v>136</v>
      </c>
      <c r="D36" s="540">
        <v>6</v>
      </c>
      <c r="E36" s="457">
        <v>3249</v>
      </c>
      <c r="F36" s="572">
        <v>9</v>
      </c>
      <c r="G36" s="459">
        <v>2077</v>
      </c>
      <c r="H36" s="540">
        <v>1</v>
      </c>
      <c r="I36" s="457">
        <v>11047</v>
      </c>
      <c r="J36" s="572">
        <v>12</v>
      </c>
      <c r="K36" s="462">
        <v>469</v>
      </c>
      <c r="L36" s="540">
        <v>10</v>
      </c>
      <c r="M36" s="457">
        <v>3172</v>
      </c>
      <c r="N36" s="572">
        <v>10</v>
      </c>
      <c r="O36" s="462">
        <v>3412</v>
      </c>
      <c r="P36" s="573"/>
      <c r="Q36" s="792"/>
      <c r="R36" s="574"/>
      <c r="S36" s="794"/>
      <c r="T36" s="1203">
        <v>48</v>
      </c>
      <c r="U36" s="1204">
        <v>23426</v>
      </c>
      <c r="V36" s="399">
        <v>25</v>
      </c>
    </row>
    <row r="37" spans="1:22" ht="15.75" x14ac:dyDescent="0.2">
      <c r="A37" s="391">
        <v>26</v>
      </c>
      <c r="B37" s="454" t="s">
        <v>972</v>
      </c>
      <c r="C37" s="455" t="s">
        <v>249</v>
      </c>
      <c r="D37" s="540">
        <v>7</v>
      </c>
      <c r="E37" s="457">
        <v>3151</v>
      </c>
      <c r="F37" s="572">
        <v>3</v>
      </c>
      <c r="G37" s="459">
        <v>2846</v>
      </c>
      <c r="H37" s="540">
        <v>11</v>
      </c>
      <c r="I37" s="457">
        <v>213</v>
      </c>
      <c r="J37" s="572">
        <v>11</v>
      </c>
      <c r="K37" s="462">
        <v>594</v>
      </c>
      <c r="L37" s="540">
        <v>8</v>
      </c>
      <c r="M37" s="457">
        <v>6868</v>
      </c>
      <c r="N37" s="572">
        <v>8</v>
      </c>
      <c r="O37" s="462">
        <v>5476</v>
      </c>
      <c r="P37" s="573"/>
      <c r="Q37" s="792"/>
      <c r="R37" s="574"/>
      <c r="S37" s="794"/>
      <c r="T37" s="1203">
        <v>48</v>
      </c>
      <c r="U37" s="1204">
        <v>19148</v>
      </c>
      <c r="V37" s="402">
        <v>26</v>
      </c>
    </row>
    <row r="38" spans="1:22" ht="15.75" x14ac:dyDescent="0.2">
      <c r="A38" s="400">
        <v>27</v>
      </c>
      <c r="B38" s="1199" t="s">
        <v>981</v>
      </c>
      <c r="C38" s="455" t="s">
        <v>134</v>
      </c>
      <c r="D38" s="540">
        <v>7</v>
      </c>
      <c r="E38" s="457">
        <v>2306</v>
      </c>
      <c r="F38" s="572">
        <v>4</v>
      </c>
      <c r="G38" s="459">
        <v>2464</v>
      </c>
      <c r="H38" s="540">
        <v>12</v>
      </c>
      <c r="I38" s="457">
        <v>3100</v>
      </c>
      <c r="J38" s="572">
        <v>3</v>
      </c>
      <c r="K38" s="462">
        <v>3067</v>
      </c>
      <c r="L38" s="540">
        <v>11</v>
      </c>
      <c r="M38" s="457">
        <v>1706</v>
      </c>
      <c r="N38" s="572">
        <v>11</v>
      </c>
      <c r="O38" s="462">
        <v>1614</v>
      </c>
      <c r="P38" s="573"/>
      <c r="Q38" s="792"/>
      <c r="R38" s="574"/>
      <c r="S38" s="794"/>
      <c r="T38" s="1203">
        <v>48</v>
      </c>
      <c r="U38" s="1204">
        <v>14257</v>
      </c>
      <c r="V38" s="402">
        <v>27</v>
      </c>
    </row>
    <row r="39" spans="1:22" ht="15.75" x14ac:dyDescent="0.2">
      <c r="A39" s="391">
        <v>28</v>
      </c>
      <c r="B39" s="454" t="s">
        <v>982</v>
      </c>
      <c r="C39" s="455" t="s">
        <v>134</v>
      </c>
      <c r="D39" s="540">
        <v>9</v>
      </c>
      <c r="E39" s="457">
        <v>1397</v>
      </c>
      <c r="F39" s="572">
        <v>8</v>
      </c>
      <c r="G39" s="459">
        <v>2106</v>
      </c>
      <c r="H39" s="540">
        <v>8</v>
      </c>
      <c r="I39" s="457">
        <v>1767</v>
      </c>
      <c r="J39" s="572">
        <v>12</v>
      </c>
      <c r="K39" s="462">
        <v>1442</v>
      </c>
      <c r="L39" s="540">
        <v>7</v>
      </c>
      <c r="M39" s="457">
        <v>4100</v>
      </c>
      <c r="N39" s="572">
        <v>6</v>
      </c>
      <c r="O39" s="462">
        <v>6795</v>
      </c>
      <c r="P39" s="573"/>
      <c r="Q39" s="792"/>
      <c r="R39" s="574"/>
      <c r="S39" s="794"/>
      <c r="T39" s="1203">
        <v>50</v>
      </c>
      <c r="U39" s="1204">
        <v>17607</v>
      </c>
      <c r="V39" s="399">
        <v>28</v>
      </c>
    </row>
    <row r="40" spans="1:22" ht="15.75" x14ac:dyDescent="0.2">
      <c r="A40" s="391">
        <v>29</v>
      </c>
      <c r="B40" s="1199" t="s">
        <v>1024</v>
      </c>
      <c r="C40" s="455" t="s">
        <v>133</v>
      </c>
      <c r="D40" s="540">
        <v>13</v>
      </c>
      <c r="E40" s="457">
        <v>0</v>
      </c>
      <c r="F40" s="572">
        <v>13</v>
      </c>
      <c r="G40" s="459">
        <v>0</v>
      </c>
      <c r="H40" s="540">
        <v>11</v>
      </c>
      <c r="I40" s="457">
        <v>494</v>
      </c>
      <c r="J40" s="572">
        <v>6</v>
      </c>
      <c r="K40" s="462">
        <v>8213</v>
      </c>
      <c r="L40" s="540">
        <v>1</v>
      </c>
      <c r="M40" s="457">
        <v>19321</v>
      </c>
      <c r="N40" s="572">
        <v>7</v>
      </c>
      <c r="O40" s="462">
        <v>5789</v>
      </c>
      <c r="P40" s="573"/>
      <c r="Q40" s="792"/>
      <c r="R40" s="574"/>
      <c r="S40" s="794"/>
      <c r="T40" s="1203">
        <v>51</v>
      </c>
      <c r="U40" s="1204">
        <v>33817</v>
      </c>
      <c r="V40" s="402">
        <v>29</v>
      </c>
    </row>
    <row r="41" spans="1:22" ht="15.75" x14ac:dyDescent="0.2">
      <c r="A41" s="400">
        <v>30</v>
      </c>
      <c r="B41" s="1268" t="s">
        <v>977</v>
      </c>
      <c r="C41" s="455" t="s">
        <v>187</v>
      </c>
      <c r="D41" s="540">
        <v>1</v>
      </c>
      <c r="E41" s="457">
        <v>5936</v>
      </c>
      <c r="F41" s="572">
        <v>7</v>
      </c>
      <c r="G41" s="459">
        <v>2194</v>
      </c>
      <c r="H41" s="540">
        <v>10</v>
      </c>
      <c r="I41" s="457">
        <v>1600</v>
      </c>
      <c r="J41" s="572">
        <v>11</v>
      </c>
      <c r="K41" s="462">
        <v>2447</v>
      </c>
      <c r="L41" s="540">
        <v>12</v>
      </c>
      <c r="M41" s="457">
        <v>1967</v>
      </c>
      <c r="N41" s="572">
        <v>11</v>
      </c>
      <c r="O41" s="462">
        <v>2488</v>
      </c>
      <c r="P41" s="573"/>
      <c r="Q41" s="792"/>
      <c r="R41" s="574"/>
      <c r="S41" s="794"/>
      <c r="T41" s="1203">
        <v>52</v>
      </c>
      <c r="U41" s="1204">
        <v>16632</v>
      </c>
      <c r="V41" s="399">
        <v>30</v>
      </c>
    </row>
    <row r="42" spans="1:22" ht="15.75" x14ac:dyDescent="0.2">
      <c r="A42" s="391">
        <v>31</v>
      </c>
      <c r="B42" s="1229" t="s">
        <v>428</v>
      </c>
      <c r="C42" s="455" t="s">
        <v>186</v>
      </c>
      <c r="D42" s="540">
        <v>11</v>
      </c>
      <c r="E42" s="457">
        <v>1832</v>
      </c>
      <c r="F42" s="572">
        <v>6</v>
      </c>
      <c r="G42" s="459">
        <v>2819</v>
      </c>
      <c r="H42" s="540">
        <v>13</v>
      </c>
      <c r="I42" s="457">
        <v>0</v>
      </c>
      <c r="J42" s="572">
        <v>13</v>
      </c>
      <c r="K42" s="462">
        <v>0</v>
      </c>
      <c r="L42" s="540">
        <v>7</v>
      </c>
      <c r="M42" s="457">
        <v>4850</v>
      </c>
      <c r="N42" s="572">
        <v>3</v>
      </c>
      <c r="O42" s="462">
        <v>7004</v>
      </c>
      <c r="P42" s="573"/>
      <c r="Q42" s="792"/>
      <c r="R42" s="574"/>
      <c r="S42" s="794"/>
      <c r="T42" s="1203">
        <v>53</v>
      </c>
      <c r="U42" s="1204">
        <v>16505</v>
      </c>
      <c r="V42" s="402">
        <v>31</v>
      </c>
    </row>
    <row r="43" spans="1:22" ht="15.75" x14ac:dyDescent="0.2">
      <c r="A43" s="391">
        <v>32</v>
      </c>
      <c r="B43" s="1200" t="s">
        <v>971</v>
      </c>
      <c r="C43" s="455" t="s">
        <v>133</v>
      </c>
      <c r="D43" s="540">
        <v>12</v>
      </c>
      <c r="E43" s="457">
        <v>1024</v>
      </c>
      <c r="F43" s="572">
        <v>7</v>
      </c>
      <c r="G43" s="459">
        <v>2094</v>
      </c>
      <c r="H43" s="540">
        <v>2</v>
      </c>
      <c r="I43" s="457">
        <v>12213</v>
      </c>
      <c r="J43" s="572">
        <v>11</v>
      </c>
      <c r="K43" s="462">
        <v>276</v>
      </c>
      <c r="L43" s="540">
        <v>13</v>
      </c>
      <c r="M43" s="461">
        <v>0</v>
      </c>
      <c r="N43" s="572">
        <v>13</v>
      </c>
      <c r="O43" s="462">
        <v>0</v>
      </c>
      <c r="P43" s="573"/>
      <c r="Q43" s="792"/>
      <c r="R43" s="574"/>
      <c r="S43" s="794"/>
      <c r="T43" s="1203">
        <v>58</v>
      </c>
      <c r="U43" s="1204">
        <v>15607</v>
      </c>
      <c r="V43" s="399">
        <v>32</v>
      </c>
    </row>
    <row r="44" spans="1:22" ht="15.75" x14ac:dyDescent="0.2">
      <c r="A44" s="400">
        <v>33</v>
      </c>
      <c r="B44" s="904" t="s">
        <v>996</v>
      </c>
      <c r="C44" s="455" t="s">
        <v>135</v>
      </c>
      <c r="D44" s="540">
        <v>13</v>
      </c>
      <c r="E44" s="457">
        <v>0</v>
      </c>
      <c r="F44" s="572">
        <v>10</v>
      </c>
      <c r="G44" s="459">
        <v>1481</v>
      </c>
      <c r="H44" s="540">
        <v>13</v>
      </c>
      <c r="I44" s="457">
        <v>0</v>
      </c>
      <c r="J44" s="572">
        <v>2</v>
      </c>
      <c r="K44" s="462">
        <v>5382</v>
      </c>
      <c r="L44" s="540">
        <v>9</v>
      </c>
      <c r="M44" s="457">
        <v>2610</v>
      </c>
      <c r="N44" s="572">
        <v>13</v>
      </c>
      <c r="O44" s="462">
        <v>0</v>
      </c>
      <c r="P44" s="573"/>
      <c r="Q44" s="792"/>
      <c r="R44" s="574"/>
      <c r="S44" s="794"/>
      <c r="T44" s="1203">
        <v>60</v>
      </c>
      <c r="U44" s="1204">
        <v>9473</v>
      </c>
      <c r="V44" s="402">
        <v>33</v>
      </c>
    </row>
    <row r="45" spans="1:22" ht="15.75" x14ac:dyDescent="0.2">
      <c r="A45" s="391">
        <v>34</v>
      </c>
      <c r="B45" s="1200" t="s">
        <v>1022</v>
      </c>
      <c r="C45" s="455" t="s">
        <v>248</v>
      </c>
      <c r="D45" s="540">
        <v>10</v>
      </c>
      <c r="E45" s="457">
        <v>1518</v>
      </c>
      <c r="F45" s="572">
        <v>10</v>
      </c>
      <c r="G45" s="459">
        <v>2041</v>
      </c>
      <c r="H45" s="540">
        <v>5</v>
      </c>
      <c r="I45" s="457">
        <v>2779</v>
      </c>
      <c r="J45" s="572">
        <v>9</v>
      </c>
      <c r="K45" s="462">
        <v>1078</v>
      </c>
      <c r="L45" s="540">
        <v>13</v>
      </c>
      <c r="M45" s="461">
        <v>0</v>
      </c>
      <c r="N45" s="572">
        <v>13</v>
      </c>
      <c r="O45" s="462">
        <v>0</v>
      </c>
      <c r="P45" s="573"/>
      <c r="Q45" s="792"/>
      <c r="R45" s="574"/>
      <c r="S45" s="794"/>
      <c r="T45" s="1203">
        <v>60</v>
      </c>
      <c r="U45" s="1204">
        <v>7416</v>
      </c>
      <c r="V45" s="399">
        <v>34</v>
      </c>
    </row>
    <row r="46" spans="1:22" ht="15.75" x14ac:dyDescent="0.2">
      <c r="A46" s="391">
        <v>35</v>
      </c>
      <c r="B46" s="1200" t="s">
        <v>995</v>
      </c>
      <c r="C46" s="455" t="s">
        <v>135</v>
      </c>
      <c r="D46" s="540">
        <v>11</v>
      </c>
      <c r="E46" s="457">
        <v>1241</v>
      </c>
      <c r="F46" s="572">
        <v>11</v>
      </c>
      <c r="G46" s="459">
        <v>2338</v>
      </c>
      <c r="H46" s="540">
        <v>12</v>
      </c>
      <c r="I46" s="457">
        <v>220</v>
      </c>
      <c r="J46" s="572">
        <v>8</v>
      </c>
      <c r="K46" s="462">
        <v>1334</v>
      </c>
      <c r="L46" s="540">
        <v>10</v>
      </c>
      <c r="M46" s="457">
        <v>3469</v>
      </c>
      <c r="N46" s="572">
        <v>9</v>
      </c>
      <c r="O46" s="462">
        <v>2748</v>
      </c>
      <c r="P46" s="573"/>
      <c r="Q46" s="792"/>
      <c r="R46" s="574"/>
      <c r="S46" s="794"/>
      <c r="T46" s="1203">
        <v>61</v>
      </c>
      <c r="U46" s="1204">
        <v>11350</v>
      </c>
      <c r="V46" s="399">
        <v>35</v>
      </c>
    </row>
    <row r="47" spans="1:22" ht="15.75" x14ac:dyDescent="0.2">
      <c r="A47" s="400">
        <v>36</v>
      </c>
      <c r="B47" s="1269" t="s">
        <v>992</v>
      </c>
      <c r="C47" s="1233" t="s">
        <v>136</v>
      </c>
      <c r="D47" s="1221">
        <v>8</v>
      </c>
      <c r="E47" s="1226">
        <v>1460</v>
      </c>
      <c r="F47" s="1221">
        <v>12</v>
      </c>
      <c r="G47" s="1226">
        <v>1110</v>
      </c>
      <c r="H47" s="1221">
        <v>13</v>
      </c>
      <c r="I47" s="1226">
        <v>0</v>
      </c>
      <c r="J47" s="1221">
        <v>13</v>
      </c>
      <c r="K47" s="1226">
        <v>0</v>
      </c>
      <c r="L47" s="540">
        <v>6</v>
      </c>
      <c r="M47" s="457">
        <v>4746</v>
      </c>
      <c r="N47" s="572">
        <v>9</v>
      </c>
      <c r="O47" s="462">
        <v>2971</v>
      </c>
      <c r="P47" s="573"/>
      <c r="Q47" s="792"/>
      <c r="R47" s="574"/>
      <c r="S47" s="794"/>
      <c r="T47" s="1205">
        <v>61</v>
      </c>
      <c r="U47" s="1206">
        <v>10287</v>
      </c>
      <c r="V47" s="399">
        <v>36</v>
      </c>
    </row>
    <row r="48" spans="1:22" ht="15.75" x14ac:dyDescent="0.2">
      <c r="A48" s="391">
        <v>37</v>
      </c>
      <c r="B48" s="1230" t="s">
        <v>993</v>
      </c>
      <c r="C48" s="1233" t="s">
        <v>135</v>
      </c>
      <c r="D48" s="1221">
        <v>12</v>
      </c>
      <c r="E48" s="1226">
        <v>1071</v>
      </c>
      <c r="F48" s="1221">
        <v>12</v>
      </c>
      <c r="G48" s="1226">
        <v>1153</v>
      </c>
      <c r="H48" s="1221">
        <v>9</v>
      </c>
      <c r="I48" s="1226">
        <v>680</v>
      </c>
      <c r="J48" s="1221">
        <v>10</v>
      </c>
      <c r="K48" s="1226">
        <v>2849</v>
      </c>
      <c r="L48" s="1221">
        <v>13</v>
      </c>
      <c r="M48" s="1222">
        <v>0</v>
      </c>
      <c r="N48" s="1221">
        <v>10</v>
      </c>
      <c r="O48" s="1226">
        <v>2713</v>
      </c>
      <c r="P48" s="1227"/>
      <c r="Q48" s="1225"/>
      <c r="R48" s="1227"/>
      <c r="S48" s="1225"/>
      <c r="T48" s="1203">
        <v>66</v>
      </c>
      <c r="U48" s="1204">
        <v>8466</v>
      </c>
      <c r="V48" s="399">
        <v>37</v>
      </c>
    </row>
    <row r="49" spans="1:22" ht="15.75" x14ac:dyDescent="0.2">
      <c r="A49" s="1220">
        <v>38</v>
      </c>
      <c r="B49" s="1231" t="s">
        <v>1023</v>
      </c>
      <c r="C49" s="1233" t="s">
        <v>135</v>
      </c>
      <c r="D49" s="1221">
        <v>13</v>
      </c>
      <c r="E49" s="1226">
        <v>0</v>
      </c>
      <c r="F49" s="1221">
        <v>13</v>
      </c>
      <c r="G49" s="1226">
        <v>0</v>
      </c>
      <c r="H49" s="1221">
        <v>9</v>
      </c>
      <c r="I49" s="1226">
        <v>3859</v>
      </c>
      <c r="J49" s="1221">
        <v>13</v>
      </c>
      <c r="K49" s="1226">
        <v>0</v>
      </c>
      <c r="L49" s="1221">
        <v>12</v>
      </c>
      <c r="M49" s="1222">
        <v>922</v>
      </c>
      <c r="N49" s="1221">
        <v>12</v>
      </c>
      <c r="O49" s="1226">
        <v>1543</v>
      </c>
      <c r="P49" s="1227"/>
      <c r="Q49" s="1225"/>
      <c r="R49" s="1227"/>
      <c r="S49" s="1225"/>
      <c r="T49" s="1228">
        <v>72</v>
      </c>
      <c r="U49" s="1206">
        <v>6324</v>
      </c>
      <c r="V49" s="399">
        <v>38</v>
      </c>
    </row>
    <row r="50" spans="1:22" ht="15.75" x14ac:dyDescent="0.2">
      <c r="A50" s="1220">
        <v>39</v>
      </c>
      <c r="B50" s="1230" t="s">
        <v>994</v>
      </c>
      <c r="C50" s="1233" t="s">
        <v>135</v>
      </c>
      <c r="D50" s="1221">
        <v>9</v>
      </c>
      <c r="E50" s="1226">
        <v>1878</v>
      </c>
      <c r="F50" s="1221">
        <v>13</v>
      </c>
      <c r="G50" s="1226">
        <v>0</v>
      </c>
      <c r="H50" s="1221">
        <v>13</v>
      </c>
      <c r="I50" s="1226">
        <v>0</v>
      </c>
      <c r="J50" s="1221">
        <v>13</v>
      </c>
      <c r="K50" s="1226">
        <v>0</v>
      </c>
      <c r="L50" s="1223">
        <v>13</v>
      </c>
      <c r="M50" s="1224">
        <v>0</v>
      </c>
      <c r="N50" s="1221">
        <v>13</v>
      </c>
      <c r="O50" s="1226">
        <v>0</v>
      </c>
      <c r="P50" s="1227"/>
      <c r="Q50" s="1225"/>
      <c r="R50" s="1227"/>
      <c r="S50" s="1225"/>
      <c r="T50" s="1205">
        <v>74</v>
      </c>
      <c r="U50" s="1206">
        <v>1878</v>
      </c>
      <c r="V50" s="399">
        <v>39</v>
      </c>
    </row>
    <row r="51" spans="1:22" ht="15.75" x14ac:dyDescent="0.2">
      <c r="A51" s="1220">
        <v>40</v>
      </c>
      <c r="B51" s="1232" t="s">
        <v>1098</v>
      </c>
      <c r="C51" s="1233" t="s">
        <v>248</v>
      </c>
      <c r="D51" s="1221">
        <v>13</v>
      </c>
      <c r="E51" s="1226">
        <v>0</v>
      </c>
      <c r="F51" s="1221">
        <v>13</v>
      </c>
      <c r="G51" s="1226">
        <v>0</v>
      </c>
      <c r="H51" s="1221">
        <v>13</v>
      </c>
      <c r="I51" s="1226">
        <v>0</v>
      </c>
      <c r="J51" s="1221">
        <v>13</v>
      </c>
      <c r="K51" s="1226">
        <v>0</v>
      </c>
      <c r="L51" s="540">
        <v>11</v>
      </c>
      <c r="M51" s="457">
        <v>2083</v>
      </c>
      <c r="N51" s="1221">
        <v>12</v>
      </c>
      <c r="O51" s="1226">
        <v>1419</v>
      </c>
      <c r="P51" s="1227"/>
      <c r="Q51" s="1225"/>
      <c r="R51" s="1227"/>
      <c r="S51" s="1225"/>
      <c r="T51" s="1205">
        <v>75</v>
      </c>
      <c r="U51" s="1206">
        <v>3502</v>
      </c>
      <c r="V51" s="402">
        <v>40</v>
      </c>
    </row>
    <row r="52" spans="1:22" ht="15.75" x14ac:dyDescent="0.2">
      <c r="A52" s="1220">
        <v>41</v>
      </c>
      <c r="B52" s="1200" t="s">
        <v>1097</v>
      </c>
      <c r="C52" s="455" t="s">
        <v>133</v>
      </c>
      <c r="D52" s="540">
        <v>13</v>
      </c>
      <c r="E52" s="457">
        <v>0</v>
      </c>
      <c r="F52" s="1221">
        <v>13</v>
      </c>
      <c r="G52" s="1226">
        <v>0</v>
      </c>
      <c r="H52" s="1221">
        <v>13</v>
      </c>
      <c r="I52" s="1226">
        <v>0</v>
      </c>
      <c r="J52" s="572">
        <v>13</v>
      </c>
      <c r="K52" s="462">
        <v>0</v>
      </c>
      <c r="L52" s="540">
        <v>13</v>
      </c>
      <c r="M52" s="461">
        <v>0</v>
      </c>
      <c r="N52" s="572">
        <v>12</v>
      </c>
      <c r="O52" s="462">
        <v>1047</v>
      </c>
      <c r="P52" s="573"/>
      <c r="Q52" s="792"/>
      <c r="R52" s="574"/>
      <c r="S52" s="794"/>
      <c r="T52" s="1205">
        <v>77</v>
      </c>
      <c r="U52" s="1206">
        <v>1047</v>
      </c>
      <c r="V52" s="402">
        <v>41</v>
      </c>
    </row>
    <row r="53" spans="1:22" ht="16.5" thickBot="1" x14ac:dyDescent="0.25">
      <c r="A53" s="400"/>
      <c r="B53" s="952"/>
      <c r="C53" s="859"/>
      <c r="D53" s="860"/>
      <c r="E53" s="861"/>
      <c r="F53" s="862"/>
      <c r="G53" s="863"/>
      <c r="H53" s="860"/>
      <c r="I53" s="861"/>
      <c r="J53" s="862"/>
      <c r="K53" s="864"/>
      <c r="L53" s="860"/>
      <c r="M53" s="865"/>
      <c r="N53" s="862"/>
      <c r="O53" s="864"/>
      <c r="P53" s="866"/>
      <c r="Q53" s="867"/>
      <c r="R53" s="868"/>
      <c r="S53" s="869"/>
      <c r="T53" s="949"/>
      <c r="U53" s="950"/>
      <c r="V53" s="951"/>
    </row>
    <row r="54" spans="1:22" x14ac:dyDescent="0.2">
      <c r="K54" s="1216"/>
      <c r="U54" s="1216"/>
    </row>
  </sheetData>
  <sortState xmlns:xlrd2="http://schemas.microsoft.com/office/spreadsheetml/2017/richdata2" ref="B12:U52">
    <sortCondition ref="T12:T52"/>
    <sortCondition descending="1" ref="U12:U52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pageMargins left="0.7" right="0.7" top="0.75" bottom="0.75" header="0.3" footer="0.3"/>
  <pageSetup paperSize="9" orientation="landscape" horizontalDpi="4294967293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CED-8BF0-4479-BFBD-C8E62EFF3C57}">
  <sheetPr>
    <tabColor theme="4"/>
  </sheetPr>
  <dimension ref="A1:W31"/>
  <sheetViews>
    <sheetView topLeftCell="A8" workbookViewId="0">
      <selection activeCell="I16" sqref="I16"/>
    </sheetView>
  </sheetViews>
  <sheetFormatPr defaultRowHeight="12.75" x14ac:dyDescent="0.2"/>
  <cols>
    <col min="1" max="1" width="4.7109375" customWidth="1"/>
    <col min="2" max="2" width="19.140625" customWidth="1"/>
    <col min="3" max="3" width="27.28515625" customWidth="1"/>
    <col min="4" max="4" width="4.7109375" customWidth="1"/>
    <col min="5" max="5" width="7.85546875" customWidth="1"/>
    <col min="6" max="6" width="4.7109375" customWidth="1"/>
    <col min="7" max="7" width="7.855468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7.5703125" customWidth="1"/>
    <col min="18" max="18" width="4.85546875" customWidth="1"/>
    <col min="19" max="19" width="7.7109375" customWidth="1"/>
    <col min="20" max="20" width="7.42578125" customWidth="1"/>
    <col min="21" max="21" width="9.140625" customWidth="1"/>
    <col min="23" max="23" width="10.42578125" customWidth="1"/>
  </cols>
  <sheetData>
    <row r="1" spans="1:23" ht="20.25" x14ac:dyDescent="0.3">
      <c r="D1" s="104"/>
      <c r="E1" s="104" t="s">
        <v>47</v>
      </c>
      <c r="F1" s="104"/>
      <c r="G1" s="104"/>
      <c r="H1" s="104"/>
      <c r="I1" s="104"/>
    </row>
    <row r="2" spans="1:23" ht="20.25" x14ac:dyDescent="0.3">
      <c r="D2" s="104"/>
      <c r="E2" s="104" t="s">
        <v>319</v>
      </c>
      <c r="F2" s="104"/>
      <c r="G2" s="104"/>
      <c r="H2" s="104"/>
      <c r="I2" s="104"/>
    </row>
    <row r="3" spans="1:23" ht="20.25" x14ac:dyDescent="0.3">
      <c r="D3" s="104"/>
      <c r="E3" s="104" t="s">
        <v>46</v>
      </c>
      <c r="F3" s="104"/>
      <c r="G3" s="104"/>
      <c r="H3" s="104"/>
      <c r="I3" s="104"/>
    </row>
    <row r="5" spans="1:23" ht="13.5" thickBot="1" x14ac:dyDescent="0.25"/>
    <row r="6" spans="1:23" ht="21.75" customHeight="1" thickTop="1" x14ac:dyDescent="0.2">
      <c r="A6" s="1360" t="s">
        <v>4</v>
      </c>
      <c r="B6" s="1362" t="s">
        <v>20</v>
      </c>
      <c r="C6" s="1364" t="s">
        <v>5</v>
      </c>
      <c r="D6" s="1356" t="s">
        <v>6</v>
      </c>
      <c r="E6" s="1357"/>
      <c r="F6" s="1358" t="s">
        <v>7</v>
      </c>
      <c r="G6" s="1359"/>
      <c r="H6" s="1356" t="s">
        <v>8</v>
      </c>
      <c r="I6" s="1357"/>
      <c r="J6" s="1358" t="s">
        <v>9</v>
      </c>
      <c r="K6" s="1359"/>
      <c r="L6" s="1356" t="s">
        <v>10</v>
      </c>
      <c r="M6" s="1357"/>
      <c r="N6" s="1358" t="s">
        <v>11</v>
      </c>
      <c r="O6" s="1359"/>
      <c r="P6" s="1356" t="s">
        <v>12</v>
      </c>
      <c r="Q6" s="1357"/>
      <c r="R6" s="1358" t="s">
        <v>13</v>
      </c>
      <c r="S6" s="1359"/>
      <c r="T6" s="575" t="s">
        <v>42</v>
      </c>
      <c r="U6" s="1356" t="s">
        <v>14</v>
      </c>
      <c r="V6" s="1368"/>
      <c r="W6" s="1359"/>
    </row>
    <row r="7" spans="1:23" ht="33.75" customHeight="1" x14ac:dyDescent="0.2">
      <c r="A7" s="1361"/>
      <c r="B7" s="1363"/>
      <c r="C7" s="1365"/>
      <c r="D7" s="1366" t="s">
        <v>271</v>
      </c>
      <c r="E7" s="1367"/>
      <c r="F7" s="1366" t="s">
        <v>272</v>
      </c>
      <c r="G7" s="1367"/>
      <c r="H7" s="1366" t="s">
        <v>273</v>
      </c>
      <c r="I7" s="1367"/>
      <c r="J7" s="1366" t="s">
        <v>274</v>
      </c>
      <c r="K7" s="1367"/>
      <c r="L7" s="1372" t="s">
        <v>275</v>
      </c>
      <c r="M7" s="1373"/>
      <c r="N7" s="1372" t="s">
        <v>276</v>
      </c>
      <c r="O7" s="1373"/>
      <c r="P7" s="1372" t="s">
        <v>277</v>
      </c>
      <c r="Q7" s="1373"/>
      <c r="R7" s="1372" t="s">
        <v>278</v>
      </c>
      <c r="S7" s="1373"/>
      <c r="T7" s="133">
        <v>-0.5</v>
      </c>
      <c r="U7" s="1369"/>
      <c r="V7" s="1370"/>
      <c r="W7" s="1371"/>
    </row>
    <row r="8" spans="1:23" ht="12.75" customHeight="1" x14ac:dyDescent="0.2">
      <c r="A8" s="1361"/>
      <c r="B8" s="1363"/>
      <c r="C8" s="1365"/>
      <c r="D8" s="138"/>
      <c r="E8" s="139"/>
      <c r="F8" s="138"/>
      <c r="G8" s="140"/>
      <c r="H8" s="105"/>
      <c r="I8" s="139"/>
      <c r="J8" s="138"/>
      <c r="K8" s="140"/>
      <c r="L8" s="105"/>
      <c r="M8" s="139"/>
      <c r="N8" s="138"/>
      <c r="O8" s="141"/>
      <c r="P8" s="105"/>
      <c r="Q8" s="141"/>
      <c r="R8" s="105"/>
      <c r="S8" s="140"/>
      <c r="T8" s="106"/>
      <c r="U8" s="105"/>
      <c r="V8" s="107"/>
      <c r="W8" s="108"/>
    </row>
    <row r="9" spans="1:23" ht="17.25" customHeight="1" x14ac:dyDescent="0.2">
      <c r="A9" s="109"/>
      <c r="B9" s="110"/>
      <c r="C9" s="111"/>
      <c r="D9" s="145" t="s">
        <v>15</v>
      </c>
      <c r="E9" s="146" t="s">
        <v>16</v>
      </c>
      <c r="F9" s="145" t="s">
        <v>15</v>
      </c>
      <c r="G9" s="147" t="s">
        <v>16</v>
      </c>
      <c r="H9" s="148" t="s">
        <v>15</v>
      </c>
      <c r="I9" s="146" t="s">
        <v>16</v>
      </c>
      <c r="J9" s="145" t="s">
        <v>15</v>
      </c>
      <c r="K9" s="147" t="s">
        <v>16</v>
      </c>
      <c r="L9" s="148" t="s">
        <v>15</v>
      </c>
      <c r="M9" s="146" t="s">
        <v>16</v>
      </c>
      <c r="N9" s="145" t="s">
        <v>15</v>
      </c>
      <c r="O9" s="149" t="s">
        <v>16</v>
      </c>
      <c r="P9" s="148" t="s">
        <v>15</v>
      </c>
      <c r="Q9" s="146" t="s">
        <v>16</v>
      </c>
      <c r="R9" s="145" t="s">
        <v>15</v>
      </c>
      <c r="S9" s="147" t="s">
        <v>16</v>
      </c>
      <c r="T9" s="150"/>
      <c r="U9" s="148" t="s">
        <v>15</v>
      </c>
      <c r="V9" s="151" t="s">
        <v>17</v>
      </c>
      <c r="W9" s="112" t="s">
        <v>18</v>
      </c>
    </row>
    <row r="10" spans="1:23" ht="16.5" customHeight="1" thickBot="1" x14ac:dyDescent="0.25">
      <c r="A10" s="113"/>
      <c r="B10" s="152"/>
      <c r="C10" s="114"/>
      <c r="D10" s="153"/>
      <c r="E10" s="154"/>
      <c r="F10" s="153"/>
      <c r="G10" s="155"/>
      <c r="H10" s="153"/>
      <c r="I10" s="154"/>
      <c r="J10" s="153"/>
      <c r="K10" s="155"/>
      <c r="L10" s="153"/>
      <c r="M10" s="154"/>
      <c r="N10" s="153"/>
      <c r="O10" s="155"/>
      <c r="P10" s="153"/>
      <c r="Q10" s="154"/>
      <c r="R10" s="153"/>
      <c r="S10" s="155"/>
      <c r="T10" s="156"/>
      <c r="U10" s="157"/>
      <c r="V10" s="158"/>
      <c r="W10" s="115"/>
    </row>
    <row r="11" spans="1:23" ht="21" customHeight="1" thickTop="1" x14ac:dyDescent="0.25">
      <c r="A11" s="119">
        <v>1</v>
      </c>
      <c r="B11" s="279" t="s">
        <v>1039</v>
      </c>
      <c r="C11" s="159" t="s">
        <v>78</v>
      </c>
      <c r="D11" s="77">
        <v>2</v>
      </c>
      <c r="E11" s="78">
        <v>5363</v>
      </c>
      <c r="F11" s="75">
        <v>1</v>
      </c>
      <c r="G11" s="160">
        <v>6308</v>
      </c>
      <c r="H11" s="77">
        <v>2</v>
      </c>
      <c r="I11" s="78">
        <v>945</v>
      </c>
      <c r="J11" s="75">
        <v>1</v>
      </c>
      <c r="K11" s="76">
        <v>1230</v>
      </c>
      <c r="L11" s="77">
        <v>1</v>
      </c>
      <c r="M11" s="78">
        <v>6800</v>
      </c>
      <c r="N11" s="75">
        <v>4</v>
      </c>
      <c r="O11" s="76">
        <v>2230</v>
      </c>
      <c r="P11" s="77"/>
      <c r="Q11" s="78"/>
      <c r="R11" s="75"/>
      <c r="S11" s="76"/>
      <c r="T11" s="116">
        <v>2</v>
      </c>
      <c r="U11" s="144">
        <v>9</v>
      </c>
      <c r="V11" s="88">
        <v>22876</v>
      </c>
      <c r="W11" s="161">
        <v>1</v>
      </c>
    </row>
    <row r="12" spans="1:23" ht="21" customHeight="1" x14ac:dyDescent="0.25">
      <c r="A12" s="118">
        <v>2</v>
      </c>
      <c r="B12" s="276" t="s">
        <v>1040</v>
      </c>
      <c r="C12" s="91" t="s">
        <v>78</v>
      </c>
      <c r="D12" s="81">
        <v>1</v>
      </c>
      <c r="E12" s="82">
        <v>5642</v>
      </c>
      <c r="F12" s="79">
        <v>3</v>
      </c>
      <c r="G12" s="80">
        <v>3391</v>
      </c>
      <c r="H12" s="81">
        <v>2</v>
      </c>
      <c r="I12" s="82">
        <v>1110</v>
      </c>
      <c r="J12" s="79">
        <v>3</v>
      </c>
      <c r="K12" s="80">
        <v>870</v>
      </c>
      <c r="L12" s="81">
        <v>2</v>
      </c>
      <c r="M12" s="82">
        <v>2560</v>
      </c>
      <c r="N12" s="79">
        <v>1</v>
      </c>
      <c r="O12" s="80">
        <v>2885</v>
      </c>
      <c r="P12" s="81"/>
      <c r="Q12" s="82"/>
      <c r="R12" s="79"/>
      <c r="S12" s="80"/>
      <c r="T12" s="116">
        <v>1.5</v>
      </c>
      <c r="U12" s="144">
        <v>10.5</v>
      </c>
      <c r="V12" s="88">
        <v>16458</v>
      </c>
      <c r="W12" s="161">
        <v>2</v>
      </c>
    </row>
    <row r="13" spans="1:23" ht="21" customHeight="1" x14ac:dyDescent="0.25">
      <c r="A13" s="118">
        <v>3</v>
      </c>
      <c r="B13" s="276" t="s">
        <v>1041</v>
      </c>
      <c r="C13" s="91" t="s">
        <v>78</v>
      </c>
      <c r="D13" s="81">
        <v>1</v>
      </c>
      <c r="E13" s="82">
        <v>8709</v>
      </c>
      <c r="F13" s="79">
        <v>1</v>
      </c>
      <c r="G13" s="80">
        <v>5469</v>
      </c>
      <c r="H13" s="81">
        <v>5</v>
      </c>
      <c r="I13" s="82">
        <v>950</v>
      </c>
      <c r="J13" s="79">
        <v>2</v>
      </c>
      <c r="K13" s="80">
        <v>1200</v>
      </c>
      <c r="L13" s="81">
        <v>6</v>
      </c>
      <c r="M13" s="82">
        <v>1065</v>
      </c>
      <c r="N13" s="79">
        <v>4</v>
      </c>
      <c r="O13" s="80">
        <v>1690</v>
      </c>
      <c r="P13" s="81"/>
      <c r="Q13" s="82"/>
      <c r="R13" s="79"/>
      <c r="S13" s="80"/>
      <c r="T13" s="116">
        <v>3</v>
      </c>
      <c r="U13" s="144">
        <v>16</v>
      </c>
      <c r="V13" s="88">
        <v>19083</v>
      </c>
      <c r="W13" s="161">
        <v>3</v>
      </c>
    </row>
    <row r="14" spans="1:23" ht="21" customHeight="1" x14ac:dyDescent="0.25">
      <c r="A14" s="119">
        <v>4</v>
      </c>
      <c r="B14" s="276" t="s">
        <v>1042</v>
      </c>
      <c r="C14" s="91" t="s">
        <v>169</v>
      </c>
      <c r="D14" s="81">
        <v>3</v>
      </c>
      <c r="E14" s="82">
        <v>5196</v>
      </c>
      <c r="F14" s="79">
        <v>4</v>
      </c>
      <c r="G14" s="80">
        <v>4169</v>
      </c>
      <c r="H14" s="81">
        <v>3</v>
      </c>
      <c r="I14" s="82">
        <v>865</v>
      </c>
      <c r="J14" s="79">
        <v>1</v>
      </c>
      <c r="K14" s="80">
        <v>2055</v>
      </c>
      <c r="L14" s="81">
        <v>9</v>
      </c>
      <c r="M14" s="82">
        <v>525</v>
      </c>
      <c r="N14" s="79">
        <v>2</v>
      </c>
      <c r="O14" s="80">
        <v>2650</v>
      </c>
      <c r="P14" s="81"/>
      <c r="Q14" s="82"/>
      <c r="R14" s="79"/>
      <c r="S14" s="80"/>
      <c r="T14" s="116">
        <v>4.5</v>
      </c>
      <c r="U14" s="144">
        <v>17.5</v>
      </c>
      <c r="V14" s="88">
        <v>15460</v>
      </c>
      <c r="W14" s="161">
        <v>4</v>
      </c>
    </row>
    <row r="15" spans="1:23" ht="21" customHeight="1" x14ac:dyDescent="0.25">
      <c r="A15" s="118">
        <v>5</v>
      </c>
      <c r="B15" s="276" t="s">
        <v>1043</v>
      </c>
      <c r="C15" s="91" t="s">
        <v>169</v>
      </c>
      <c r="D15" s="81">
        <v>3</v>
      </c>
      <c r="E15" s="82">
        <v>4946</v>
      </c>
      <c r="F15" s="79">
        <v>4</v>
      </c>
      <c r="G15" s="80">
        <v>2593</v>
      </c>
      <c r="H15" s="81">
        <v>1</v>
      </c>
      <c r="I15" s="82">
        <v>1070</v>
      </c>
      <c r="J15" s="79">
        <v>5</v>
      </c>
      <c r="K15" s="80">
        <v>785</v>
      </c>
      <c r="L15" s="81">
        <v>8</v>
      </c>
      <c r="M15" s="82">
        <v>890</v>
      </c>
      <c r="N15" s="79">
        <v>2</v>
      </c>
      <c r="O15" s="80">
        <v>2625</v>
      </c>
      <c r="P15" s="81"/>
      <c r="Q15" s="82"/>
      <c r="R15" s="79"/>
      <c r="S15" s="80"/>
      <c r="T15" s="116">
        <v>4</v>
      </c>
      <c r="U15" s="144">
        <v>19</v>
      </c>
      <c r="V15" s="88">
        <v>12909</v>
      </c>
      <c r="W15" s="161">
        <v>5</v>
      </c>
    </row>
    <row r="16" spans="1:23" ht="21" customHeight="1" x14ac:dyDescent="0.25">
      <c r="A16" s="118">
        <v>6</v>
      </c>
      <c r="B16" s="276" t="s">
        <v>1044</v>
      </c>
      <c r="C16" s="91" t="s">
        <v>177</v>
      </c>
      <c r="D16" s="81">
        <v>2</v>
      </c>
      <c r="E16" s="82">
        <v>6384</v>
      </c>
      <c r="F16" s="79">
        <v>2</v>
      </c>
      <c r="G16" s="80">
        <v>3904</v>
      </c>
      <c r="H16" s="81">
        <v>4</v>
      </c>
      <c r="I16" s="82">
        <v>1065</v>
      </c>
      <c r="J16" s="79">
        <v>2</v>
      </c>
      <c r="K16" s="80">
        <v>1565</v>
      </c>
      <c r="L16" s="81">
        <v>8</v>
      </c>
      <c r="M16" s="82">
        <v>150</v>
      </c>
      <c r="N16" s="79">
        <v>6</v>
      </c>
      <c r="O16" s="80">
        <v>1140</v>
      </c>
      <c r="P16" s="81"/>
      <c r="Q16" s="82"/>
      <c r="R16" s="79"/>
      <c r="S16" s="80"/>
      <c r="T16" s="116">
        <v>4</v>
      </c>
      <c r="U16" s="144">
        <v>20</v>
      </c>
      <c r="V16" s="88">
        <v>14208</v>
      </c>
      <c r="W16" s="161">
        <v>6</v>
      </c>
    </row>
    <row r="17" spans="1:23" ht="21" customHeight="1" x14ac:dyDescent="0.25">
      <c r="A17" s="119">
        <v>7</v>
      </c>
      <c r="B17" s="276" t="s">
        <v>1045</v>
      </c>
      <c r="C17" s="91" t="s">
        <v>385</v>
      </c>
      <c r="D17" s="81">
        <v>4</v>
      </c>
      <c r="E17" s="82">
        <v>4934</v>
      </c>
      <c r="F17" s="79">
        <v>3</v>
      </c>
      <c r="G17" s="80">
        <v>5365</v>
      </c>
      <c r="H17" s="81">
        <v>5</v>
      </c>
      <c r="I17" s="82">
        <v>705</v>
      </c>
      <c r="J17" s="79">
        <v>6</v>
      </c>
      <c r="K17" s="80">
        <v>1060</v>
      </c>
      <c r="L17" s="81">
        <v>5</v>
      </c>
      <c r="M17" s="82">
        <v>1065</v>
      </c>
      <c r="N17" s="79">
        <v>6</v>
      </c>
      <c r="O17" s="80">
        <v>1970</v>
      </c>
      <c r="P17" s="81"/>
      <c r="Q17" s="82"/>
      <c r="R17" s="79"/>
      <c r="S17" s="80"/>
      <c r="T17" s="116">
        <v>3</v>
      </c>
      <c r="U17" s="144">
        <v>26</v>
      </c>
      <c r="V17" s="88">
        <v>15099</v>
      </c>
      <c r="W17" s="161">
        <v>7</v>
      </c>
    </row>
    <row r="18" spans="1:23" ht="21" customHeight="1" x14ac:dyDescent="0.25">
      <c r="A18" s="118">
        <v>8</v>
      </c>
      <c r="B18" s="276" t="s">
        <v>1046</v>
      </c>
      <c r="C18" s="91" t="s">
        <v>387</v>
      </c>
      <c r="D18" s="81">
        <v>8</v>
      </c>
      <c r="E18" s="82">
        <v>1466</v>
      </c>
      <c r="F18" s="79">
        <v>6</v>
      </c>
      <c r="G18" s="80">
        <v>2252</v>
      </c>
      <c r="H18" s="81">
        <v>1</v>
      </c>
      <c r="I18" s="82">
        <v>1685</v>
      </c>
      <c r="J18" s="79">
        <v>5</v>
      </c>
      <c r="K18" s="80">
        <v>1190</v>
      </c>
      <c r="L18" s="81">
        <v>5</v>
      </c>
      <c r="M18" s="82">
        <v>1935</v>
      </c>
      <c r="N18" s="79">
        <v>5</v>
      </c>
      <c r="O18" s="80">
        <v>1985</v>
      </c>
      <c r="P18" s="81"/>
      <c r="Q18" s="82"/>
      <c r="R18" s="79"/>
      <c r="S18" s="80"/>
      <c r="T18" s="116">
        <v>4</v>
      </c>
      <c r="U18" s="144">
        <v>26</v>
      </c>
      <c r="V18" s="88">
        <v>10513</v>
      </c>
      <c r="W18" s="161">
        <v>8</v>
      </c>
    </row>
    <row r="19" spans="1:23" ht="21" customHeight="1" x14ac:dyDescent="0.25">
      <c r="A19" s="118">
        <v>9</v>
      </c>
      <c r="B19" s="276" t="s">
        <v>1047</v>
      </c>
      <c r="C19" s="91" t="s">
        <v>387</v>
      </c>
      <c r="D19" s="81">
        <v>5</v>
      </c>
      <c r="E19" s="82">
        <v>2591</v>
      </c>
      <c r="F19" s="79">
        <v>8</v>
      </c>
      <c r="G19" s="80">
        <v>1691</v>
      </c>
      <c r="H19" s="81">
        <v>3</v>
      </c>
      <c r="I19" s="82">
        <v>1105</v>
      </c>
      <c r="J19" s="79">
        <v>4</v>
      </c>
      <c r="K19" s="80">
        <v>1285</v>
      </c>
      <c r="L19" s="81">
        <v>7</v>
      </c>
      <c r="M19" s="82">
        <v>965</v>
      </c>
      <c r="N19" s="79">
        <v>3</v>
      </c>
      <c r="O19" s="80">
        <v>2495</v>
      </c>
      <c r="P19" s="81"/>
      <c r="Q19" s="82"/>
      <c r="R19" s="79"/>
      <c r="S19" s="80"/>
      <c r="T19" s="116">
        <v>4</v>
      </c>
      <c r="U19" s="144">
        <v>26</v>
      </c>
      <c r="V19" s="88">
        <v>10132</v>
      </c>
      <c r="W19" s="161">
        <v>9</v>
      </c>
    </row>
    <row r="20" spans="1:23" ht="21" customHeight="1" x14ac:dyDescent="0.25">
      <c r="A20" s="119">
        <v>10</v>
      </c>
      <c r="B20" s="1114" t="s">
        <v>1048</v>
      </c>
      <c r="C20" s="91" t="s">
        <v>386</v>
      </c>
      <c r="D20" s="81">
        <v>6</v>
      </c>
      <c r="E20" s="82">
        <v>2370</v>
      </c>
      <c r="F20" s="79">
        <v>5</v>
      </c>
      <c r="G20" s="80">
        <v>2445</v>
      </c>
      <c r="H20" s="81">
        <v>10</v>
      </c>
      <c r="I20" s="82">
        <v>558</v>
      </c>
      <c r="J20" s="79">
        <v>7</v>
      </c>
      <c r="K20" s="80">
        <v>935</v>
      </c>
      <c r="L20" s="81">
        <v>2</v>
      </c>
      <c r="M20" s="82">
        <v>1805</v>
      </c>
      <c r="N20" s="79">
        <v>3</v>
      </c>
      <c r="O20" s="80">
        <v>2450</v>
      </c>
      <c r="P20" s="81"/>
      <c r="Q20" s="82"/>
      <c r="R20" s="79"/>
      <c r="S20" s="80"/>
      <c r="T20" s="116">
        <v>5</v>
      </c>
      <c r="U20" s="144">
        <v>28</v>
      </c>
      <c r="V20" s="88">
        <v>10563</v>
      </c>
      <c r="W20" s="161">
        <v>10</v>
      </c>
    </row>
    <row r="21" spans="1:23" ht="21" customHeight="1" x14ac:dyDescent="0.25">
      <c r="A21" s="118">
        <v>11</v>
      </c>
      <c r="B21" s="276" t="s">
        <v>1049</v>
      </c>
      <c r="C21" s="159" t="s">
        <v>111</v>
      </c>
      <c r="D21" s="81">
        <v>5</v>
      </c>
      <c r="E21" s="82">
        <v>3347</v>
      </c>
      <c r="F21" s="79">
        <v>7</v>
      </c>
      <c r="G21" s="80">
        <v>1932</v>
      </c>
      <c r="H21" s="81">
        <v>6</v>
      </c>
      <c r="I21" s="82">
        <v>625</v>
      </c>
      <c r="J21" s="79">
        <v>4</v>
      </c>
      <c r="K21" s="80">
        <v>800</v>
      </c>
      <c r="L21" s="81">
        <v>3</v>
      </c>
      <c r="M21" s="82">
        <v>1405</v>
      </c>
      <c r="N21" s="79">
        <v>8</v>
      </c>
      <c r="O21" s="80">
        <v>665</v>
      </c>
      <c r="P21" s="81"/>
      <c r="Q21" s="82"/>
      <c r="R21" s="79"/>
      <c r="S21" s="80"/>
      <c r="T21" s="116">
        <v>4</v>
      </c>
      <c r="U21" s="144">
        <v>29</v>
      </c>
      <c r="V21" s="88">
        <v>8774</v>
      </c>
      <c r="W21" s="161">
        <v>11</v>
      </c>
    </row>
    <row r="22" spans="1:23" ht="21" customHeight="1" x14ac:dyDescent="0.25">
      <c r="A22" s="1009">
        <v>12</v>
      </c>
      <c r="B22" s="1010" t="s">
        <v>1050</v>
      </c>
      <c r="C22" s="91" t="s">
        <v>75</v>
      </c>
      <c r="D22" s="1012">
        <v>4</v>
      </c>
      <c r="E22" s="1013">
        <v>4041</v>
      </c>
      <c r="F22" s="1014">
        <v>5</v>
      </c>
      <c r="G22" s="1015">
        <v>4160</v>
      </c>
      <c r="H22" s="1012">
        <v>8</v>
      </c>
      <c r="I22" s="1013">
        <v>395</v>
      </c>
      <c r="J22" s="1014">
        <v>7</v>
      </c>
      <c r="K22" s="1015">
        <v>560</v>
      </c>
      <c r="L22" s="1012">
        <v>1</v>
      </c>
      <c r="M22" s="1013">
        <v>2805</v>
      </c>
      <c r="N22" s="79">
        <v>9</v>
      </c>
      <c r="O22" s="80">
        <v>520</v>
      </c>
      <c r="P22" s="81"/>
      <c r="Q22" s="82"/>
      <c r="R22" s="79"/>
      <c r="S22" s="80"/>
      <c r="T22" s="116">
        <v>4.5</v>
      </c>
      <c r="U22" s="144">
        <v>29.5</v>
      </c>
      <c r="V22" s="88">
        <v>12481</v>
      </c>
      <c r="W22" s="1016">
        <v>12</v>
      </c>
    </row>
    <row r="23" spans="1:23" ht="21" customHeight="1" x14ac:dyDescent="0.25">
      <c r="A23" s="1009">
        <v>13</v>
      </c>
      <c r="B23" s="1010" t="s">
        <v>1051</v>
      </c>
      <c r="C23" s="91" t="s">
        <v>387</v>
      </c>
      <c r="D23" s="1012">
        <v>7</v>
      </c>
      <c r="E23" s="1013">
        <v>1621</v>
      </c>
      <c r="F23" s="1014">
        <v>6</v>
      </c>
      <c r="G23" s="1015">
        <v>2222</v>
      </c>
      <c r="H23" s="1012">
        <v>4</v>
      </c>
      <c r="I23" s="1013">
        <v>855</v>
      </c>
      <c r="J23" s="1014">
        <v>3</v>
      </c>
      <c r="K23" s="1015">
        <v>1315</v>
      </c>
      <c r="L23" s="1012">
        <v>6</v>
      </c>
      <c r="M23" s="1013">
        <v>780</v>
      </c>
      <c r="N23" s="79">
        <v>7</v>
      </c>
      <c r="O23" s="80">
        <v>1180</v>
      </c>
      <c r="P23" s="81"/>
      <c r="Q23" s="82"/>
      <c r="R23" s="79"/>
      <c r="S23" s="80"/>
      <c r="T23" s="116">
        <v>3.5</v>
      </c>
      <c r="U23" s="144">
        <v>29.5</v>
      </c>
      <c r="V23" s="88">
        <v>7973</v>
      </c>
      <c r="W23" s="1016">
        <v>13</v>
      </c>
    </row>
    <row r="24" spans="1:23" ht="21" customHeight="1" x14ac:dyDescent="0.25">
      <c r="A24" s="1009">
        <v>14</v>
      </c>
      <c r="B24" s="1010" t="s">
        <v>1052</v>
      </c>
      <c r="C24" s="1011" t="s">
        <v>178</v>
      </c>
      <c r="D24" s="1012">
        <v>9</v>
      </c>
      <c r="E24" s="1013">
        <v>2232</v>
      </c>
      <c r="F24" s="1014">
        <v>2</v>
      </c>
      <c r="G24" s="1015">
        <v>5396</v>
      </c>
      <c r="H24" s="1012">
        <v>7</v>
      </c>
      <c r="I24" s="1013">
        <v>565</v>
      </c>
      <c r="J24" s="1014">
        <v>6</v>
      </c>
      <c r="K24" s="1015">
        <v>735</v>
      </c>
      <c r="L24" s="1012">
        <v>4</v>
      </c>
      <c r="M24" s="1013">
        <v>2020</v>
      </c>
      <c r="N24" s="79">
        <v>7</v>
      </c>
      <c r="O24" s="80">
        <v>470</v>
      </c>
      <c r="P24" s="81"/>
      <c r="Q24" s="82"/>
      <c r="R24" s="79"/>
      <c r="S24" s="80"/>
      <c r="T24" s="116">
        <v>4.5</v>
      </c>
      <c r="U24" s="144">
        <v>30.5</v>
      </c>
      <c r="V24" s="88">
        <v>11418</v>
      </c>
      <c r="W24" s="1016">
        <v>14</v>
      </c>
    </row>
    <row r="25" spans="1:23" ht="21" customHeight="1" x14ac:dyDescent="0.25">
      <c r="A25" s="1009">
        <v>15</v>
      </c>
      <c r="B25" s="1010" t="s">
        <v>1053</v>
      </c>
      <c r="C25" s="1011" t="s">
        <v>78</v>
      </c>
      <c r="D25" s="1012">
        <v>8</v>
      </c>
      <c r="E25" s="1013">
        <v>2457</v>
      </c>
      <c r="F25" s="1014">
        <v>9</v>
      </c>
      <c r="G25" s="1015">
        <v>1681</v>
      </c>
      <c r="H25" s="1012">
        <v>6</v>
      </c>
      <c r="I25" s="1013">
        <v>750</v>
      </c>
      <c r="J25" s="1014">
        <v>8</v>
      </c>
      <c r="K25" s="1015">
        <v>500</v>
      </c>
      <c r="L25" s="1012">
        <v>3</v>
      </c>
      <c r="M25" s="1013">
        <v>2175</v>
      </c>
      <c r="N25" s="79">
        <v>1</v>
      </c>
      <c r="O25" s="80">
        <v>2725</v>
      </c>
      <c r="P25" s="81"/>
      <c r="Q25" s="82"/>
      <c r="R25" s="79"/>
      <c r="S25" s="80"/>
      <c r="T25" s="116">
        <v>4.5</v>
      </c>
      <c r="U25" s="144">
        <v>30.5</v>
      </c>
      <c r="V25" s="88">
        <v>10288</v>
      </c>
      <c r="W25" s="1016">
        <v>15</v>
      </c>
    </row>
    <row r="26" spans="1:23" ht="21" customHeight="1" x14ac:dyDescent="0.25">
      <c r="A26" s="1009">
        <v>16</v>
      </c>
      <c r="B26" s="1010" t="s">
        <v>1054</v>
      </c>
      <c r="C26" s="1011" t="s">
        <v>270</v>
      </c>
      <c r="D26" s="1012">
        <v>7</v>
      </c>
      <c r="E26" s="1013">
        <v>2553</v>
      </c>
      <c r="F26" s="1014">
        <v>9</v>
      </c>
      <c r="G26" s="1015">
        <v>1202</v>
      </c>
      <c r="H26" s="1012">
        <v>7</v>
      </c>
      <c r="I26" s="1013">
        <v>730</v>
      </c>
      <c r="J26" s="1014">
        <v>8</v>
      </c>
      <c r="K26" s="1015">
        <v>545</v>
      </c>
      <c r="L26" s="1012">
        <v>7</v>
      </c>
      <c r="M26" s="1013">
        <v>340</v>
      </c>
      <c r="N26" s="79">
        <v>5</v>
      </c>
      <c r="O26" s="80">
        <v>1250</v>
      </c>
      <c r="P26" s="81"/>
      <c r="Q26" s="82"/>
      <c r="R26" s="79"/>
      <c r="S26" s="80"/>
      <c r="T26" s="116">
        <v>4.5</v>
      </c>
      <c r="U26" s="144">
        <v>38.5</v>
      </c>
      <c r="V26" s="88">
        <v>6620</v>
      </c>
      <c r="W26" s="1016">
        <v>16</v>
      </c>
    </row>
    <row r="27" spans="1:23" ht="21" customHeight="1" x14ac:dyDescent="0.25">
      <c r="A27" s="1009">
        <v>17</v>
      </c>
      <c r="B27" s="1010" t="s">
        <v>1055</v>
      </c>
      <c r="C27" s="1011" t="s">
        <v>270</v>
      </c>
      <c r="D27" s="1012">
        <v>9</v>
      </c>
      <c r="E27" s="1013">
        <v>920</v>
      </c>
      <c r="F27" s="1014">
        <v>8</v>
      </c>
      <c r="G27" s="1015">
        <v>1426</v>
      </c>
      <c r="H27" s="1012">
        <v>9</v>
      </c>
      <c r="I27" s="1013">
        <v>295</v>
      </c>
      <c r="J27" s="1014">
        <v>9</v>
      </c>
      <c r="K27" s="1015">
        <v>345</v>
      </c>
      <c r="L27" s="1012">
        <v>4</v>
      </c>
      <c r="M27" s="1013">
        <v>1280</v>
      </c>
      <c r="N27" s="79">
        <v>8</v>
      </c>
      <c r="O27" s="80">
        <v>290</v>
      </c>
      <c r="P27" s="81"/>
      <c r="Q27" s="82"/>
      <c r="R27" s="79"/>
      <c r="S27" s="80"/>
      <c r="T27" s="116">
        <v>4.5</v>
      </c>
      <c r="U27" s="144">
        <v>42.5</v>
      </c>
      <c r="V27" s="88">
        <v>4556</v>
      </c>
      <c r="W27" s="1016">
        <v>17</v>
      </c>
    </row>
    <row r="28" spans="1:23" ht="21" customHeight="1" x14ac:dyDescent="0.25">
      <c r="A28" s="1009">
        <v>18</v>
      </c>
      <c r="B28" s="1010" t="s">
        <v>1056</v>
      </c>
      <c r="C28" s="1011" t="s">
        <v>269</v>
      </c>
      <c r="D28" s="1012">
        <v>6</v>
      </c>
      <c r="E28" s="1013">
        <v>2893</v>
      </c>
      <c r="F28" s="1014">
        <v>7</v>
      </c>
      <c r="G28" s="1015">
        <v>1873</v>
      </c>
      <c r="H28" s="1012">
        <v>8</v>
      </c>
      <c r="I28" s="1013">
        <v>605</v>
      </c>
      <c r="J28" s="1014">
        <v>9</v>
      </c>
      <c r="K28" s="1015">
        <v>300</v>
      </c>
      <c r="L28" s="1012">
        <v>12</v>
      </c>
      <c r="M28" s="1013">
        <v>0</v>
      </c>
      <c r="N28" s="79">
        <v>12</v>
      </c>
      <c r="O28" s="80">
        <v>0</v>
      </c>
      <c r="P28" s="81"/>
      <c r="Q28" s="82"/>
      <c r="R28" s="79"/>
      <c r="S28" s="80"/>
      <c r="T28" s="116">
        <v>6</v>
      </c>
      <c r="U28" s="144">
        <v>48</v>
      </c>
      <c r="V28" s="88">
        <v>5671</v>
      </c>
      <c r="W28" s="1016">
        <v>18</v>
      </c>
    </row>
    <row r="29" spans="1:23" ht="21" customHeight="1" x14ac:dyDescent="0.25">
      <c r="A29" s="1009">
        <v>19</v>
      </c>
      <c r="B29" s="1010" t="s">
        <v>1057</v>
      </c>
      <c r="C29" s="1011" t="s">
        <v>268</v>
      </c>
      <c r="D29" s="1012">
        <v>12</v>
      </c>
      <c r="E29" s="1013">
        <v>0</v>
      </c>
      <c r="F29" s="1014">
        <v>12</v>
      </c>
      <c r="G29" s="1015">
        <v>0</v>
      </c>
      <c r="H29" s="1012">
        <v>12</v>
      </c>
      <c r="I29" s="1013">
        <v>0</v>
      </c>
      <c r="J29" s="1014">
        <v>12</v>
      </c>
      <c r="K29" s="1015">
        <v>0</v>
      </c>
      <c r="L29" s="1012">
        <v>12</v>
      </c>
      <c r="M29" s="1013">
        <v>0</v>
      </c>
      <c r="N29" s="79">
        <v>12</v>
      </c>
      <c r="O29" s="80">
        <v>0</v>
      </c>
      <c r="P29" s="81"/>
      <c r="Q29" s="82"/>
      <c r="R29" s="79"/>
      <c r="S29" s="80"/>
      <c r="T29" s="116">
        <v>6</v>
      </c>
      <c r="U29" s="144">
        <v>66</v>
      </c>
      <c r="V29" s="88">
        <v>0</v>
      </c>
      <c r="W29" s="1016">
        <v>19</v>
      </c>
    </row>
    <row r="30" spans="1:23" ht="21" customHeight="1" x14ac:dyDescent="0.25">
      <c r="A30" s="1009">
        <v>20</v>
      </c>
      <c r="B30" s="1010" t="s">
        <v>1058</v>
      </c>
      <c r="C30" s="1011" t="s">
        <v>268</v>
      </c>
      <c r="D30" s="1012">
        <v>12</v>
      </c>
      <c r="E30" s="1013">
        <v>0</v>
      </c>
      <c r="F30" s="1014">
        <v>12</v>
      </c>
      <c r="G30" s="1015">
        <v>0</v>
      </c>
      <c r="H30" s="1012">
        <v>12</v>
      </c>
      <c r="I30" s="1013">
        <v>0</v>
      </c>
      <c r="J30" s="1014">
        <v>12</v>
      </c>
      <c r="K30" s="1015">
        <v>0</v>
      </c>
      <c r="L30" s="1012">
        <v>12</v>
      </c>
      <c r="M30" s="1013">
        <v>0</v>
      </c>
      <c r="N30" s="79">
        <v>12</v>
      </c>
      <c r="O30" s="80">
        <v>0</v>
      </c>
      <c r="P30" s="81"/>
      <c r="Q30" s="82"/>
      <c r="R30" s="79"/>
      <c r="S30" s="80"/>
      <c r="T30" s="116">
        <v>6</v>
      </c>
      <c r="U30" s="144">
        <v>66</v>
      </c>
      <c r="V30" s="88">
        <v>0</v>
      </c>
      <c r="W30" s="1016">
        <v>20</v>
      </c>
    </row>
    <row r="31" spans="1:23" ht="21" customHeight="1" thickBot="1" x14ac:dyDescent="0.25">
      <c r="A31" s="211">
        <v>21</v>
      </c>
      <c r="B31" s="280" t="s">
        <v>1059</v>
      </c>
      <c r="C31" s="278" t="s">
        <v>268</v>
      </c>
      <c r="D31" s="85">
        <v>12</v>
      </c>
      <c r="E31" s="86">
        <v>0</v>
      </c>
      <c r="F31" s="83">
        <v>12</v>
      </c>
      <c r="G31" s="84">
        <v>0</v>
      </c>
      <c r="H31" s="85">
        <v>12</v>
      </c>
      <c r="I31" s="86">
        <v>0</v>
      </c>
      <c r="J31" s="83">
        <v>12</v>
      </c>
      <c r="K31" s="84">
        <v>0</v>
      </c>
      <c r="L31" s="85">
        <v>12</v>
      </c>
      <c r="M31" s="86">
        <v>0</v>
      </c>
      <c r="N31" s="83">
        <v>12</v>
      </c>
      <c r="O31" s="84">
        <v>0</v>
      </c>
      <c r="P31" s="85"/>
      <c r="Q31" s="86"/>
      <c r="R31" s="83"/>
      <c r="S31" s="84"/>
      <c r="T31" s="212">
        <v>6</v>
      </c>
      <c r="U31" s="144">
        <v>66</v>
      </c>
      <c r="V31" s="88">
        <v>0</v>
      </c>
      <c r="W31" s="275">
        <v>21</v>
      </c>
    </row>
  </sheetData>
  <sortState xmlns:xlrd2="http://schemas.microsoft.com/office/spreadsheetml/2017/richdata2" ref="B11:V31">
    <sortCondition ref="U11:U31"/>
    <sortCondition descending="1" ref="V11:V31"/>
  </sortState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D6:E6"/>
    <mergeCell ref="F6:G6"/>
    <mergeCell ref="H6:I6"/>
    <mergeCell ref="A6:A8"/>
    <mergeCell ref="B6:B8"/>
    <mergeCell ref="C6:C8"/>
    <mergeCell ref="D7:E7"/>
    <mergeCell ref="F7:G7"/>
    <mergeCell ref="H7:I7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86EAB460-374F-4FFC-8847-BD24351A43CB}"/>
    <dataValidation type="textLength" errorStyle="warning" allowBlank="1" showInputMessage="1" showErrorMessage="1" errorTitle="PAZI !" error="Provjeri što unosiš, ODUSTANI !" sqref="B12:B30" xr:uid="{06C9D1A8-BAE3-49C1-957B-C9848BF9F45D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31" xr:uid="{6F7A634E-AC3B-4110-BE2E-26BEEAFFE2AC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C7-914E-427F-984D-E732D3A8D1F1}">
  <sheetPr>
    <tabColor rgb="FF00B0F0"/>
  </sheetPr>
  <dimension ref="A1:W38"/>
  <sheetViews>
    <sheetView topLeftCell="A12" workbookViewId="0">
      <selection activeCell="Q13" sqref="Q13"/>
    </sheetView>
  </sheetViews>
  <sheetFormatPr defaultRowHeight="12.75" x14ac:dyDescent="0.2"/>
  <cols>
    <col min="1" max="1" width="4.5703125" customWidth="1"/>
    <col min="2" max="2" width="22.42578125" customWidth="1"/>
    <col min="3" max="3" width="24.42578125" customWidth="1"/>
    <col min="4" max="4" width="4.7109375" customWidth="1"/>
    <col min="6" max="6" width="4.85546875" customWidth="1"/>
    <col min="8" max="8" width="4.5703125" customWidth="1"/>
    <col min="9" max="9" width="8.42578125" customWidth="1"/>
    <col min="10" max="10" width="4.85546875" customWidth="1"/>
    <col min="11" max="11" width="8.7109375" customWidth="1"/>
    <col min="12" max="12" width="4.7109375" customWidth="1"/>
    <col min="14" max="14" width="4.85546875" customWidth="1"/>
    <col min="16" max="16" width="4.7109375" customWidth="1"/>
    <col min="18" max="18" width="4.5703125" customWidth="1"/>
    <col min="20" max="20" width="7.28515625" customWidth="1"/>
    <col min="21" max="21" width="6.28515625" customWidth="1"/>
  </cols>
  <sheetData>
    <row r="1" spans="1:23" ht="27.75" customHeight="1" x14ac:dyDescent="0.3">
      <c r="C1" s="104"/>
      <c r="D1" s="104" t="s">
        <v>47</v>
      </c>
      <c r="E1" s="104"/>
      <c r="F1" s="104"/>
      <c r="G1" s="104"/>
      <c r="H1" s="104"/>
    </row>
    <row r="2" spans="1:23" ht="26.25" customHeight="1" x14ac:dyDescent="0.3">
      <c r="C2" s="104"/>
      <c r="D2" s="104" t="s">
        <v>320</v>
      </c>
      <c r="E2" s="104"/>
      <c r="F2" s="104"/>
      <c r="G2" s="104"/>
      <c r="H2" s="104"/>
    </row>
    <row r="3" spans="1:23" ht="27.75" customHeight="1" x14ac:dyDescent="0.3">
      <c r="C3" s="104"/>
      <c r="D3" s="104" t="s">
        <v>46</v>
      </c>
      <c r="E3" s="104"/>
      <c r="F3" s="104"/>
      <c r="G3" s="104"/>
      <c r="H3" s="104"/>
    </row>
    <row r="5" spans="1:23" ht="13.5" thickBot="1" x14ac:dyDescent="0.25"/>
    <row r="6" spans="1:23" ht="22.5" customHeight="1" thickTop="1" x14ac:dyDescent="0.2">
      <c r="A6" s="1360" t="s">
        <v>4</v>
      </c>
      <c r="B6" s="1362" t="s">
        <v>20</v>
      </c>
      <c r="C6" s="1364" t="s">
        <v>5</v>
      </c>
      <c r="D6" s="1374" t="s">
        <v>6</v>
      </c>
      <c r="E6" s="1375"/>
      <c r="F6" s="1376" t="s">
        <v>7</v>
      </c>
      <c r="G6" s="1377"/>
      <c r="H6" s="1374" t="s">
        <v>8</v>
      </c>
      <c r="I6" s="1375"/>
      <c r="J6" s="1376" t="s">
        <v>9</v>
      </c>
      <c r="K6" s="1377"/>
      <c r="L6" s="1374" t="s">
        <v>10</v>
      </c>
      <c r="M6" s="1375"/>
      <c r="N6" s="1376" t="s">
        <v>11</v>
      </c>
      <c r="O6" s="1377"/>
      <c r="P6" s="1374" t="s">
        <v>12</v>
      </c>
      <c r="Q6" s="1375"/>
      <c r="R6" s="1376" t="s">
        <v>13</v>
      </c>
      <c r="S6" s="1377"/>
      <c r="T6" s="575" t="s">
        <v>401</v>
      </c>
      <c r="U6" s="1374" t="s">
        <v>14</v>
      </c>
      <c r="V6" s="1378"/>
      <c r="W6" s="1377"/>
    </row>
    <row r="7" spans="1:23" ht="33.75" customHeight="1" x14ac:dyDescent="0.2">
      <c r="A7" s="1361"/>
      <c r="B7" s="1363"/>
      <c r="C7" s="1365"/>
      <c r="D7" s="1366" t="s">
        <v>271</v>
      </c>
      <c r="E7" s="1367"/>
      <c r="F7" s="1366" t="s">
        <v>272</v>
      </c>
      <c r="G7" s="1367"/>
      <c r="H7" s="1366" t="s">
        <v>279</v>
      </c>
      <c r="I7" s="1367"/>
      <c r="J7" s="1366" t="s">
        <v>280</v>
      </c>
      <c r="K7" s="1367"/>
      <c r="L7" s="1372" t="s">
        <v>275</v>
      </c>
      <c r="M7" s="1373"/>
      <c r="N7" s="1372" t="s">
        <v>276</v>
      </c>
      <c r="O7" s="1373"/>
      <c r="P7" s="1372" t="s">
        <v>281</v>
      </c>
      <c r="Q7" s="1373"/>
      <c r="R7" s="1372" t="s">
        <v>282</v>
      </c>
      <c r="S7" s="1373"/>
      <c r="T7" s="213">
        <v>-0.5</v>
      </c>
      <c r="U7" s="1379"/>
      <c r="V7" s="1380"/>
      <c r="W7" s="1381"/>
    </row>
    <row r="8" spans="1:23" ht="12.75" customHeight="1" x14ac:dyDescent="0.2">
      <c r="A8" s="1361"/>
      <c r="B8" s="1363"/>
      <c r="C8" s="1365"/>
      <c r="D8" s="138"/>
      <c r="E8" s="139"/>
      <c r="F8" s="138"/>
      <c r="G8" s="140"/>
      <c r="H8" s="105"/>
      <c r="I8" s="139"/>
      <c r="J8" s="138"/>
      <c r="K8" s="140"/>
      <c r="L8" s="105"/>
      <c r="M8" s="139"/>
      <c r="N8" s="138"/>
      <c r="O8" s="141"/>
      <c r="P8" s="105"/>
      <c r="Q8" s="141"/>
      <c r="R8" s="105"/>
      <c r="S8" s="140"/>
      <c r="T8" s="106"/>
      <c r="U8" s="105"/>
      <c r="V8" s="107"/>
      <c r="W8" s="108"/>
    </row>
    <row r="9" spans="1:23" ht="15" customHeight="1" x14ac:dyDescent="0.2">
      <c r="A9" s="109"/>
      <c r="B9" s="110"/>
      <c r="C9" s="111"/>
      <c r="D9" s="214" t="s">
        <v>15</v>
      </c>
      <c r="E9" s="215" t="s">
        <v>16</v>
      </c>
      <c r="F9" s="214" t="s">
        <v>15</v>
      </c>
      <c r="G9" s="216" t="s">
        <v>16</v>
      </c>
      <c r="H9" s="217" t="s">
        <v>15</v>
      </c>
      <c r="I9" s="215" t="s">
        <v>16</v>
      </c>
      <c r="J9" s="214" t="s">
        <v>15</v>
      </c>
      <c r="K9" s="216" t="s">
        <v>16</v>
      </c>
      <c r="L9" s="217" t="s">
        <v>15</v>
      </c>
      <c r="M9" s="215" t="s">
        <v>16</v>
      </c>
      <c r="N9" s="214" t="s">
        <v>15</v>
      </c>
      <c r="O9" s="218" t="s">
        <v>16</v>
      </c>
      <c r="P9" s="217" t="s">
        <v>15</v>
      </c>
      <c r="Q9" s="215" t="s">
        <v>16</v>
      </c>
      <c r="R9" s="214" t="s">
        <v>15</v>
      </c>
      <c r="S9" s="216" t="s">
        <v>16</v>
      </c>
      <c r="T9" s="219"/>
      <c r="U9" s="217" t="s">
        <v>15</v>
      </c>
      <c r="V9" s="220" t="s">
        <v>17</v>
      </c>
      <c r="W9" s="162" t="s">
        <v>18</v>
      </c>
    </row>
    <row r="10" spans="1:23" ht="9" customHeight="1" thickBot="1" x14ac:dyDescent="0.25">
      <c r="A10" s="113"/>
      <c r="B10" s="110"/>
      <c r="C10" s="114"/>
      <c r="D10" s="153"/>
      <c r="E10" s="154"/>
      <c r="F10" s="153"/>
      <c r="G10" s="155"/>
      <c r="H10" s="153"/>
      <c r="I10" s="154"/>
      <c r="J10" s="153"/>
      <c r="K10" s="155"/>
      <c r="L10" s="153"/>
      <c r="M10" s="154"/>
      <c r="N10" s="153"/>
      <c r="O10" s="155"/>
      <c r="P10" s="153"/>
      <c r="Q10" s="154"/>
      <c r="R10" s="153"/>
      <c r="S10" s="155"/>
      <c r="T10" s="156"/>
      <c r="U10" s="157"/>
      <c r="V10" s="158"/>
      <c r="W10" s="115"/>
    </row>
    <row r="11" spans="1:23" ht="21.75" customHeight="1" thickTop="1" x14ac:dyDescent="0.25">
      <c r="A11" s="872">
        <v>1</v>
      </c>
      <c r="B11" s="875" t="s">
        <v>1060</v>
      </c>
      <c r="C11" s="870" t="s">
        <v>78</v>
      </c>
      <c r="D11" s="77">
        <v>2</v>
      </c>
      <c r="E11" s="78">
        <v>7355</v>
      </c>
      <c r="F11" s="75">
        <v>1</v>
      </c>
      <c r="G11" s="160">
        <v>7934</v>
      </c>
      <c r="H11" s="77">
        <v>6</v>
      </c>
      <c r="I11" s="78">
        <v>11390</v>
      </c>
      <c r="J11" s="75">
        <v>2</v>
      </c>
      <c r="K11" s="76">
        <v>7460</v>
      </c>
      <c r="L11" s="77">
        <v>1</v>
      </c>
      <c r="M11" s="78">
        <v>2620</v>
      </c>
      <c r="N11" s="75">
        <v>1</v>
      </c>
      <c r="O11" s="76">
        <v>6785</v>
      </c>
      <c r="P11" s="77"/>
      <c r="Q11" s="78"/>
      <c r="R11" s="75"/>
      <c r="S11" s="76"/>
      <c r="T11" s="116">
        <v>3</v>
      </c>
      <c r="U11" s="144">
        <v>10</v>
      </c>
      <c r="V11" s="88">
        <v>43544</v>
      </c>
      <c r="W11" s="161">
        <v>1</v>
      </c>
    </row>
    <row r="12" spans="1:23" ht="21.75" customHeight="1" x14ac:dyDescent="0.25">
      <c r="A12" s="873">
        <v>2</v>
      </c>
      <c r="B12" s="876" t="s">
        <v>1061</v>
      </c>
      <c r="C12" s="870" t="s">
        <v>78</v>
      </c>
      <c r="D12" s="81">
        <v>4</v>
      </c>
      <c r="E12" s="82">
        <v>5762</v>
      </c>
      <c r="F12" s="79">
        <v>2</v>
      </c>
      <c r="G12" s="80">
        <v>3641</v>
      </c>
      <c r="H12" s="81">
        <v>2</v>
      </c>
      <c r="I12" s="82">
        <v>23180</v>
      </c>
      <c r="J12" s="79">
        <v>4</v>
      </c>
      <c r="K12" s="80">
        <v>4980</v>
      </c>
      <c r="L12" s="81">
        <v>2</v>
      </c>
      <c r="M12" s="82">
        <v>2835</v>
      </c>
      <c r="N12" s="79">
        <v>1</v>
      </c>
      <c r="O12" s="80">
        <v>7428</v>
      </c>
      <c r="P12" s="81"/>
      <c r="Q12" s="82"/>
      <c r="R12" s="79"/>
      <c r="S12" s="80"/>
      <c r="T12" s="116">
        <v>2</v>
      </c>
      <c r="U12" s="144">
        <v>13</v>
      </c>
      <c r="V12" s="88">
        <v>47826</v>
      </c>
      <c r="W12" s="161">
        <v>2</v>
      </c>
    </row>
    <row r="13" spans="1:23" ht="21.75" customHeight="1" x14ac:dyDescent="0.25">
      <c r="A13" s="873">
        <v>3</v>
      </c>
      <c r="B13" s="876" t="s">
        <v>1062</v>
      </c>
      <c r="C13" s="870" t="s">
        <v>179</v>
      </c>
      <c r="D13" s="81">
        <v>7</v>
      </c>
      <c r="E13" s="82">
        <v>4333</v>
      </c>
      <c r="F13" s="79">
        <v>5</v>
      </c>
      <c r="G13" s="80">
        <v>4783</v>
      </c>
      <c r="H13" s="81">
        <v>2</v>
      </c>
      <c r="I13" s="82">
        <v>8165</v>
      </c>
      <c r="J13" s="79">
        <v>1</v>
      </c>
      <c r="K13" s="80">
        <v>7870</v>
      </c>
      <c r="L13" s="81">
        <v>2</v>
      </c>
      <c r="M13" s="82">
        <v>2155</v>
      </c>
      <c r="N13" s="79">
        <v>2</v>
      </c>
      <c r="O13" s="80">
        <v>1860</v>
      </c>
      <c r="P13" s="81"/>
      <c r="Q13" s="82"/>
      <c r="R13" s="79"/>
      <c r="S13" s="80"/>
      <c r="T13" s="116">
        <v>3.5</v>
      </c>
      <c r="U13" s="144">
        <v>15.5</v>
      </c>
      <c r="V13" s="88">
        <v>29166</v>
      </c>
      <c r="W13" s="161">
        <v>3</v>
      </c>
    </row>
    <row r="14" spans="1:23" ht="21.75" customHeight="1" x14ac:dyDescent="0.25">
      <c r="A14" s="872">
        <v>4</v>
      </c>
      <c r="B14" s="876" t="s">
        <v>1063</v>
      </c>
      <c r="C14" s="870" t="s">
        <v>180</v>
      </c>
      <c r="D14" s="81">
        <v>2</v>
      </c>
      <c r="E14" s="82">
        <v>7153</v>
      </c>
      <c r="F14" s="79">
        <v>1</v>
      </c>
      <c r="G14" s="80">
        <v>5744</v>
      </c>
      <c r="H14" s="81">
        <v>1</v>
      </c>
      <c r="I14" s="82">
        <v>6565</v>
      </c>
      <c r="J14" s="79">
        <v>9</v>
      </c>
      <c r="K14" s="80">
        <v>1745</v>
      </c>
      <c r="L14" s="81">
        <v>6</v>
      </c>
      <c r="M14" s="82">
        <v>500</v>
      </c>
      <c r="N14" s="79">
        <v>3</v>
      </c>
      <c r="O14" s="80">
        <v>1830</v>
      </c>
      <c r="P14" s="81"/>
      <c r="Q14" s="82"/>
      <c r="R14" s="79"/>
      <c r="S14" s="80"/>
      <c r="T14" s="116">
        <v>4.5</v>
      </c>
      <c r="U14" s="144">
        <v>17.5</v>
      </c>
      <c r="V14" s="88">
        <v>23537</v>
      </c>
      <c r="W14" s="161">
        <v>4</v>
      </c>
    </row>
    <row r="15" spans="1:23" ht="21.75" customHeight="1" x14ac:dyDescent="0.25">
      <c r="A15" s="873">
        <v>5</v>
      </c>
      <c r="B15" s="876" t="s">
        <v>1064</v>
      </c>
      <c r="C15" s="870" t="s">
        <v>169</v>
      </c>
      <c r="D15" s="81">
        <v>1</v>
      </c>
      <c r="E15" s="82">
        <v>7210</v>
      </c>
      <c r="F15" s="79">
        <v>6</v>
      </c>
      <c r="G15" s="80">
        <v>2991</v>
      </c>
      <c r="H15" s="81">
        <v>3</v>
      </c>
      <c r="I15" s="82">
        <v>4135</v>
      </c>
      <c r="J15" s="79">
        <v>1</v>
      </c>
      <c r="K15" s="80">
        <v>14420</v>
      </c>
      <c r="L15" s="81">
        <v>3</v>
      </c>
      <c r="M15" s="82">
        <v>940</v>
      </c>
      <c r="N15" s="79">
        <v>8</v>
      </c>
      <c r="O15" s="80">
        <v>850</v>
      </c>
      <c r="P15" s="81"/>
      <c r="Q15" s="82"/>
      <c r="R15" s="79"/>
      <c r="S15" s="80"/>
      <c r="T15" s="116">
        <v>4</v>
      </c>
      <c r="U15" s="144">
        <v>18</v>
      </c>
      <c r="V15" s="88">
        <v>30546</v>
      </c>
      <c r="W15" s="161">
        <v>5</v>
      </c>
    </row>
    <row r="16" spans="1:23" ht="21.75" customHeight="1" x14ac:dyDescent="0.25">
      <c r="A16" s="873">
        <v>6</v>
      </c>
      <c r="B16" s="876" t="s">
        <v>972</v>
      </c>
      <c r="C16" s="870" t="s">
        <v>389</v>
      </c>
      <c r="D16" s="81">
        <v>2</v>
      </c>
      <c r="E16" s="82">
        <v>7135</v>
      </c>
      <c r="F16" s="79">
        <v>4</v>
      </c>
      <c r="G16" s="80">
        <v>4112</v>
      </c>
      <c r="H16" s="81">
        <v>3</v>
      </c>
      <c r="I16" s="82">
        <v>7165</v>
      </c>
      <c r="J16" s="79">
        <v>5</v>
      </c>
      <c r="K16" s="80">
        <v>6820</v>
      </c>
      <c r="L16" s="81">
        <v>2</v>
      </c>
      <c r="M16" s="82">
        <v>1315</v>
      </c>
      <c r="N16" s="79">
        <v>5</v>
      </c>
      <c r="O16" s="80">
        <v>1570</v>
      </c>
      <c r="P16" s="81"/>
      <c r="Q16" s="82"/>
      <c r="R16" s="79"/>
      <c r="S16" s="80"/>
      <c r="T16" s="116">
        <v>2.5</v>
      </c>
      <c r="U16" s="144">
        <v>18.5</v>
      </c>
      <c r="V16" s="88">
        <v>28117</v>
      </c>
      <c r="W16" s="161">
        <v>6</v>
      </c>
    </row>
    <row r="17" spans="1:23" ht="21.75" customHeight="1" x14ac:dyDescent="0.25">
      <c r="A17" s="872">
        <v>7</v>
      </c>
      <c r="B17" s="876" t="s">
        <v>1024</v>
      </c>
      <c r="C17" s="870" t="s">
        <v>133</v>
      </c>
      <c r="D17" s="81">
        <v>1</v>
      </c>
      <c r="E17" s="82">
        <v>7412</v>
      </c>
      <c r="F17" s="79">
        <v>6</v>
      </c>
      <c r="G17" s="80">
        <v>4607</v>
      </c>
      <c r="H17" s="81">
        <v>4</v>
      </c>
      <c r="I17" s="82">
        <v>7135</v>
      </c>
      <c r="J17" s="79">
        <v>1</v>
      </c>
      <c r="K17" s="80">
        <v>14700</v>
      </c>
      <c r="L17" s="81">
        <v>8</v>
      </c>
      <c r="M17" s="82">
        <v>320</v>
      </c>
      <c r="N17" s="79">
        <v>4</v>
      </c>
      <c r="O17" s="80">
        <v>1775</v>
      </c>
      <c r="P17" s="81"/>
      <c r="Q17" s="82"/>
      <c r="R17" s="79"/>
      <c r="S17" s="80"/>
      <c r="T17" s="116">
        <v>4</v>
      </c>
      <c r="U17" s="144">
        <v>20</v>
      </c>
      <c r="V17" s="88">
        <v>35949</v>
      </c>
      <c r="W17" s="161">
        <v>7</v>
      </c>
    </row>
    <row r="18" spans="1:23" ht="21.75" customHeight="1" x14ac:dyDescent="0.25">
      <c r="A18" s="873">
        <v>8</v>
      </c>
      <c r="B18" s="876" t="s">
        <v>1065</v>
      </c>
      <c r="C18" s="870" t="s">
        <v>33</v>
      </c>
      <c r="D18" s="81">
        <v>5</v>
      </c>
      <c r="E18" s="82">
        <v>5431</v>
      </c>
      <c r="F18" s="79">
        <v>4</v>
      </c>
      <c r="G18" s="80">
        <v>5427</v>
      </c>
      <c r="H18" s="81">
        <v>8</v>
      </c>
      <c r="I18" s="82">
        <v>6075</v>
      </c>
      <c r="J18" s="79">
        <v>5</v>
      </c>
      <c r="K18" s="80">
        <v>5915</v>
      </c>
      <c r="L18" s="81">
        <v>1</v>
      </c>
      <c r="M18" s="82">
        <v>1705</v>
      </c>
      <c r="N18" s="79">
        <v>1</v>
      </c>
      <c r="O18" s="80">
        <v>3195</v>
      </c>
      <c r="P18" s="81"/>
      <c r="Q18" s="82"/>
      <c r="R18" s="79"/>
      <c r="S18" s="80"/>
      <c r="T18" s="116">
        <v>4</v>
      </c>
      <c r="U18" s="144">
        <v>20</v>
      </c>
      <c r="V18" s="88">
        <v>27748</v>
      </c>
      <c r="W18" s="161">
        <v>8</v>
      </c>
    </row>
    <row r="19" spans="1:23" ht="21.75" customHeight="1" x14ac:dyDescent="0.25">
      <c r="A19" s="873">
        <v>9</v>
      </c>
      <c r="B19" s="876" t="s">
        <v>1066</v>
      </c>
      <c r="C19" s="870" t="s">
        <v>75</v>
      </c>
      <c r="D19" s="81">
        <v>3</v>
      </c>
      <c r="E19" s="82">
        <v>6237</v>
      </c>
      <c r="F19" s="79">
        <v>5</v>
      </c>
      <c r="G19" s="80">
        <v>3837</v>
      </c>
      <c r="H19" s="81">
        <v>5</v>
      </c>
      <c r="I19" s="82">
        <v>6715</v>
      </c>
      <c r="J19" s="79">
        <v>4</v>
      </c>
      <c r="K19" s="80">
        <v>7025</v>
      </c>
      <c r="L19" s="81">
        <v>4</v>
      </c>
      <c r="M19" s="82">
        <v>795</v>
      </c>
      <c r="N19" s="79">
        <v>2</v>
      </c>
      <c r="O19" s="80">
        <v>4140</v>
      </c>
      <c r="P19" s="81"/>
      <c r="Q19" s="82"/>
      <c r="R19" s="79"/>
      <c r="S19" s="80"/>
      <c r="T19" s="116">
        <v>2.5</v>
      </c>
      <c r="U19" s="144">
        <v>20.5</v>
      </c>
      <c r="V19" s="88">
        <v>28749</v>
      </c>
      <c r="W19" s="161">
        <v>9</v>
      </c>
    </row>
    <row r="20" spans="1:23" ht="21.75" customHeight="1" x14ac:dyDescent="0.25">
      <c r="A20" s="872">
        <v>10</v>
      </c>
      <c r="B20" s="876" t="s">
        <v>1067</v>
      </c>
      <c r="C20" s="870" t="s">
        <v>180</v>
      </c>
      <c r="D20" s="81">
        <v>8</v>
      </c>
      <c r="E20" s="82">
        <v>2694</v>
      </c>
      <c r="F20" s="79">
        <v>2</v>
      </c>
      <c r="G20" s="80">
        <v>7490</v>
      </c>
      <c r="H20" s="81">
        <v>6</v>
      </c>
      <c r="I20" s="82">
        <v>2540</v>
      </c>
      <c r="J20" s="79">
        <v>3</v>
      </c>
      <c r="K20" s="80">
        <v>9500</v>
      </c>
      <c r="L20" s="81">
        <v>1</v>
      </c>
      <c r="M20" s="82">
        <v>3265</v>
      </c>
      <c r="N20" s="79">
        <v>7</v>
      </c>
      <c r="O20" s="80">
        <v>1305</v>
      </c>
      <c r="P20" s="81"/>
      <c r="Q20" s="82"/>
      <c r="R20" s="79"/>
      <c r="S20" s="80"/>
      <c r="T20" s="116">
        <v>4</v>
      </c>
      <c r="U20" s="144">
        <v>23</v>
      </c>
      <c r="V20" s="88">
        <v>26794</v>
      </c>
      <c r="W20" s="161">
        <v>10</v>
      </c>
    </row>
    <row r="21" spans="1:23" ht="21.75" customHeight="1" x14ac:dyDescent="0.25">
      <c r="A21" s="873">
        <v>11</v>
      </c>
      <c r="B21" s="876" t="s">
        <v>1068</v>
      </c>
      <c r="C21" s="870" t="s">
        <v>107</v>
      </c>
      <c r="D21" s="81">
        <v>1</v>
      </c>
      <c r="E21" s="82">
        <v>7836</v>
      </c>
      <c r="F21" s="79">
        <v>3</v>
      </c>
      <c r="G21" s="80">
        <v>5559</v>
      </c>
      <c r="H21" s="81">
        <v>8</v>
      </c>
      <c r="I21" s="82">
        <v>3500</v>
      </c>
      <c r="J21" s="79">
        <v>7</v>
      </c>
      <c r="K21" s="80">
        <v>2250</v>
      </c>
      <c r="L21" s="81">
        <v>3</v>
      </c>
      <c r="M21" s="82">
        <v>2675</v>
      </c>
      <c r="N21" s="79">
        <v>8</v>
      </c>
      <c r="O21" s="80">
        <v>465</v>
      </c>
      <c r="P21" s="81"/>
      <c r="Q21" s="82"/>
      <c r="R21" s="79"/>
      <c r="S21" s="80"/>
      <c r="T21" s="116">
        <v>4</v>
      </c>
      <c r="U21" s="144">
        <v>26</v>
      </c>
      <c r="V21" s="88">
        <v>22285</v>
      </c>
      <c r="W21" s="161">
        <v>11</v>
      </c>
    </row>
    <row r="22" spans="1:23" ht="21.75" customHeight="1" x14ac:dyDescent="0.25">
      <c r="A22" s="873">
        <v>12</v>
      </c>
      <c r="B22" s="876" t="s">
        <v>1069</v>
      </c>
      <c r="C22" s="870" t="s">
        <v>106</v>
      </c>
      <c r="D22" s="81">
        <v>4</v>
      </c>
      <c r="E22" s="82">
        <v>5545</v>
      </c>
      <c r="F22" s="79">
        <v>2</v>
      </c>
      <c r="G22" s="80">
        <v>4504</v>
      </c>
      <c r="H22" s="81">
        <v>11</v>
      </c>
      <c r="I22" s="82">
        <v>0</v>
      </c>
      <c r="J22" s="79">
        <v>6</v>
      </c>
      <c r="K22" s="80">
        <v>5200</v>
      </c>
      <c r="L22" s="81">
        <v>4</v>
      </c>
      <c r="M22" s="82">
        <v>1740</v>
      </c>
      <c r="N22" s="79">
        <v>5</v>
      </c>
      <c r="O22" s="80">
        <v>1465</v>
      </c>
      <c r="P22" s="81"/>
      <c r="Q22" s="82"/>
      <c r="R22" s="79"/>
      <c r="S22" s="80"/>
      <c r="T22" s="116">
        <v>5.5</v>
      </c>
      <c r="U22" s="144">
        <v>26.5</v>
      </c>
      <c r="V22" s="88">
        <v>18454</v>
      </c>
      <c r="W22" s="161">
        <v>12</v>
      </c>
    </row>
    <row r="23" spans="1:23" ht="21.75" customHeight="1" x14ac:dyDescent="0.25">
      <c r="A23" s="872">
        <v>13</v>
      </c>
      <c r="B23" s="876" t="s">
        <v>1070</v>
      </c>
      <c r="C23" s="870" t="s">
        <v>169</v>
      </c>
      <c r="D23" s="81">
        <v>5</v>
      </c>
      <c r="E23" s="82">
        <v>4308</v>
      </c>
      <c r="F23" s="79">
        <v>7</v>
      </c>
      <c r="G23" s="80">
        <v>2834</v>
      </c>
      <c r="H23" s="81">
        <v>1</v>
      </c>
      <c r="I23" s="82">
        <v>27650</v>
      </c>
      <c r="J23" s="79">
        <v>6</v>
      </c>
      <c r="K23" s="80">
        <v>3970</v>
      </c>
      <c r="L23" s="81">
        <v>5</v>
      </c>
      <c r="M23" s="82">
        <v>695</v>
      </c>
      <c r="N23" s="79">
        <v>7</v>
      </c>
      <c r="O23" s="80">
        <v>745</v>
      </c>
      <c r="P23" s="81"/>
      <c r="Q23" s="82"/>
      <c r="R23" s="79"/>
      <c r="S23" s="80"/>
      <c r="T23" s="116">
        <v>3.5</v>
      </c>
      <c r="U23" s="144">
        <v>27.5</v>
      </c>
      <c r="V23" s="88">
        <v>40202</v>
      </c>
      <c r="W23" s="161">
        <v>13</v>
      </c>
    </row>
    <row r="24" spans="1:23" ht="21.75" customHeight="1" x14ac:dyDescent="0.25">
      <c r="A24" s="873">
        <v>14</v>
      </c>
      <c r="B24" s="876" t="s">
        <v>1071</v>
      </c>
      <c r="C24" s="870" t="s">
        <v>117</v>
      </c>
      <c r="D24" s="81">
        <v>3</v>
      </c>
      <c r="E24" s="82">
        <v>5829</v>
      </c>
      <c r="F24" s="79">
        <v>7</v>
      </c>
      <c r="G24" s="80">
        <v>2416</v>
      </c>
      <c r="H24" s="81">
        <v>7</v>
      </c>
      <c r="I24" s="82">
        <v>2130</v>
      </c>
      <c r="J24" s="79">
        <v>7</v>
      </c>
      <c r="K24" s="80">
        <v>5000</v>
      </c>
      <c r="L24" s="81">
        <v>5</v>
      </c>
      <c r="M24" s="82">
        <v>950</v>
      </c>
      <c r="N24" s="79">
        <v>2</v>
      </c>
      <c r="O24" s="80">
        <v>5385</v>
      </c>
      <c r="P24" s="81"/>
      <c r="Q24" s="82"/>
      <c r="R24" s="79"/>
      <c r="S24" s="80"/>
      <c r="T24" s="116">
        <v>3.5</v>
      </c>
      <c r="U24" s="144">
        <v>27.5</v>
      </c>
      <c r="V24" s="88">
        <v>21710</v>
      </c>
      <c r="W24" s="161">
        <v>14</v>
      </c>
    </row>
    <row r="25" spans="1:23" ht="21.75" customHeight="1" x14ac:dyDescent="0.25">
      <c r="A25" s="873">
        <v>15</v>
      </c>
      <c r="B25" s="876" t="s">
        <v>1072</v>
      </c>
      <c r="C25" s="870" t="s">
        <v>33</v>
      </c>
      <c r="D25" s="81">
        <v>5</v>
      </c>
      <c r="E25" s="82">
        <v>4943</v>
      </c>
      <c r="F25" s="79">
        <v>8</v>
      </c>
      <c r="G25" s="80">
        <v>2307</v>
      </c>
      <c r="H25" s="81">
        <v>11</v>
      </c>
      <c r="I25" s="82">
        <v>0</v>
      </c>
      <c r="J25" s="79">
        <v>3</v>
      </c>
      <c r="K25" s="80">
        <v>7410</v>
      </c>
      <c r="L25" s="81">
        <v>3</v>
      </c>
      <c r="M25" s="82">
        <v>1090</v>
      </c>
      <c r="N25" s="79">
        <v>3</v>
      </c>
      <c r="O25" s="80">
        <v>1685</v>
      </c>
      <c r="P25" s="81"/>
      <c r="Q25" s="82"/>
      <c r="R25" s="79"/>
      <c r="S25" s="80"/>
      <c r="T25" s="116">
        <v>5.5</v>
      </c>
      <c r="U25" s="144">
        <v>27.5</v>
      </c>
      <c r="V25" s="88">
        <v>17435</v>
      </c>
      <c r="W25" s="161">
        <v>15</v>
      </c>
    </row>
    <row r="26" spans="1:23" ht="21.75" customHeight="1" x14ac:dyDescent="0.25">
      <c r="A26" s="872">
        <v>16</v>
      </c>
      <c r="B26" s="876" t="s">
        <v>1073</v>
      </c>
      <c r="C26" s="870" t="s">
        <v>393</v>
      </c>
      <c r="D26" s="81">
        <v>8</v>
      </c>
      <c r="E26" s="82">
        <v>2964</v>
      </c>
      <c r="F26" s="79">
        <v>9</v>
      </c>
      <c r="G26" s="80">
        <v>825</v>
      </c>
      <c r="H26" s="81">
        <v>2</v>
      </c>
      <c r="I26" s="82">
        <v>5750</v>
      </c>
      <c r="J26" s="79">
        <v>2</v>
      </c>
      <c r="K26" s="80">
        <v>10710</v>
      </c>
      <c r="L26" s="81">
        <v>7</v>
      </c>
      <c r="M26" s="82">
        <v>565</v>
      </c>
      <c r="N26" s="79">
        <v>5</v>
      </c>
      <c r="O26" s="80">
        <v>900</v>
      </c>
      <c r="P26" s="81"/>
      <c r="Q26" s="82"/>
      <c r="R26" s="79"/>
      <c r="S26" s="80"/>
      <c r="T26" s="116">
        <v>4.5</v>
      </c>
      <c r="U26" s="144">
        <v>28.5</v>
      </c>
      <c r="V26" s="88">
        <v>21714</v>
      </c>
      <c r="W26" s="161">
        <v>16</v>
      </c>
    </row>
    <row r="27" spans="1:23" ht="21.75" customHeight="1" x14ac:dyDescent="0.25">
      <c r="A27" s="873">
        <v>17</v>
      </c>
      <c r="B27" s="876" t="s">
        <v>1074</v>
      </c>
      <c r="C27" s="870" t="s">
        <v>77</v>
      </c>
      <c r="D27" s="81">
        <v>7</v>
      </c>
      <c r="E27" s="82">
        <v>2873</v>
      </c>
      <c r="F27" s="79">
        <v>3</v>
      </c>
      <c r="G27" s="80">
        <v>3461</v>
      </c>
      <c r="H27" s="81">
        <v>5</v>
      </c>
      <c r="I27" s="82">
        <v>3390</v>
      </c>
      <c r="J27" s="79">
        <v>5</v>
      </c>
      <c r="K27" s="80">
        <v>4935</v>
      </c>
      <c r="L27" s="81">
        <v>6</v>
      </c>
      <c r="M27" s="82">
        <v>775</v>
      </c>
      <c r="N27" s="79">
        <v>6</v>
      </c>
      <c r="O27" s="80">
        <v>1380</v>
      </c>
      <c r="P27" s="81"/>
      <c r="Q27" s="82"/>
      <c r="R27" s="79"/>
      <c r="S27" s="80"/>
      <c r="T27" s="116">
        <v>3.5</v>
      </c>
      <c r="U27" s="144">
        <v>28.5</v>
      </c>
      <c r="V27" s="88">
        <v>16814</v>
      </c>
      <c r="W27" s="161">
        <v>17</v>
      </c>
    </row>
    <row r="28" spans="1:23" ht="21.75" customHeight="1" x14ac:dyDescent="0.25">
      <c r="A28" s="873">
        <v>18</v>
      </c>
      <c r="B28" s="876" t="s">
        <v>1075</v>
      </c>
      <c r="C28" s="870" t="s">
        <v>109</v>
      </c>
      <c r="D28" s="81">
        <v>3</v>
      </c>
      <c r="E28" s="82">
        <v>6526</v>
      </c>
      <c r="F28" s="79">
        <v>8</v>
      </c>
      <c r="G28" s="80">
        <v>3508</v>
      </c>
      <c r="H28" s="81">
        <v>7</v>
      </c>
      <c r="I28" s="82">
        <v>4075</v>
      </c>
      <c r="J28" s="79">
        <v>7</v>
      </c>
      <c r="K28" s="80">
        <v>4920</v>
      </c>
      <c r="L28" s="81">
        <v>4</v>
      </c>
      <c r="M28" s="82">
        <v>845</v>
      </c>
      <c r="N28" s="79">
        <v>4</v>
      </c>
      <c r="O28" s="80">
        <v>2575</v>
      </c>
      <c r="P28" s="81"/>
      <c r="Q28" s="82"/>
      <c r="R28" s="79"/>
      <c r="S28" s="80"/>
      <c r="T28" s="116">
        <v>4</v>
      </c>
      <c r="U28" s="144">
        <v>29</v>
      </c>
      <c r="V28" s="88">
        <v>22449</v>
      </c>
      <c r="W28" s="161">
        <v>18</v>
      </c>
    </row>
    <row r="29" spans="1:23" ht="21.75" customHeight="1" x14ac:dyDescent="0.25">
      <c r="A29" s="872">
        <v>19</v>
      </c>
      <c r="B29" s="876" t="s">
        <v>1076</v>
      </c>
      <c r="C29" s="870" t="s">
        <v>117</v>
      </c>
      <c r="D29" s="81">
        <v>6</v>
      </c>
      <c r="E29" s="82">
        <v>5326</v>
      </c>
      <c r="F29" s="79">
        <v>4</v>
      </c>
      <c r="G29" s="80">
        <v>3243</v>
      </c>
      <c r="H29" s="81">
        <v>6</v>
      </c>
      <c r="I29" s="82">
        <v>5370</v>
      </c>
      <c r="J29" s="79">
        <v>8</v>
      </c>
      <c r="K29" s="80">
        <v>1905</v>
      </c>
      <c r="L29" s="81">
        <v>5</v>
      </c>
      <c r="M29" s="82">
        <v>525</v>
      </c>
      <c r="N29" s="79">
        <v>6</v>
      </c>
      <c r="O29" s="80">
        <v>1040</v>
      </c>
      <c r="P29" s="81"/>
      <c r="Q29" s="82"/>
      <c r="R29" s="79"/>
      <c r="S29" s="80"/>
      <c r="T29" s="116">
        <v>4</v>
      </c>
      <c r="U29" s="144">
        <v>31</v>
      </c>
      <c r="V29" s="88">
        <v>17409</v>
      </c>
      <c r="W29" s="161">
        <v>19</v>
      </c>
    </row>
    <row r="30" spans="1:23" ht="21" customHeight="1" x14ac:dyDescent="0.25">
      <c r="A30" s="872">
        <v>20</v>
      </c>
      <c r="B30" s="876" t="s">
        <v>1077</v>
      </c>
      <c r="C30" s="870" t="s">
        <v>169</v>
      </c>
      <c r="D30" s="81">
        <v>6</v>
      </c>
      <c r="E30" s="82">
        <v>4601</v>
      </c>
      <c r="F30" s="79">
        <v>7</v>
      </c>
      <c r="G30" s="80">
        <v>4320</v>
      </c>
      <c r="H30" s="81">
        <v>5</v>
      </c>
      <c r="I30" s="82">
        <v>11750</v>
      </c>
      <c r="J30" s="79">
        <v>6</v>
      </c>
      <c r="K30" s="80">
        <v>5675</v>
      </c>
      <c r="L30" s="81">
        <v>7</v>
      </c>
      <c r="M30" s="82">
        <v>400</v>
      </c>
      <c r="N30" s="79">
        <v>4</v>
      </c>
      <c r="O30" s="80">
        <v>1150</v>
      </c>
      <c r="P30" s="81"/>
      <c r="Q30" s="82"/>
      <c r="R30" s="79"/>
      <c r="S30" s="80"/>
      <c r="T30" s="116">
        <v>3.5</v>
      </c>
      <c r="U30" s="144">
        <v>31.5</v>
      </c>
      <c r="V30" s="88">
        <v>27896</v>
      </c>
      <c r="W30" s="161">
        <v>20</v>
      </c>
    </row>
    <row r="31" spans="1:23" ht="21.75" customHeight="1" x14ac:dyDescent="0.25">
      <c r="A31" s="873">
        <v>21</v>
      </c>
      <c r="B31" s="876" t="s">
        <v>1078</v>
      </c>
      <c r="C31" s="870" t="s">
        <v>393</v>
      </c>
      <c r="D31" s="81">
        <v>8</v>
      </c>
      <c r="E31" s="82">
        <v>2391</v>
      </c>
      <c r="F31" s="79">
        <v>3</v>
      </c>
      <c r="G31" s="80">
        <v>4430</v>
      </c>
      <c r="H31" s="81">
        <v>4</v>
      </c>
      <c r="I31" s="82">
        <v>3675</v>
      </c>
      <c r="J31" s="79">
        <v>4</v>
      </c>
      <c r="K31" s="80">
        <v>8390</v>
      </c>
      <c r="L31" s="81">
        <v>9</v>
      </c>
      <c r="M31" s="82">
        <v>135</v>
      </c>
      <c r="N31" s="79">
        <v>9</v>
      </c>
      <c r="O31" s="80">
        <v>25</v>
      </c>
      <c r="P31" s="81"/>
      <c r="Q31" s="82"/>
      <c r="R31" s="79"/>
      <c r="S31" s="80"/>
      <c r="T31" s="116">
        <v>4.5</v>
      </c>
      <c r="U31" s="144">
        <v>32.5</v>
      </c>
      <c r="V31" s="88">
        <v>19046</v>
      </c>
      <c r="W31" s="161">
        <v>21</v>
      </c>
    </row>
    <row r="32" spans="1:23" ht="21" customHeight="1" x14ac:dyDescent="0.25">
      <c r="A32" s="873">
        <v>22</v>
      </c>
      <c r="B32" s="876" t="s">
        <v>1079</v>
      </c>
      <c r="C32" s="870" t="s">
        <v>75</v>
      </c>
      <c r="D32" s="81">
        <v>4</v>
      </c>
      <c r="E32" s="82">
        <v>5201</v>
      </c>
      <c r="F32" s="79">
        <v>11</v>
      </c>
      <c r="G32" s="80">
        <v>0</v>
      </c>
      <c r="H32" s="81">
        <v>4</v>
      </c>
      <c r="I32" s="82">
        <v>14820</v>
      </c>
      <c r="J32" s="79">
        <v>8</v>
      </c>
      <c r="K32" s="80">
        <v>3970</v>
      </c>
      <c r="L32" s="81">
        <v>6</v>
      </c>
      <c r="M32" s="82">
        <v>640</v>
      </c>
      <c r="N32" s="79">
        <v>6</v>
      </c>
      <c r="O32" s="80">
        <v>890</v>
      </c>
      <c r="P32" s="81"/>
      <c r="Q32" s="82"/>
      <c r="R32" s="79"/>
      <c r="S32" s="80"/>
      <c r="T32" s="116">
        <v>5.5</v>
      </c>
      <c r="U32" s="144">
        <v>33.5</v>
      </c>
      <c r="V32" s="88">
        <v>25521</v>
      </c>
      <c r="W32" s="161">
        <v>22</v>
      </c>
    </row>
    <row r="33" spans="1:23" ht="21" customHeight="1" x14ac:dyDescent="0.2">
      <c r="A33" s="872">
        <v>23</v>
      </c>
      <c r="B33" s="877" t="s">
        <v>1080</v>
      </c>
      <c r="C33" s="870" t="s">
        <v>111</v>
      </c>
      <c r="D33" s="81">
        <v>7</v>
      </c>
      <c r="E33" s="82">
        <v>3739</v>
      </c>
      <c r="F33" s="79">
        <v>1</v>
      </c>
      <c r="G33" s="80">
        <v>4011</v>
      </c>
      <c r="H33" s="81">
        <v>9</v>
      </c>
      <c r="I33" s="82">
        <v>130</v>
      </c>
      <c r="J33" s="79">
        <v>2</v>
      </c>
      <c r="K33" s="80">
        <v>10450</v>
      </c>
      <c r="L33" s="81">
        <v>9</v>
      </c>
      <c r="M33" s="82">
        <v>200</v>
      </c>
      <c r="N33" s="79">
        <v>11</v>
      </c>
      <c r="O33" s="80">
        <v>0</v>
      </c>
      <c r="P33" s="81"/>
      <c r="Q33" s="82"/>
      <c r="R33" s="79"/>
      <c r="S33" s="80"/>
      <c r="T33" s="116">
        <v>5.5</v>
      </c>
      <c r="U33" s="144">
        <v>33.5</v>
      </c>
      <c r="V33" s="88">
        <v>18530</v>
      </c>
      <c r="W33" s="161">
        <v>23</v>
      </c>
    </row>
    <row r="34" spans="1:23" ht="21.75" customHeight="1" x14ac:dyDescent="0.25">
      <c r="A34" s="873">
        <v>24</v>
      </c>
      <c r="B34" s="876" t="s">
        <v>1081</v>
      </c>
      <c r="C34" s="870" t="s">
        <v>393</v>
      </c>
      <c r="D34" s="81">
        <v>11</v>
      </c>
      <c r="E34" s="82">
        <v>0</v>
      </c>
      <c r="F34" s="79">
        <v>11</v>
      </c>
      <c r="G34" s="80">
        <v>0</v>
      </c>
      <c r="H34" s="81">
        <v>1</v>
      </c>
      <c r="I34" s="82">
        <v>10890</v>
      </c>
      <c r="J34" s="79">
        <v>3</v>
      </c>
      <c r="K34" s="80">
        <v>8175</v>
      </c>
      <c r="L34" s="81">
        <v>8</v>
      </c>
      <c r="M34" s="82">
        <v>275</v>
      </c>
      <c r="N34" s="79">
        <v>7</v>
      </c>
      <c r="O34" s="80">
        <v>935</v>
      </c>
      <c r="P34" s="81"/>
      <c r="Q34" s="82"/>
      <c r="R34" s="79"/>
      <c r="S34" s="80"/>
      <c r="T34" s="116">
        <v>5.5</v>
      </c>
      <c r="U34" s="144">
        <v>35.5</v>
      </c>
      <c r="V34" s="88">
        <v>20275</v>
      </c>
      <c r="W34" s="161">
        <v>24</v>
      </c>
    </row>
    <row r="35" spans="1:23" ht="21" customHeight="1" x14ac:dyDescent="0.25">
      <c r="A35" s="873">
        <v>25</v>
      </c>
      <c r="B35" s="878" t="s">
        <v>1082</v>
      </c>
      <c r="C35" s="870" t="s">
        <v>78</v>
      </c>
      <c r="D35" s="81">
        <v>6</v>
      </c>
      <c r="E35" s="82">
        <v>3306</v>
      </c>
      <c r="F35" s="79">
        <v>8</v>
      </c>
      <c r="G35" s="80">
        <v>1974</v>
      </c>
      <c r="H35" s="81">
        <v>3</v>
      </c>
      <c r="I35" s="82">
        <v>20270</v>
      </c>
      <c r="J35" s="79">
        <v>9</v>
      </c>
      <c r="K35" s="80">
        <v>3530</v>
      </c>
      <c r="L35" s="81">
        <v>7</v>
      </c>
      <c r="M35" s="82">
        <v>350</v>
      </c>
      <c r="N35" s="79">
        <v>8</v>
      </c>
      <c r="O35" s="80">
        <v>610</v>
      </c>
      <c r="P35" s="81"/>
      <c r="Q35" s="82"/>
      <c r="R35" s="79"/>
      <c r="S35" s="80"/>
      <c r="T35" s="116">
        <v>4.5</v>
      </c>
      <c r="U35" s="144">
        <v>36.5</v>
      </c>
      <c r="V35" s="88">
        <v>30040</v>
      </c>
      <c r="W35" s="161">
        <v>25</v>
      </c>
    </row>
    <row r="36" spans="1:23" ht="21" customHeight="1" x14ac:dyDescent="0.25">
      <c r="A36" s="872">
        <v>26</v>
      </c>
      <c r="B36" s="878" t="s">
        <v>1083</v>
      </c>
      <c r="C36" s="870" t="s">
        <v>111</v>
      </c>
      <c r="D36" s="81">
        <v>9</v>
      </c>
      <c r="E36" s="82">
        <v>1141</v>
      </c>
      <c r="F36" s="79">
        <v>9</v>
      </c>
      <c r="G36" s="80">
        <v>2479</v>
      </c>
      <c r="H36" s="81">
        <v>7</v>
      </c>
      <c r="I36" s="82">
        <v>7445</v>
      </c>
      <c r="J36" s="79">
        <v>8</v>
      </c>
      <c r="K36" s="80">
        <v>2995</v>
      </c>
      <c r="L36" s="81">
        <v>8</v>
      </c>
      <c r="M36" s="82">
        <v>265</v>
      </c>
      <c r="N36" s="79">
        <v>3</v>
      </c>
      <c r="O36" s="80">
        <v>3000</v>
      </c>
      <c r="P36" s="81"/>
      <c r="Q36" s="82"/>
      <c r="R36" s="79"/>
      <c r="S36" s="80"/>
      <c r="T36" s="116">
        <v>4.5</v>
      </c>
      <c r="U36" s="144">
        <v>39.5</v>
      </c>
      <c r="V36" s="88">
        <v>17325</v>
      </c>
      <c r="W36" s="161">
        <v>26</v>
      </c>
    </row>
    <row r="37" spans="1:23" ht="21" customHeight="1" x14ac:dyDescent="0.25">
      <c r="A37" s="873">
        <v>27</v>
      </c>
      <c r="B37" s="876" t="s">
        <v>1084</v>
      </c>
      <c r="C37" s="870" t="s">
        <v>117</v>
      </c>
      <c r="D37" s="81">
        <v>9</v>
      </c>
      <c r="E37" s="82">
        <v>1746</v>
      </c>
      <c r="F37" s="79">
        <v>5</v>
      </c>
      <c r="G37" s="80">
        <v>3065</v>
      </c>
      <c r="H37" s="81">
        <v>8</v>
      </c>
      <c r="I37" s="82">
        <v>1530</v>
      </c>
      <c r="J37" s="79">
        <v>9</v>
      </c>
      <c r="K37" s="80">
        <v>1550</v>
      </c>
      <c r="L37" s="81">
        <v>11</v>
      </c>
      <c r="M37" s="82">
        <v>0</v>
      </c>
      <c r="N37" s="79">
        <v>11</v>
      </c>
      <c r="O37" s="80">
        <v>0</v>
      </c>
      <c r="P37" s="81"/>
      <c r="Q37" s="82"/>
      <c r="R37" s="79"/>
      <c r="S37" s="80"/>
      <c r="T37" s="116">
        <v>5.5</v>
      </c>
      <c r="U37" s="144">
        <v>47.5</v>
      </c>
      <c r="V37" s="88">
        <v>7891</v>
      </c>
      <c r="W37" s="161">
        <v>27</v>
      </c>
    </row>
    <row r="38" spans="1:23" ht="21" customHeight="1" thickBot="1" x14ac:dyDescent="0.3">
      <c r="A38" s="874">
        <v>28</v>
      </c>
      <c r="B38" s="879" t="s">
        <v>1085</v>
      </c>
      <c r="C38" s="871" t="s">
        <v>179</v>
      </c>
      <c r="D38" s="85">
        <v>9</v>
      </c>
      <c r="E38" s="86">
        <v>1883</v>
      </c>
      <c r="F38" s="83">
        <v>6</v>
      </c>
      <c r="G38" s="84">
        <v>3470</v>
      </c>
      <c r="H38" s="85">
        <v>11</v>
      </c>
      <c r="I38" s="86">
        <v>0</v>
      </c>
      <c r="J38" s="83">
        <v>11</v>
      </c>
      <c r="K38" s="84">
        <v>0</v>
      </c>
      <c r="L38" s="85">
        <v>11</v>
      </c>
      <c r="M38" s="86">
        <v>0</v>
      </c>
      <c r="N38" s="83">
        <v>11</v>
      </c>
      <c r="O38" s="84">
        <v>0</v>
      </c>
      <c r="P38" s="85"/>
      <c r="Q38" s="86"/>
      <c r="R38" s="83"/>
      <c r="S38" s="84"/>
      <c r="T38" s="212">
        <v>5.5</v>
      </c>
      <c r="U38" s="996">
        <v>53.5</v>
      </c>
      <c r="V38" s="274">
        <v>5353</v>
      </c>
      <c r="W38" s="275">
        <v>28</v>
      </c>
    </row>
  </sheetData>
  <sortState xmlns:xlrd2="http://schemas.microsoft.com/office/spreadsheetml/2017/richdata2" ref="B11:V38">
    <sortCondition ref="U11:U38"/>
    <sortCondition descending="1" ref="V11:V38"/>
  </sortState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D6:E6"/>
    <mergeCell ref="F6:G6"/>
    <mergeCell ref="H6:I6"/>
    <mergeCell ref="A6:A8"/>
    <mergeCell ref="B6:B8"/>
    <mergeCell ref="C6:C8"/>
    <mergeCell ref="D7:E7"/>
    <mergeCell ref="F7:G7"/>
    <mergeCell ref="H7:I7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012C7399-5A07-4351-8635-1F18494976C1}"/>
    <dataValidation type="textLength" errorStyle="warning" allowBlank="1" showInputMessage="1" showErrorMessage="1" errorTitle="PAZI !" error="Provjeri što unosiš, ODUSTANI !" sqref="B12:B38" xr:uid="{509D4942-9FEF-4225-B84F-B27258B54F0F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38" xr:uid="{4456843D-37C5-48F7-964E-142384E7A5D7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F939-5094-4E7F-959E-D5E0035C6088}">
  <sheetPr>
    <tabColor theme="4" tint="0.59999389629810485"/>
  </sheetPr>
  <dimension ref="A1:W18"/>
  <sheetViews>
    <sheetView workbookViewId="0">
      <selection activeCell="T15" sqref="T15"/>
    </sheetView>
  </sheetViews>
  <sheetFormatPr defaultRowHeight="12.75" x14ac:dyDescent="0.2"/>
  <cols>
    <col min="1" max="1" width="4.7109375" customWidth="1"/>
    <col min="2" max="2" width="22.85546875" customWidth="1"/>
    <col min="3" max="3" width="23.28515625" customWidth="1"/>
    <col min="4" max="4" width="4.85546875" customWidth="1"/>
    <col min="5" max="5" width="7.85546875" customWidth="1"/>
    <col min="6" max="6" width="4.85546875" customWidth="1"/>
    <col min="7" max="7" width="7.5703125" customWidth="1"/>
    <col min="8" max="8" width="4.7109375" customWidth="1"/>
    <col min="9" max="9" width="7.5703125" customWidth="1"/>
    <col min="10" max="10" width="4.5703125" customWidth="1"/>
    <col min="11" max="11" width="7.85546875" customWidth="1"/>
    <col min="12" max="12" width="4.7109375" customWidth="1"/>
    <col min="13" max="13" width="7.5703125" customWidth="1"/>
    <col min="14" max="14" width="4.7109375" customWidth="1"/>
    <col min="15" max="15" width="7.85546875" customWidth="1"/>
    <col min="16" max="16" width="4.85546875" customWidth="1"/>
    <col min="17" max="17" width="7.85546875" customWidth="1"/>
    <col min="18" max="18" width="4.7109375" customWidth="1"/>
    <col min="19" max="19" width="7.5703125" customWidth="1"/>
    <col min="20" max="20" width="7.7109375" customWidth="1"/>
    <col min="21" max="21" width="6.5703125" customWidth="1"/>
    <col min="22" max="22" width="9.42578125" customWidth="1"/>
  </cols>
  <sheetData>
    <row r="1" spans="1:23" ht="28.5" customHeight="1" x14ac:dyDescent="0.3">
      <c r="C1" s="104"/>
      <c r="D1" s="104" t="s">
        <v>47</v>
      </c>
      <c r="E1" s="104"/>
      <c r="F1" s="104"/>
      <c r="G1" s="104"/>
      <c r="H1" s="104"/>
    </row>
    <row r="2" spans="1:23" ht="27" customHeight="1" x14ac:dyDescent="0.3">
      <c r="C2" s="104"/>
      <c r="D2" s="104" t="s">
        <v>321</v>
      </c>
      <c r="E2" s="104"/>
      <c r="F2" s="104"/>
      <c r="G2" s="104"/>
      <c r="H2" s="104"/>
    </row>
    <row r="3" spans="1:23" ht="26.25" customHeight="1" x14ac:dyDescent="0.3">
      <c r="C3" s="104"/>
      <c r="D3" s="104" t="s">
        <v>46</v>
      </c>
      <c r="E3" s="104"/>
      <c r="F3" s="104"/>
      <c r="G3" s="104"/>
      <c r="H3" s="104"/>
    </row>
    <row r="4" spans="1:23" ht="13.5" thickBot="1" x14ac:dyDescent="0.25"/>
    <row r="5" spans="1:23" ht="27.75" customHeight="1" thickTop="1" x14ac:dyDescent="0.2">
      <c r="A5" s="1360" t="s">
        <v>4</v>
      </c>
      <c r="B5" s="1362" t="s">
        <v>20</v>
      </c>
      <c r="C5" s="1364" t="s">
        <v>5</v>
      </c>
      <c r="D5" s="1356" t="s">
        <v>6</v>
      </c>
      <c r="E5" s="1357"/>
      <c r="F5" s="1358" t="s">
        <v>7</v>
      </c>
      <c r="G5" s="1359"/>
      <c r="H5" s="1356" t="s">
        <v>8</v>
      </c>
      <c r="I5" s="1357"/>
      <c r="J5" s="1358" t="s">
        <v>9</v>
      </c>
      <c r="K5" s="1359"/>
      <c r="L5" s="1356" t="s">
        <v>10</v>
      </c>
      <c r="M5" s="1357"/>
      <c r="N5" s="1358" t="s">
        <v>11</v>
      </c>
      <c r="O5" s="1359"/>
      <c r="P5" s="1356" t="s">
        <v>12</v>
      </c>
      <c r="Q5" s="1357"/>
      <c r="R5" s="1358" t="s">
        <v>13</v>
      </c>
      <c r="S5" s="1359"/>
      <c r="T5" s="134" t="s">
        <v>42</v>
      </c>
      <c r="U5" s="1356" t="s">
        <v>14</v>
      </c>
      <c r="V5" s="1368"/>
      <c r="W5" s="1359"/>
    </row>
    <row r="6" spans="1:23" ht="31.5" customHeight="1" x14ac:dyDescent="0.2">
      <c r="A6" s="1361"/>
      <c r="B6" s="1363"/>
      <c r="C6" s="1365"/>
      <c r="D6" s="1366" t="s">
        <v>271</v>
      </c>
      <c r="E6" s="1367"/>
      <c r="F6" s="1366" t="s">
        <v>272</v>
      </c>
      <c r="G6" s="1367"/>
      <c r="H6" s="1366" t="s">
        <v>279</v>
      </c>
      <c r="I6" s="1367"/>
      <c r="J6" s="1366" t="s">
        <v>280</v>
      </c>
      <c r="K6" s="1367"/>
      <c r="L6" s="1372" t="s">
        <v>275</v>
      </c>
      <c r="M6" s="1373"/>
      <c r="N6" s="1372" t="s">
        <v>276</v>
      </c>
      <c r="O6" s="1373"/>
      <c r="P6" s="1372" t="s">
        <v>281</v>
      </c>
      <c r="Q6" s="1373"/>
      <c r="R6" s="1372" t="s">
        <v>282</v>
      </c>
      <c r="S6" s="1373"/>
      <c r="T6" s="143">
        <v>-0.5</v>
      </c>
      <c r="U6" s="1369"/>
      <c r="V6" s="1370"/>
      <c r="W6" s="1371"/>
    </row>
    <row r="7" spans="1:23" ht="12.75" customHeight="1" x14ac:dyDescent="0.2">
      <c r="A7" s="1361"/>
      <c r="B7" s="1363"/>
      <c r="C7" s="1365"/>
      <c r="D7" s="221"/>
      <c r="E7" s="222"/>
      <c r="F7" s="221"/>
      <c r="G7" s="223"/>
      <c r="H7" s="224"/>
      <c r="I7" s="222"/>
      <c r="J7" s="221"/>
      <c r="K7" s="223"/>
      <c r="L7" s="224"/>
      <c r="M7" s="222"/>
      <c r="N7" s="221"/>
      <c r="O7" s="225"/>
      <c r="P7" s="224"/>
      <c r="Q7" s="225"/>
      <c r="R7" s="224"/>
      <c r="S7" s="223"/>
      <c r="T7" s="226"/>
      <c r="U7" s="224"/>
      <c r="V7" s="227"/>
      <c r="W7" s="108"/>
    </row>
    <row r="8" spans="1:23" ht="15.75" x14ac:dyDescent="0.2">
      <c r="A8" s="109"/>
      <c r="B8" s="110"/>
      <c r="C8" s="111"/>
      <c r="D8" s="127" t="s">
        <v>15</v>
      </c>
      <c r="E8" s="128" t="s">
        <v>16</v>
      </c>
      <c r="F8" s="127" t="s">
        <v>15</v>
      </c>
      <c r="G8" s="129" t="s">
        <v>16</v>
      </c>
      <c r="H8" s="130" t="s">
        <v>15</v>
      </c>
      <c r="I8" s="128" t="s">
        <v>16</v>
      </c>
      <c r="J8" s="127" t="s">
        <v>15</v>
      </c>
      <c r="K8" s="129" t="s">
        <v>16</v>
      </c>
      <c r="L8" s="130" t="s">
        <v>15</v>
      </c>
      <c r="M8" s="128" t="s">
        <v>16</v>
      </c>
      <c r="N8" s="127" t="s">
        <v>15</v>
      </c>
      <c r="O8" s="131" t="s">
        <v>16</v>
      </c>
      <c r="P8" s="130" t="s">
        <v>15</v>
      </c>
      <c r="Q8" s="128" t="s">
        <v>16</v>
      </c>
      <c r="R8" s="127" t="s">
        <v>15</v>
      </c>
      <c r="S8" s="129" t="s">
        <v>16</v>
      </c>
      <c r="T8" s="228"/>
      <c r="U8" s="130" t="s">
        <v>15</v>
      </c>
      <c r="V8" s="135" t="s">
        <v>17</v>
      </c>
      <c r="W8" s="162" t="s">
        <v>18</v>
      </c>
    </row>
    <row r="9" spans="1:23" ht="4.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6"/>
      <c r="U9" s="157"/>
      <c r="V9" s="158"/>
      <c r="W9" s="115"/>
    </row>
    <row r="10" spans="1:23" ht="21" customHeight="1" thickTop="1" x14ac:dyDescent="0.25">
      <c r="A10" s="119">
        <v>1</v>
      </c>
      <c r="B10" s="279" t="s">
        <v>1094</v>
      </c>
      <c r="C10" s="870" t="s">
        <v>78</v>
      </c>
      <c r="D10" s="77">
        <v>2</v>
      </c>
      <c r="E10" s="78">
        <v>8524</v>
      </c>
      <c r="F10" s="75">
        <v>3</v>
      </c>
      <c r="G10" s="160">
        <v>7868</v>
      </c>
      <c r="H10" s="77">
        <v>6</v>
      </c>
      <c r="I10" s="78">
        <v>2215</v>
      </c>
      <c r="J10" s="75">
        <v>4</v>
      </c>
      <c r="K10" s="76">
        <v>3375</v>
      </c>
      <c r="L10" s="77">
        <v>2</v>
      </c>
      <c r="M10" s="78">
        <v>4625</v>
      </c>
      <c r="N10" s="75">
        <v>1</v>
      </c>
      <c r="O10" s="76">
        <v>7685</v>
      </c>
      <c r="P10" s="77"/>
      <c r="Q10" s="78"/>
      <c r="R10" s="75"/>
      <c r="S10" s="76"/>
      <c r="T10" s="116">
        <v>3</v>
      </c>
      <c r="U10" s="144">
        <v>15</v>
      </c>
      <c r="V10" s="88">
        <v>34292</v>
      </c>
      <c r="W10" s="161">
        <v>1</v>
      </c>
    </row>
    <row r="11" spans="1:23" ht="21" customHeight="1" x14ac:dyDescent="0.2">
      <c r="A11" s="118">
        <v>2</v>
      </c>
      <c r="B11" s="277" t="s">
        <v>1089</v>
      </c>
      <c r="C11" s="159" t="s">
        <v>78</v>
      </c>
      <c r="D11" s="81">
        <v>1</v>
      </c>
      <c r="E11" s="82">
        <v>9088</v>
      </c>
      <c r="F11" s="79">
        <v>6</v>
      </c>
      <c r="G11" s="80">
        <v>6866</v>
      </c>
      <c r="H11" s="81">
        <v>1</v>
      </c>
      <c r="I11" s="82">
        <v>3365</v>
      </c>
      <c r="J11" s="79">
        <v>8</v>
      </c>
      <c r="K11" s="80">
        <v>2000</v>
      </c>
      <c r="L11" s="81">
        <v>1</v>
      </c>
      <c r="M11" s="82">
        <v>5455</v>
      </c>
      <c r="N11" s="79">
        <v>5</v>
      </c>
      <c r="O11" s="80">
        <v>5190</v>
      </c>
      <c r="P11" s="81"/>
      <c r="Q11" s="82"/>
      <c r="R11" s="79"/>
      <c r="S11" s="80"/>
      <c r="T11" s="116">
        <v>4</v>
      </c>
      <c r="U11" s="144">
        <v>18</v>
      </c>
      <c r="V11" s="88">
        <v>31964</v>
      </c>
      <c r="W11" s="161">
        <v>2</v>
      </c>
    </row>
    <row r="12" spans="1:23" ht="21" customHeight="1" x14ac:dyDescent="0.25">
      <c r="A12" s="118">
        <v>3</v>
      </c>
      <c r="B12" s="276" t="s">
        <v>1093</v>
      </c>
      <c r="C12" s="870" t="s">
        <v>169</v>
      </c>
      <c r="D12" s="81">
        <v>3</v>
      </c>
      <c r="E12" s="82">
        <v>8223</v>
      </c>
      <c r="F12" s="79">
        <v>4</v>
      </c>
      <c r="G12" s="80">
        <v>7674</v>
      </c>
      <c r="H12" s="81">
        <v>4</v>
      </c>
      <c r="I12" s="82">
        <v>2395</v>
      </c>
      <c r="J12" s="79">
        <v>1</v>
      </c>
      <c r="K12" s="80">
        <v>5760</v>
      </c>
      <c r="L12" s="81">
        <v>5</v>
      </c>
      <c r="M12" s="82">
        <v>3655</v>
      </c>
      <c r="N12" s="79">
        <v>4</v>
      </c>
      <c r="O12" s="80">
        <v>5395</v>
      </c>
      <c r="P12" s="81"/>
      <c r="Q12" s="82"/>
      <c r="R12" s="79"/>
      <c r="S12" s="80"/>
      <c r="T12" s="116">
        <v>2.5</v>
      </c>
      <c r="U12" s="144">
        <v>18.5</v>
      </c>
      <c r="V12" s="88">
        <v>33102</v>
      </c>
      <c r="W12" s="161">
        <v>3</v>
      </c>
    </row>
    <row r="13" spans="1:23" ht="21" customHeight="1" x14ac:dyDescent="0.25">
      <c r="A13" s="119">
        <v>4</v>
      </c>
      <c r="B13" s="276" t="s">
        <v>1090</v>
      </c>
      <c r="C13" s="91" t="s">
        <v>400</v>
      </c>
      <c r="D13" s="81">
        <v>8</v>
      </c>
      <c r="E13" s="82">
        <v>4906</v>
      </c>
      <c r="F13" s="79">
        <v>9</v>
      </c>
      <c r="G13" s="80">
        <v>3602</v>
      </c>
      <c r="H13" s="81">
        <v>2</v>
      </c>
      <c r="I13" s="82">
        <v>2905</v>
      </c>
      <c r="J13" s="79">
        <v>2</v>
      </c>
      <c r="K13" s="80">
        <v>3640</v>
      </c>
      <c r="L13" s="81">
        <v>3</v>
      </c>
      <c r="M13" s="82">
        <v>4080</v>
      </c>
      <c r="N13" s="79">
        <v>2</v>
      </c>
      <c r="O13" s="80">
        <v>6275</v>
      </c>
      <c r="P13" s="81"/>
      <c r="Q13" s="82"/>
      <c r="R13" s="79"/>
      <c r="S13" s="80"/>
      <c r="T13" s="116">
        <v>4.5</v>
      </c>
      <c r="U13" s="144">
        <v>21.5</v>
      </c>
      <c r="V13" s="88">
        <v>25408</v>
      </c>
      <c r="W13" s="161">
        <v>4</v>
      </c>
    </row>
    <row r="14" spans="1:23" ht="21" customHeight="1" x14ac:dyDescent="0.2">
      <c r="A14" s="118">
        <v>5</v>
      </c>
      <c r="B14" s="277" t="s">
        <v>1086</v>
      </c>
      <c r="C14" s="91" t="s">
        <v>78</v>
      </c>
      <c r="D14" s="81">
        <v>4</v>
      </c>
      <c r="E14" s="82">
        <v>7923</v>
      </c>
      <c r="F14" s="79">
        <v>1</v>
      </c>
      <c r="G14" s="80">
        <v>9920</v>
      </c>
      <c r="H14" s="81">
        <v>5</v>
      </c>
      <c r="I14" s="82">
        <v>2275</v>
      </c>
      <c r="J14" s="79">
        <v>6</v>
      </c>
      <c r="K14" s="80">
        <v>2720</v>
      </c>
      <c r="L14" s="81">
        <v>4</v>
      </c>
      <c r="M14" s="82">
        <v>3785</v>
      </c>
      <c r="N14" s="79">
        <v>7</v>
      </c>
      <c r="O14" s="80">
        <v>4445</v>
      </c>
      <c r="P14" s="81"/>
      <c r="Q14" s="82"/>
      <c r="R14" s="79"/>
      <c r="S14" s="80"/>
      <c r="T14" s="116">
        <v>3.5</v>
      </c>
      <c r="U14" s="144">
        <v>23.5</v>
      </c>
      <c r="V14" s="88">
        <v>31068</v>
      </c>
      <c r="W14" s="161">
        <v>5</v>
      </c>
    </row>
    <row r="15" spans="1:23" ht="21" customHeight="1" x14ac:dyDescent="0.2">
      <c r="A15" s="118">
        <v>6</v>
      </c>
      <c r="B15" s="277" t="s">
        <v>1092</v>
      </c>
      <c r="C15" s="91" t="s">
        <v>169</v>
      </c>
      <c r="D15" s="81">
        <v>9</v>
      </c>
      <c r="E15" s="82">
        <v>4764</v>
      </c>
      <c r="F15" s="79">
        <v>5</v>
      </c>
      <c r="G15" s="80">
        <v>7653</v>
      </c>
      <c r="H15" s="81">
        <v>3</v>
      </c>
      <c r="I15" s="82">
        <v>2525</v>
      </c>
      <c r="J15" s="79">
        <v>3</v>
      </c>
      <c r="K15" s="80">
        <v>3555</v>
      </c>
      <c r="L15" s="81">
        <v>8</v>
      </c>
      <c r="M15" s="82">
        <v>300</v>
      </c>
      <c r="N15" s="79">
        <v>3</v>
      </c>
      <c r="O15" s="80">
        <v>5605</v>
      </c>
      <c r="P15" s="81"/>
      <c r="Q15" s="82"/>
      <c r="R15" s="79"/>
      <c r="S15" s="80"/>
      <c r="T15" s="116">
        <v>4.5</v>
      </c>
      <c r="U15" s="144">
        <v>26.5</v>
      </c>
      <c r="V15" s="88">
        <v>24402</v>
      </c>
      <c r="W15" s="161">
        <v>6</v>
      </c>
    </row>
    <row r="16" spans="1:23" ht="21" customHeight="1" x14ac:dyDescent="0.25">
      <c r="A16" s="119">
        <v>7</v>
      </c>
      <c r="B16" s="276" t="s">
        <v>1088</v>
      </c>
      <c r="C16" s="91" t="s">
        <v>23</v>
      </c>
      <c r="D16" s="81">
        <v>7</v>
      </c>
      <c r="E16" s="82">
        <v>5669</v>
      </c>
      <c r="F16" s="79">
        <v>2</v>
      </c>
      <c r="G16" s="80">
        <v>8840</v>
      </c>
      <c r="H16" s="81">
        <v>8</v>
      </c>
      <c r="I16" s="82">
        <v>1250</v>
      </c>
      <c r="J16" s="79">
        <v>9</v>
      </c>
      <c r="K16" s="80">
        <v>1020</v>
      </c>
      <c r="L16" s="81">
        <v>7</v>
      </c>
      <c r="M16" s="82">
        <v>1710</v>
      </c>
      <c r="N16" s="79">
        <v>6</v>
      </c>
      <c r="O16" s="80">
        <v>4540</v>
      </c>
      <c r="P16" s="81"/>
      <c r="Q16" s="82"/>
      <c r="R16" s="79"/>
      <c r="S16" s="80"/>
      <c r="T16" s="116">
        <v>4.5</v>
      </c>
      <c r="U16" s="144">
        <v>34.5</v>
      </c>
      <c r="V16" s="88">
        <v>23029</v>
      </c>
      <c r="W16" s="161">
        <v>7</v>
      </c>
    </row>
    <row r="17" spans="1:23" ht="21" customHeight="1" x14ac:dyDescent="0.25">
      <c r="A17" s="118">
        <v>8</v>
      </c>
      <c r="B17" s="276" t="s">
        <v>1087</v>
      </c>
      <c r="C17" s="870" t="s">
        <v>397</v>
      </c>
      <c r="D17" s="81">
        <v>5</v>
      </c>
      <c r="E17" s="82">
        <v>7782</v>
      </c>
      <c r="F17" s="79">
        <v>7</v>
      </c>
      <c r="G17" s="80">
        <v>5916</v>
      </c>
      <c r="H17" s="81">
        <v>7</v>
      </c>
      <c r="I17" s="82">
        <v>2170</v>
      </c>
      <c r="J17" s="79">
        <v>7</v>
      </c>
      <c r="K17" s="80">
        <v>2710</v>
      </c>
      <c r="L17" s="81">
        <v>6</v>
      </c>
      <c r="M17" s="82">
        <v>2255</v>
      </c>
      <c r="N17" s="79">
        <v>9</v>
      </c>
      <c r="O17" s="80">
        <v>200</v>
      </c>
      <c r="P17" s="81"/>
      <c r="Q17" s="82"/>
      <c r="R17" s="79"/>
      <c r="S17" s="80"/>
      <c r="T17" s="116">
        <v>4.5</v>
      </c>
      <c r="U17" s="144">
        <v>36.5</v>
      </c>
      <c r="V17" s="88">
        <v>21033</v>
      </c>
      <c r="W17" s="161">
        <v>8</v>
      </c>
    </row>
    <row r="18" spans="1:23" ht="21" customHeight="1" thickBot="1" x14ac:dyDescent="0.3">
      <c r="A18" s="211">
        <v>9</v>
      </c>
      <c r="B18" s="1017" t="s">
        <v>1091</v>
      </c>
      <c r="C18" s="278" t="s">
        <v>79</v>
      </c>
      <c r="D18" s="85">
        <v>6</v>
      </c>
      <c r="E18" s="86">
        <v>6491</v>
      </c>
      <c r="F18" s="83">
        <v>8</v>
      </c>
      <c r="G18" s="84">
        <v>4682</v>
      </c>
      <c r="H18" s="85">
        <v>9</v>
      </c>
      <c r="I18" s="86">
        <v>480</v>
      </c>
      <c r="J18" s="83">
        <v>5</v>
      </c>
      <c r="K18" s="84">
        <v>2935</v>
      </c>
      <c r="L18" s="85">
        <v>9</v>
      </c>
      <c r="M18" s="86">
        <v>65</v>
      </c>
      <c r="N18" s="83">
        <v>8</v>
      </c>
      <c r="O18" s="84">
        <v>1025</v>
      </c>
      <c r="P18" s="85"/>
      <c r="Q18" s="86"/>
      <c r="R18" s="83"/>
      <c r="S18" s="84"/>
      <c r="T18" s="212">
        <v>4.5</v>
      </c>
      <c r="U18" s="144">
        <v>40.5</v>
      </c>
      <c r="V18" s="88">
        <v>15678</v>
      </c>
      <c r="W18" s="275">
        <v>9</v>
      </c>
    </row>
  </sheetData>
  <sortState xmlns:xlrd2="http://schemas.microsoft.com/office/spreadsheetml/2017/richdata2" ref="B10:V18">
    <sortCondition ref="U10:U18"/>
    <sortCondition descending="1" ref="V10:V18"/>
  </sortState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FB3B0F1B-78D1-494B-8444-4158C88D2B98}"/>
    <dataValidation type="textLength" errorStyle="warning" allowBlank="1" showInputMessage="1" showErrorMessage="1" errorTitle="PAZI !" error="Provjeri što unosiš, ODUSTANI !" sqref="B11:B18" xr:uid="{023DD732-68FE-417E-913C-2BEBDDA9C588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18" xr:uid="{8C155A09-C7D2-4E58-A97F-FE66E375272B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D41D-33B2-43B9-82FA-595C3CAF80C5}">
  <dimension ref="A1:U19"/>
  <sheetViews>
    <sheetView workbookViewId="0">
      <selection activeCell="Y7" sqref="Y7"/>
    </sheetView>
  </sheetViews>
  <sheetFormatPr defaultRowHeight="12.75" x14ac:dyDescent="0.2"/>
  <cols>
    <col min="1" max="1" width="3.85546875" customWidth="1"/>
    <col min="2" max="2" width="29" customWidth="1"/>
    <col min="3" max="3" width="4.42578125" customWidth="1"/>
    <col min="4" max="4" width="6.7109375" customWidth="1"/>
    <col min="5" max="5" width="4.42578125" customWidth="1"/>
    <col min="6" max="6" width="6.7109375" customWidth="1"/>
    <col min="7" max="7" width="4.5703125" customWidth="1"/>
    <col min="8" max="8" width="6.7109375" customWidth="1"/>
    <col min="9" max="9" width="4.42578125" customWidth="1"/>
    <col min="10" max="10" width="6.7109375" customWidth="1"/>
    <col min="11" max="11" width="4.42578125" customWidth="1"/>
    <col min="12" max="12" width="6.5703125" customWidth="1"/>
    <col min="13" max="13" width="4.42578125" customWidth="1"/>
    <col min="14" max="14" width="6.85546875" customWidth="1"/>
    <col min="15" max="15" width="4.42578125" customWidth="1"/>
    <col min="16" max="16" width="6.5703125" customWidth="1"/>
    <col min="17" max="17" width="4.42578125" customWidth="1"/>
    <col min="18" max="18" width="6.7109375" customWidth="1"/>
    <col min="19" max="19" width="5" customWidth="1"/>
    <col min="20" max="20" width="8.5703125" customWidth="1"/>
    <col min="21" max="21" width="6" customWidth="1"/>
  </cols>
  <sheetData>
    <row r="1" spans="1:21" x14ac:dyDescent="0.2">
      <c r="N1" s="169"/>
    </row>
    <row r="2" spans="1:21" ht="23.25" x14ac:dyDescent="0.35">
      <c r="B2" t="s">
        <v>65</v>
      </c>
      <c r="C2" s="168"/>
      <c r="D2" s="169"/>
      <c r="E2" s="168"/>
      <c r="F2" s="174" t="s">
        <v>64</v>
      </c>
      <c r="G2" s="172"/>
      <c r="H2" s="174"/>
      <c r="I2" s="172"/>
      <c r="J2" s="170"/>
      <c r="K2" s="172"/>
      <c r="L2" s="173"/>
      <c r="M2" s="168"/>
      <c r="N2" s="169"/>
    </row>
    <row r="3" spans="1:21" ht="23.25" x14ac:dyDescent="0.35">
      <c r="B3" t="s">
        <v>67</v>
      </c>
      <c r="C3" s="172"/>
      <c r="D3" s="173"/>
      <c r="E3" s="172"/>
      <c r="F3" s="177" t="s">
        <v>322</v>
      </c>
      <c r="G3" s="175"/>
      <c r="H3" s="173"/>
      <c r="I3" s="172"/>
      <c r="J3" s="170"/>
      <c r="K3" s="172"/>
      <c r="L3" s="173"/>
      <c r="M3" s="168"/>
      <c r="N3" s="169"/>
    </row>
    <row r="4" spans="1:21" ht="23.25" x14ac:dyDescent="0.35">
      <c r="C4" s="172" t="s">
        <v>66</v>
      </c>
      <c r="D4" s="173"/>
      <c r="E4" s="172"/>
      <c r="F4" s="173"/>
      <c r="G4" s="176" t="s">
        <v>69</v>
      </c>
      <c r="H4" s="173"/>
      <c r="I4" s="172"/>
      <c r="J4" s="170"/>
      <c r="K4" s="172"/>
      <c r="L4" s="173"/>
      <c r="M4" s="168"/>
    </row>
    <row r="5" spans="1:21" ht="13.5" thickBot="1" x14ac:dyDescent="0.25"/>
    <row r="6" spans="1:21" ht="21.75" customHeight="1" thickTop="1" x14ac:dyDescent="0.2">
      <c r="A6" s="1382" t="s">
        <v>4</v>
      </c>
      <c r="B6" s="1385" t="s">
        <v>5</v>
      </c>
      <c r="C6" s="1388" t="s">
        <v>6</v>
      </c>
      <c r="D6" s="1389"/>
      <c r="E6" s="1390" t="s">
        <v>7</v>
      </c>
      <c r="F6" s="1391"/>
      <c r="G6" s="1388" t="s">
        <v>8</v>
      </c>
      <c r="H6" s="1389"/>
      <c r="I6" s="1390" t="s">
        <v>9</v>
      </c>
      <c r="J6" s="1391"/>
      <c r="K6" s="1388" t="s">
        <v>10</v>
      </c>
      <c r="L6" s="1389"/>
      <c r="M6" s="1390" t="s">
        <v>11</v>
      </c>
      <c r="N6" s="1391"/>
      <c r="O6" s="1388" t="s">
        <v>12</v>
      </c>
      <c r="P6" s="1389"/>
      <c r="Q6" s="1398" t="s">
        <v>13</v>
      </c>
      <c r="R6" s="1399"/>
      <c r="S6" s="1390" t="s">
        <v>14</v>
      </c>
      <c r="T6" s="1392"/>
      <c r="U6" s="1389"/>
    </row>
    <row r="7" spans="1:21" ht="30.75" customHeight="1" x14ac:dyDescent="0.2">
      <c r="A7" s="1383"/>
      <c r="B7" s="1386"/>
      <c r="C7" s="1396" t="s">
        <v>260</v>
      </c>
      <c r="D7" s="1397"/>
      <c r="E7" s="1396" t="s">
        <v>261</v>
      </c>
      <c r="F7" s="1397"/>
      <c r="G7" s="1396" t="s">
        <v>262</v>
      </c>
      <c r="H7" s="1397"/>
      <c r="I7" s="1396" t="s">
        <v>263</v>
      </c>
      <c r="J7" s="1397"/>
      <c r="K7" s="1396" t="s">
        <v>267</v>
      </c>
      <c r="L7" s="1397"/>
      <c r="M7" s="1396" t="s">
        <v>264</v>
      </c>
      <c r="N7" s="1397"/>
      <c r="O7" s="1396" t="s">
        <v>265</v>
      </c>
      <c r="P7" s="1397"/>
      <c r="Q7" s="1396" t="s">
        <v>266</v>
      </c>
      <c r="R7" s="1397"/>
      <c r="S7" s="1393"/>
      <c r="T7" s="1394"/>
      <c r="U7" s="1395"/>
    </row>
    <row r="8" spans="1:21" ht="3" customHeight="1" x14ac:dyDescent="0.2">
      <c r="A8" s="1384"/>
      <c r="B8" s="1387"/>
      <c r="C8" s="576"/>
      <c r="D8" s="577"/>
      <c r="E8" s="578"/>
      <c r="F8" s="579"/>
      <c r="G8" s="580"/>
      <c r="H8" s="581"/>
      <c r="I8" s="578"/>
      <c r="J8" s="579"/>
      <c r="K8" s="580"/>
      <c r="L8" s="581"/>
      <c r="M8" s="578"/>
      <c r="N8" s="579"/>
      <c r="O8" s="580"/>
      <c r="P8" s="581"/>
      <c r="Q8" s="578"/>
      <c r="R8" s="581"/>
      <c r="S8" s="580"/>
      <c r="T8" s="582"/>
      <c r="U8" s="583"/>
    </row>
    <row r="9" spans="1:21" ht="15.75" x14ac:dyDescent="0.2">
      <c r="A9" s="584"/>
      <c r="B9" s="585"/>
      <c r="C9" s="576" t="s">
        <v>15</v>
      </c>
      <c r="D9" s="577" t="s">
        <v>16</v>
      </c>
      <c r="E9" s="586" t="s">
        <v>15</v>
      </c>
      <c r="F9" s="587" t="s">
        <v>16</v>
      </c>
      <c r="G9" s="576" t="s">
        <v>15</v>
      </c>
      <c r="H9" s="577" t="s">
        <v>16</v>
      </c>
      <c r="I9" s="586" t="s">
        <v>15</v>
      </c>
      <c r="J9" s="587" t="s">
        <v>16</v>
      </c>
      <c r="K9" s="576" t="s">
        <v>15</v>
      </c>
      <c r="L9" s="577" t="s">
        <v>16</v>
      </c>
      <c r="M9" s="586" t="s">
        <v>15</v>
      </c>
      <c r="N9" s="587" t="s">
        <v>16</v>
      </c>
      <c r="O9" s="576" t="s">
        <v>15</v>
      </c>
      <c r="P9" s="577" t="s">
        <v>16</v>
      </c>
      <c r="Q9" s="586" t="s">
        <v>15</v>
      </c>
      <c r="R9" s="577" t="s">
        <v>16</v>
      </c>
      <c r="S9" s="576" t="s">
        <v>15</v>
      </c>
      <c r="T9" s="588" t="s">
        <v>17</v>
      </c>
      <c r="U9" s="832" t="s">
        <v>18</v>
      </c>
    </row>
    <row r="10" spans="1:21" ht="3" customHeight="1" thickBot="1" x14ac:dyDescent="0.25">
      <c r="A10" s="589"/>
      <c r="B10" s="590"/>
      <c r="C10" s="591"/>
      <c r="D10" s="592"/>
      <c r="E10" s="591"/>
      <c r="F10" s="593"/>
      <c r="G10" s="591"/>
      <c r="H10" s="592"/>
      <c r="I10" s="591"/>
      <c r="J10" s="593"/>
      <c r="K10" s="591"/>
      <c r="L10" s="592"/>
      <c r="M10" s="591"/>
      <c r="N10" s="593"/>
      <c r="O10" s="591"/>
      <c r="P10" s="592"/>
      <c r="Q10" s="591"/>
      <c r="R10" s="592"/>
      <c r="S10" s="591"/>
      <c r="T10" s="594"/>
      <c r="U10" s="595"/>
    </row>
    <row r="11" spans="1:21" ht="30.75" customHeight="1" thickTop="1" x14ac:dyDescent="0.2">
      <c r="A11" s="596">
        <v>1</v>
      </c>
      <c r="B11" s="597" t="s">
        <v>137</v>
      </c>
      <c r="C11" s="598">
        <v>2</v>
      </c>
      <c r="D11" s="599">
        <v>15117</v>
      </c>
      <c r="E11" s="600">
        <v>2</v>
      </c>
      <c r="F11" s="601">
        <v>18643</v>
      </c>
      <c r="G11" s="598">
        <v>3</v>
      </c>
      <c r="H11" s="599">
        <v>536</v>
      </c>
      <c r="I11" s="600">
        <v>3</v>
      </c>
      <c r="J11" s="601">
        <v>9358</v>
      </c>
      <c r="K11" s="598"/>
      <c r="L11" s="599"/>
      <c r="M11" s="600"/>
      <c r="N11" s="601"/>
      <c r="O11" s="598"/>
      <c r="P11" s="599"/>
      <c r="Q11" s="600"/>
      <c r="R11" s="601"/>
      <c r="S11" s="602">
        <f t="shared" ref="S11:S19" si="0">C11+E11+G11+I11</f>
        <v>10</v>
      </c>
      <c r="T11" s="603">
        <f t="shared" ref="T11:T19" si="1">D11+F11+H11+J11</f>
        <v>43654</v>
      </c>
      <c r="U11" s="604">
        <v>1</v>
      </c>
    </row>
    <row r="12" spans="1:21" ht="30.75" customHeight="1" x14ac:dyDescent="0.2">
      <c r="A12" s="605">
        <v>2</v>
      </c>
      <c r="B12" s="606" t="s">
        <v>259</v>
      </c>
      <c r="C12" s="607">
        <v>1</v>
      </c>
      <c r="D12" s="608">
        <v>15268</v>
      </c>
      <c r="E12" s="609">
        <v>4</v>
      </c>
      <c r="F12" s="610">
        <v>18012</v>
      </c>
      <c r="G12" s="607">
        <v>1</v>
      </c>
      <c r="H12" s="608">
        <v>3299</v>
      </c>
      <c r="I12" s="609">
        <v>7</v>
      </c>
      <c r="J12" s="610">
        <v>10796</v>
      </c>
      <c r="K12" s="607"/>
      <c r="L12" s="608"/>
      <c r="M12" s="609"/>
      <c r="N12" s="610"/>
      <c r="O12" s="607"/>
      <c r="P12" s="608"/>
      <c r="Q12" s="609"/>
      <c r="R12" s="610"/>
      <c r="S12" s="602">
        <f t="shared" si="0"/>
        <v>13</v>
      </c>
      <c r="T12" s="603">
        <f t="shared" si="1"/>
        <v>47375</v>
      </c>
      <c r="U12" s="604">
        <v>2</v>
      </c>
    </row>
    <row r="13" spans="1:21" ht="32.25" customHeight="1" x14ac:dyDescent="0.2">
      <c r="A13" s="605">
        <v>3</v>
      </c>
      <c r="B13" s="606" t="s">
        <v>128</v>
      </c>
      <c r="C13" s="607">
        <v>5</v>
      </c>
      <c r="D13" s="608">
        <v>17979</v>
      </c>
      <c r="E13" s="609">
        <v>3</v>
      </c>
      <c r="F13" s="610">
        <v>18410</v>
      </c>
      <c r="G13" s="607">
        <v>2</v>
      </c>
      <c r="H13" s="608">
        <v>1543</v>
      </c>
      <c r="I13" s="609">
        <v>5</v>
      </c>
      <c r="J13" s="610">
        <v>9139</v>
      </c>
      <c r="K13" s="607"/>
      <c r="L13" s="608"/>
      <c r="M13" s="609"/>
      <c r="N13" s="610"/>
      <c r="O13" s="607"/>
      <c r="P13" s="608"/>
      <c r="Q13" s="609"/>
      <c r="R13" s="610"/>
      <c r="S13" s="602">
        <f t="shared" si="0"/>
        <v>15</v>
      </c>
      <c r="T13" s="603">
        <f t="shared" si="1"/>
        <v>47071</v>
      </c>
      <c r="U13" s="604">
        <v>3</v>
      </c>
    </row>
    <row r="14" spans="1:21" ht="31.5" customHeight="1" x14ac:dyDescent="0.2">
      <c r="A14" s="605">
        <v>4</v>
      </c>
      <c r="B14" s="606" t="s">
        <v>338</v>
      </c>
      <c r="C14" s="607">
        <v>6</v>
      </c>
      <c r="D14" s="608">
        <v>12446</v>
      </c>
      <c r="E14" s="609">
        <v>1</v>
      </c>
      <c r="F14" s="610">
        <v>18408</v>
      </c>
      <c r="G14" s="607">
        <v>7</v>
      </c>
      <c r="H14" s="608">
        <v>555</v>
      </c>
      <c r="I14" s="609">
        <v>2</v>
      </c>
      <c r="J14" s="610">
        <v>9688</v>
      </c>
      <c r="K14" s="607"/>
      <c r="L14" s="608"/>
      <c r="M14" s="609"/>
      <c r="N14" s="610"/>
      <c r="O14" s="607"/>
      <c r="P14" s="608"/>
      <c r="Q14" s="609"/>
      <c r="R14" s="610"/>
      <c r="S14" s="602">
        <f t="shared" si="0"/>
        <v>16</v>
      </c>
      <c r="T14" s="603">
        <f t="shared" si="1"/>
        <v>41097</v>
      </c>
      <c r="U14" s="604">
        <v>4</v>
      </c>
    </row>
    <row r="15" spans="1:21" ht="32.25" customHeight="1" x14ac:dyDescent="0.2">
      <c r="A15" s="605">
        <v>5</v>
      </c>
      <c r="B15" s="606" t="s">
        <v>339</v>
      </c>
      <c r="C15" s="607">
        <v>3</v>
      </c>
      <c r="D15" s="608">
        <v>14042</v>
      </c>
      <c r="E15" s="609">
        <v>7</v>
      </c>
      <c r="F15" s="610">
        <v>13750</v>
      </c>
      <c r="G15" s="607">
        <v>5</v>
      </c>
      <c r="H15" s="608">
        <v>617.01</v>
      </c>
      <c r="I15" s="609">
        <v>4</v>
      </c>
      <c r="J15" s="610">
        <v>13536.01</v>
      </c>
      <c r="K15" s="607"/>
      <c r="L15" s="608"/>
      <c r="M15" s="609"/>
      <c r="N15" s="610"/>
      <c r="O15" s="607"/>
      <c r="P15" s="608"/>
      <c r="Q15" s="609"/>
      <c r="R15" s="610"/>
      <c r="S15" s="602">
        <f t="shared" si="0"/>
        <v>19</v>
      </c>
      <c r="T15" s="603">
        <f t="shared" si="1"/>
        <v>41945.02</v>
      </c>
      <c r="U15" s="604">
        <v>5</v>
      </c>
    </row>
    <row r="16" spans="1:21" ht="32.25" customHeight="1" x14ac:dyDescent="0.2">
      <c r="A16" s="605">
        <v>6</v>
      </c>
      <c r="B16" s="606" t="s">
        <v>258</v>
      </c>
      <c r="C16" s="607">
        <v>9</v>
      </c>
      <c r="D16" s="608">
        <v>10379</v>
      </c>
      <c r="E16" s="609">
        <v>6</v>
      </c>
      <c r="F16" s="610">
        <v>13608</v>
      </c>
      <c r="G16" s="607">
        <v>4</v>
      </c>
      <c r="H16" s="608">
        <v>415</v>
      </c>
      <c r="I16" s="609">
        <v>1</v>
      </c>
      <c r="J16" s="610">
        <v>11609</v>
      </c>
      <c r="K16" s="607"/>
      <c r="L16" s="608"/>
      <c r="M16" s="609"/>
      <c r="N16" s="610"/>
      <c r="O16" s="607"/>
      <c r="P16" s="608"/>
      <c r="Q16" s="609"/>
      <c r="R16" s="610"/>
      <c r="S16" s="602">
        <f t="shared" si="0"/>
        <v>20</v>
      </c>
      <c r="T16" s="603">
        <f t="shared" si="1"/>
        <v>36011</v>
      </c>
      <c r="U16" s="604">
        <v>6</v>
      </c>
    </row>
    <row r="17" spans="1:21" ht="31.5" customHeight="1" x14ac:dyDescent="0.2">
      <c r="A17" s="605">
        <v>7</v>
      </c>
      <c r="B17" s="606" t="s">
        <v>173</v>
      </c>
      <c r="C17" s="607">
        <v>7</v>
      </c>
      <c r="D17" s="608">
        <v>10417</v>
      </c>
      <c r="E17" s="609">
        <v>5</v>
      </c>
      <c r="F17" s="610">
        <v>15543</v>
      </c>
      <c r="G17" s="607">
        <v>6</v>
      </c>
      <c r="H17" s="608">
        <v>1821</v>
      </c>
      <c r="I17" s="609">
        <v>6</v>
      </c>
      <c r="J17" s="610">
        <v>6214</v>
      </c>
      <c r="K17" s="607"/>
      <c r="L17" s="608"/>
      <c r="M17" s="609"/>
      <c r="N17" s="610"/>
      <c r="O17" s="607"/>
      <c r="P17" s="608"/>
      <c r="Q17" s="609"/>
      <c r="R17" s="610"/>
      <c r="S17" s="602">
        <f t="shared" si="0"/>
        <v>24</v>
      </c>
      <c r="T17" s="603">
        <f t="shared" si="1"/>
        <v>33995</v>
      </c>
      <c r="U17" s="604">
        <v>7</v>
      </c>
    </row>
    <row r="18" spans="1:21" ht="31.5" customHeight="1" x14ac:dyDescent="0.2">
      <c r="A18" s="1002">
        <v>8</v>
      </c>
      <c r="B18" s="1003" t="s">
        <v>134</v>
      </c>
      <c r="C18" s="1004">
        <v>4</v>
      </c>
      <c r="D18" s="1005">
        <v>16096</v>
      </c>
      <c r="E18" s="1006">
        <v>8</v>
      </c>
      <c r="F18" s="1007">
        <v>9480</v>
      </c>
      <c r="G18" s="1004">
        <v>9</v>
      </c>
      <c r="H18" s="1005">
        <v>803.01</v>
      </c>
      <c r="I18" s="1006">
        <v>9</v>
      </c>
      <c r="J18" s="1007">
        <v>599.08000000000004</v>
      </c>
      <c r="K18" s="1004"/>
      <c r="L18" s="1005"/>
      <c r="M18" s="1006"/>
      <c r="N18" s="1007"/>
      <c r="O18" s="1004"/>
      <c r="P18" s="1005"/>
      <c r="Q18" s="1006"/>
      <c r="R18" s="1007"/>
      <c r="S18" s="602">
        <f t="shared" si="0"/>
        <v>30</v>
      </c>
      <c r="T18" s="603">
        <f t="shared" si="1"/>
        <v>26978.09</v>
      </c>
      <c r="U18" s="1008">
        <v>8</v>
      </c>
    </row>
    <row r="19" spans="1:21" ht="31.5" customHeight="1" thickBot="1" x14ac:dyDescent="0.25">
      <c r="A19" s="611">
        <v>9</v>
      </c>
      <c r="B19" s="612" t="s">
        <v>340</v>
      </c>
      <c r="C19" s="613">
        <v>8</v>
      </c>
      <c r="D19" s="614">
        <v>9418</v>
      </c>
      <c r="E19" s="615">
        <v>9</v>
      </c>
      <c r="F19" s="616">
        <v>7840</v>
      </c>
      <c r="G19" s="613">
        <v>8</v>
      </c>
      <c r="H19" s="614">
        <v>180</v>
      </c>
      <c r="I19" s="615">
        <v>8</v>
      </c>
      <c r="J19" s="616">
        <v>2708</v>
      </c>
      <c r="K19" s="613"/>
      <c r="L19" s="614"/>
      <c r="M19" s="615"/>
      <c r="N19" s="616"/>
      <c r="O19" s="613"/>
      <c r="P19" s="614"/>
      <c r="Q19" s="615"/>
      <c r="R19" s="616"/>
      <c r="S19" s="602">
        <f t="shared" si="0"/>
        <v>33</v>
      </c>
      <c r="T19" s="603">
        <f t="shared" si="1"/>
        <v>20146</v>
      </c>
      <c r="U19" s="617">
        <v>9</v>
      </c>
    </row>
  </sheetData>
  <sortState xmlns:xlrd2="http://schemas.microsoft.com/office/spreadsheetml/2017/richdata2" ref="B11:T19">
    <sortCondition ref="S11:S19"/>
    <sortCondition descending="1" ref="T11:T19"/>
  </sortState>
  <mergeCells count="19">
    <mergeCell ref="S6:U7"/>
    <mergeCell ref="C7:D7"/>
    <mergeCell ref="E7:F7"/>
    <mergeCell ref="G7:H7"/>
    <mergeCell ref="I7:J7"/>
    <mergeCell ref="K7:L7"/>
    <mergeCell ref="I6:J6"/>
    <mergeCell ref="M7:N7"/>
    <mergeCell ref="O7:P7"/>
    <mergeCell ref="Q7:R7"/>
    <mergeCell ref="K6:L6"/>
    <mergeCell ref="M6:N6"/>
    <mergeCell ref="O6:P6"/>
    <mergeCell ref="Q6:R6"/>
    <mergeCell ref="A6:A8"/>
    <mergeCell ref="B6:B8"/>
    <mergeCell ref="C6:D6"/>
    <mergeCell ref="E6:F6"/>
    <mergeCell ref="G6:H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33D-A645-4CE6-A839-E5E6B3A4E736}">
  <dimension ref="A1:V47"/>
  <sheetViews>
    <sheetView workbookViewId="0">
      <selection activeCell="Y13" sqref="Y12:Y13"/>
    </sheetView>
  </sheetViews>
  <sheetFormatPr defaultRowHeight="12.75" x14ac:dyDescent="0.2"/>
  <cols>
    <col min="1" max="1" width="5" customWidth="1"/>
    <col min="2" max="2" width="21.7109375" customWidth="1"/>
    <col min="3" max="3" width="22" customWidth="1"/>
    <col min="4" max="4" width="4.28515625" customWidth="1"/>
    <col min="5" max="5" width="6.28515625" customWidth="1"/>
    <col min="6" max="6" width="4.140625" customWidth="1"/>
    <col min="7" max="7" width="6.5703125" customWidth="1"/>
    <col min="8" max="8" width="4.140625" customWidth="1"/>
    <col min="9" max="9" width="6.28515625" customWidth="1"/>
    <col min="10" max="10" width="4.28515625" customWidth="1"/>
    <col min="11" max="11" width="6.42578125" customWidth="1"/>
    <col min="12" max="12" width="3.85546875" customWidth="1"/>
    <col min="13" max="13" width="6.5703125" customWidth="1"/>
    <col min="14" max="14" width="4" customWidth="1"/>
    <col min="15" max="15" width="6.42578125" customWidth="1"/>
    <col min="16" max="16" width="4.28515625" customWidth="1"/>
    <col min="17" max="17" width="6.42578125" customWidth="1"/>
    <col min="18" max="18" width="4.140625" customWidth="1"/>
    <col min="19" max="19" width="6.42578125" customWidth="1"/>
    <col min="20" max="20" width="4.28515625" customWidth="1"/>
    <col min="21" max="21" width="6.7109375" customWidth="1"/>
    <col min="22" max="22" width="5.42578125" customWidth="1"/>
  </cols>
  <sheetData>
    <row r="1" spans="1:22" x14ac:dyDescent="0.2">
      <c r="O1" s="169"/>
    </row>
    <row r="2" spans="1:22" ht="21.75" customHeight="1" x14ac:dyDescent="0.35">
      <c r="A2" s="167"/>
      <c r="B2" s="1402"/>
      <c r="C2" s="1402"/>
      <c r="D2" s="168"/>
      <c r="E2" s="169"/>
      <c r="F2" s="168"/>
      <c r="G2" s="174" t="s">
        <v>63</v>
      </c>
      <c r="H2" s="172"/>
      <c r="I2" s="174"/>
      <c r="J2" s="172"/>
      <c r="K2" s="170"/>
      <c r="L2" s="172"/>
      <c r="M2" s="173"/>
      <c r="N2" s="168"/>
      <c r="O2" s="169"/>
    </row>
    <row r="3" spans="1:22" ht="21" customHeight="1" x14ac:dyDescent="0.35">
      <c r="A3" s="167"/>
      <c r="B3" s="1403"/>
      <c r="C3" s="1403"/>
      <c r="D3" s="172"/>
      <c r="E3" s="173"/>
      <c r="F3" s="172"/>
      <c r="G3" s="177" t="s">
        <v>323</v>
      </c>
      <c r="H3" s="175"/>
      <c r="I3" s="173"/>
      <c r="J3" s="172"/>
      <c r="K3" s="170"/>
      <c r="L3" s="172"/>
      <c r="M3" s="173"/>
      <c r="N3" s="168"/>
      <c r="O3" s="169"/>
    </row>
    <row r="4" spans="1:22" ht="21.75" customHeight="1" x14ac:dyDescent="0.35">
      <c r="A4" s="167"/>
      <c r="B4" s="171"/>
      <c r="C4" s="168" t="s">
        <v>70</v>
      </c>
      <c r="D4" s="172"/>
      <c r="E4" s="173"/>
      <c r="F4" s="172"/>
      <c r="G4" s="173"/>
      <c r="H4" s="176" t="s">
        <v>44</v>
      </c>
      <c r="I4" s="173"/>
      <c r="J4" s="172"/>
      <c r="K4" s="170"/>
      <c r="L4" s="172"/>
      <c r="M4" s="173"/>
      <c r="N4" s="168"/>
    </row>
    <row r="5" spans="1:22" x14ac:dyDescent="0.2">
      <c r="C5" t="s">
        <v>71</v>
      </c>
    </row>
    <row r="6" spans="1:22" ht="13.5" thickBot="1" x14ac:dyDescent="0.25"/>
    <row r="7" spans="1:22" ht="18.75" thickTop="1" x14ac:dyDescent="0.2">
      <c r="A7" s="1404" t="s">
        <v>4</v>
      </c>
      <c r="B7" s="1406" t="s">
        <v>20</v>
      </c>
      <c r="C7" s="1408" t="s">
        <v>5</v>
      </c>
      <c r="D7" s="1400" t="s">
        <v>6</v>
      </c>
      <c r="E7" s="1401"/>
      <c r="F7" s="1410" t="s">
        <v>7</v>
      </c>
      <c r="G7" s="1411"/>
      <c r="H7" s="1400" t="s">
        <v>8</v>
      </c>
      <c r="I7" s="1401"/>
      <c r="J7" s="1410" t="s">
        <v>9</v>
      </c>
      <c r="K7" s="1411"/>
      <c r="L7" s="1400" t="s">
        <v>10</v>
      </c>
      <c r="M7" s="1401"/>
      <c r="N7" s="1410" t="s">
        <v>11</v>
      </c>
      <c r="O7" s="1411"/>
      <c r="P7" s="1400" t="s">
        <v>12</v>
      </c>
      <c r="Q7" s="1401"/>
      <c r="R7" s="1410" t="s">
        <v>13</v>
      </c>
      <c r="S7" s="1411"/>
      <c r="T7" s="1390" t="s">
        <v>14</v>
      </c>
      <c r="U7" s="1392"/>
      <c r="V7" s="1389"/>
    </row>
    <row r="8" spans="1:22" ht="32.25" customHeight="1" x14ac:dyDescent="0.2">
      <c r="A8" s="1405"/>
      <c r="B8" s="1407"/>
      <c r="C8" s="1409"/>
      <c r="D8" s="1396" t="s">
        <v>260</v>
      </c>
      <c r="E8" s="1397"/>
      <c r="F8" s="1396" t="s">
        <v>261</v>
      </c>
      <c r="G8" s="1397"/>
      <c r="H8" s="1396" t="s">
        <v>262</v>
      </c>
      <c r="I8" s="1397"/>
      <c r="J8" s="1396" t="s">
        <v>263</v>
      </c>
      <c r="K8" s="1397"/>
      <c r="L8" s="1396" t="s">
        <v>267</v>
      </c>
      <c r="M8" s="1397"/>
      <c r="N8" s="1396" t="s">
        <v>264</v>
      </c>
      <c r="O8" s="1397"/>
      <c r="P8" s="1396" t="s">
        <v>265</v>
      </c>
      <c r="Q8" s="1397"/>
      <c r="R8" s="1396" t="s">
        <v>266</v>
      </c>
      <c r="S8" s="1397"/>
      <c r="T8" s="1393"/>
      <c r="U8" s="1394"/>
      <c r="V8" s="1395"/>
    </row>
    <row r="9" spans="1:22" ht="0.75" customHeight="1" x14ac:dyDescent="0.2">
      <c r="A9" s="1405"/>
      <c r="B9" s="1407"/>
      <c r="C9" s="1409"/>
      <c r="D9" s="618"/>
      <c r="E9" s="619"/>
      <c r="F9" s="618"/>
      <c r="G9" s="620"/>
      <c r="H9" s="621"/>
      <c r="I9" s="619"/>
      <c r="J9" s="618"/>
      <c r="K9" s="620"/>
      <c r="L9" s="621"/>
      <c r="M9" s="619"/>
      <c r="N9" s="618"/>
      <c r="O9" s="622"/>
      <c r="P9" s="621"/>
      <c r="Q9" s="619"/>
      <c r="R9" s="618"/>
      <c r="S9" s="620"/>
      <c r="T9" s="621"/>
      <c r="U9" s="623"/>
      <c r="V9" s="624"/>
    </row>
    <row r="10" spans="1:22" ht="20.25" customHeight="1" x14ac:dyDescent="0.2">
      <c r="A10" s="584"/>
      <c r="B10" s="625"/>
      <c r="C10" s="626"/>
      <c r="D10" s="627" t="s">
        <v>15</v>
      </c>
      <c r="E10" s="628" t="s">
        <v>16</v>
      </c>
      <c r="F10" s="627" t="s">
        <v>15</v>
      </c>
      <c r="G10" s="629" t="s">
        <v>16</v>
      </c>
      <c r="H10" s="630" t="s">
        <v>15</v>
      </c>
      <c r="I10" s="628" t="s">
        <v>16</v>
      </c>
      <c r="J10" s="627" t="s">
        <v>15</v>
      </c>
      <c r="K10" s="629" t="s">
        <v>16</v>
      </c>
      <c r="L10" s="630" t="s">
        <v>15</v>
      </c>
      <c r="M10" s="628" t="s">
        <v>16</v>
      </c>
      <c r="N10" s="627" t="s">
        <v>15</v>
      </c>
      <c r="O10" s="631" t="s">
        <v>16</v>
      </c>
      <c r="P10" s="630" t="s">
        <v>15</v>
      </c>
      <c r="Q10" s="628" t="s">
        <v>16</v>
      </c>
      <c r="R10" s="627" t="s">
        <v>15</v>
      </c>
      <c r="S10" s="629" t="s">
        <v>16</v>
      </c>
      <c r="T10" s="630" t="s">
        <v>15</v>
      </c>
      <c r="U10" s="632" t="s">
        <v>17</v>
      </c>
      <c r="V10" s="991" t="s">
        <v>18</v>
      </c>
    </row>
    <row r="11" spans="1:22" ht="1.5" customHeight="1" thickBot="1" x14ac:dyDescent="0.25">
      <c r="A11" s="589"/>
      <c r="B11" s="633"/>
      <c r="C11" s="634"/>
      <c r="D11" s="591"/>
      <c r="E11" s="635"/>
      <c r="F11" s="591"/>
      <c r="G11" s="636"/>
      <c r="H11" s="591"/>
      <c r="I11" s="635"/>
      <c r="J11" s="591"/>
      <c r="K11" s="636"/>
      <c r="L11" s="591"/>
      <c r="M11" s="635"/>
      <c r="N11" s="591"/>
      <c r="O11" s="636"/>
      <c r="P11" s="591"/>
      <c r="Q11" s="635"/>
      <c r="R11" s="591"/>
      <c r="S11" s="636"/>
      <c r="T11" s="591"/>
      <c r="U11" s="637"/>
      <c r="V11" s="595"/>
    </row>
    <row r="12" spans="1:22" ht="16.5" thickTop="1" x14ac:dyDescent="0.2">
      <c r="A12" s="596">
        <v>1</v>
      </c>
      <c r="B12" s="909" t="s">
        <v>341</v>
      </c>
      <c r="C12" s="911" t="s">
        <v>128</v>
      </c>
      <c r="D12" s="600">
        <v>1</v>
      </c>
      <c r="E12" s="601">
        <v>11050</v>
      </c>
      <c r="F12" s="598">
        <v>1</v>
      </c>
      <c r="G12" s="638">
        <v>8716</v>
      </c>
      <c r="H12" s="600">
        <v>3</v>
      </c>
      <c r="I12" s="601">
        <v>147</v>
      </c>
      <c r="J12" s="598">
        <v>3</v>
      </c>
      <c r="K12" s="599">
        <v>5658</v>
      </c>
      <c r="L12" s="600"/>
      <c r="M12" s="601"/>
      <c r="N12" s="598"/>
      <c r="O12" s="599"/>
      <c r="P12" s="600"/>
      <c r="Q12" s="601"/>
      <c r="R12" s="598"/>
      <c r="S12" s="599"/>
      <c r="T12" s="639">
        <f t="shared" ref="T12:T39" si="0">D12+F12+H12+J12</f>
        <v>8</v>
      </c>
      <c r="U12" s="603">
        <f t="shared" ref="U12:U39" si="1">E12+G12+I12+K12</f>
        <v>25571</v>
      </c>
      <c r="V12" s="640">
        <v>1</v>
      </c>
    </row>
    <row r="13" spans="1:22" ht="15.75" x14ac:dyDescent="0.2">
      <c r="A13" s="596">
        <v>2</v>
      </c>
      <c r="B13" s="910" t="s">
        <v>348</v>
      </c>
      <c r="C13" s="911" t="s">
        <v>339</v>
      </c>
      <c r="D13" s="609">
        <v>3</v>
      </c>
      <c r="E13" s="610">
        <v>5344</v>
      </c>
      <c r="F13" s="607">
        <v>5</v>
      </c>
      <c r="G13" s="608">
        <v>4971</v>
      </c>
      <c r="H13" s="609">
        <v>1</v>
      </c>
      <c r="I13" s="610">
        <v>325</v>
      </c>
      <c r="J13" s="607">
        <v>2</v>
      </c>
      <c r="K13" s="608">
        <v>5441</v>
      </c>
      <c r="L13" s="609"/>
      <c r="M13" s="610"/>
      <c r="N13" s="607"/>
      <c r="O13" s="608"/>
      <c r="P13" s="609"/>
      <c r="Q13" s="610"/>
      <c r="R13" s="607"/>
      <c r="S13" s="608"/>
      <c r="T13" s="639">
        <f t="shared" si="0"/>
        <v>11</v>
      </c>
      <c r="U13" s="603">
        <f t="shared" si="1"/>
        <v>16081</v>
      </c>
      <c r="V13" s="640">
        <v>2</v>
      </c>
    </row>
    <row r="14" spans="1:22" ht="15.75" x14ac:dyDescent="0.2">
      <c r="A14" s="596">
        <v>3</v>
      </c>
      <c r="B14" s="910" t="s">
        <v>344</v>
      </c>
      <c r="C14" s="911" t="s">
        <v>339</v>
      </c>
      <c r="D14" s="609">
        <v>1</v>
      </c>
      <c r="E14" s="610">
        <v>5762</v>
      </c>
      <c r="F14" s="607">
        <v>4</v>
      </c>
      <c r="G14" s="608">
        <v>6069</v>
      </c>
      <c r="H14" s="609">
        <v>5</v>
      </c>
      <c r="I14" s="610">
        <v>292</v>
      </c>
      <c r="J14" s="607">
        <v>2</v>
      </c>
      <c r="K14" s="608">
        <v>8095</v>
      </c>
      <c r="L14" s="609"/>
      <c r="M14" s="610"/>
      <c r="N14" s="607"/>
      <c r="O14" s="608"/>
      <c r="P14" s="609"/>
      <c r="Q14" s="610"/>
      <c r="R14" s="607"/>
      <c r="S14" s="608"/>
      <c r="T14" s="639">
        <f t="shared" si="0"/>
        <v>12</v>
      </c>
      <c r="U14" s="603">
        <f t="shared" si="1"/>
        <v>20218</v>
      </c>
      <c r="V14" s="640">
        <v>3</v>
      </c>
    </row>
    <row r="15" spans="1:22" ht="15.75" x14ac:dyDescent="0.2">
      <c r="A15" s="596">
        <v>4</v>
      </c>
      <c r="B15" s="910" t="s">
        <v>346</v>
      </c>
      <c r="C15" s="911" t="s">
        <v>338</v>
      </c>
      <c r="D15" s="609">
        <v>4</v>
      </c>
      <c r="E15" s="610">
        <v>4084</v>
      </c>
      <c r="F15" s="607">
        <v>2</v>
      </c>
      <c r="G15" s="608">
        <v>7598</v>
      </c>
      <c r="H15" s="609">
        <v>6</v>
      </c>
      <c r="I15" s="610">
        <v>289</v>
      </c>
      <c r="J15" s="607">
        <v>1</v>
      </c>
      <c r="K15" s="608">
        <v>5160</v>
      </c>
      <c r="L15" s="609"/>
      <c r="M15" s="610"/>
      <c r="N15" s="607"/>
      <c r="O15" s="608"/>
      <c r="P15" s="609"/>
      <c r="Q15" s="610"/>
      <c r="R15" s="607"/>
      <c r="S15" s="608"/>
      <c r="T15" s="639">
        <f t="shared" si="0"/>
        <v>13</v>
      </c>
      <c r="U15" s="603">
        <f t="shared" si="1"/>
        <v>17131</v>
      </c>
      <c r="V15" s="640">
        <v>4</v>
      </c>
    </row>
    <row r="16" spans="1:22" ht="15.75" x14ac:dyDescent="0.2">
      <c r="A16" s="596">
        <v>5</v>
      </c>
      <c r="B16" s="910" t="s">
        <v>342</v>
      </c>
      <c r="C16" s="911" t="s">
        <v>137</v>
      </c>
      <c r="D16" s="609">
        <v>2</v>
      </c>
      <c r="E16" s="610">
        <v>6214</v>
      </c>
      <c r="F16" s="607">
        <v>3</v>
      </c>
      <c r="G16" s="608">
        <v>6671</v>
      </c>
      <c r="H16" s="609">
        <v>7</v>
      </c>
      <c r="I16" s="610">
        <v>222</v>
      </c>
      <c r="J16" s="607">
        <v>2</v>
      </c>
      <c r="K16" s="608">
        <v>3160</v>
      </c>
      <c r="L16" s="609"/>
      <c r="M16" s="610"/>
      <c r="N16" s="607"/>
      <c r="O16" s="608"/>
      <c r="P16" s="609"/>
      <c r="Q16" s="610"/>
      <c r="R16" s="607"/>
      <c r="S16" s="608"/>
      <c r="T16" s="639">
        <f t="shared" si="0"/>
        <v>14</v>
      </c>
      <c r="U16" s="603">
        <f t="shared" si="1"/>
        <v>16267</v>
      </c>
      <c r="V16" s="640">
        <v>5</v>
      </c>
    </row>
    <row r="17" spans="1:22" ht="15.75" x14ac:dyDescent="0.2">
      <c r="A17" s="596">
        <v>6</v>
      </c>
      <c r="B17" s="910" t="s">
        <v>351</v>
      </c>
      <c r="C17" s="911" t="s">
        <v>338</v>
      </c>
      <c r="D17" s="609">
        <v>7</v>
      </c>
      <c r="E17" s="610">
        <v>3102</v>
      </c>
      <c r="F17" s="607">
        <v>2</v>
      </c>
      <c r="G17" s="608">
        <v>6532</v>
      </c>
      <c r="H17" s="609">
        <v>2</v>
      </c>
      <c r="I17" s="610">
        <v>221</v>
      </c>
      <c r="J17" s="607">
        <v>3</v>
      </c>
      <c r="K17" s="608">
        <v>4252</v>
      </c>
      <c r="L17" s="609"/>
      <c r="M17" s="610"/>
      <c r="N17" s="607"/>
      <c r="O17" s="608"/>
      <c r="P17" s="609"/>
      <c r="Q17" s="610" t="s">
        <v>85</v>
      </c>
      <c r="R17" s="607" t="s">
        <v>85</v>
      </c>
      <c r="S17" s="608" t="s">
        <v>85</v>
      </c>
      <c r="T17" s="639">
        <f t="shared" si="0"/>
        <v>14</v>
      </c>
      <c r="U17" s="603">
        <f t="shared" si="1"/>
        <v>14107</v>
      </c>
      <c r="V17" s="640">
        <v>6</v>
      </c>
    </row>
    <row r="18" spans="1:22" ht="15.75" x14ac:dyDescent="0.2">
      <c r="A18" s="596">
        <v>7</v>
      </c>
      <c r="B18" s="910" t="s">
        <v>343</v>
      </c>
      <c r="C18" s="911" t="s">
        <v>259</v>
      </c>
      <c r="D18" s="609">
        <v>1</v>
      </c>
      <c r="E18" s="610">
        <v>7039</v>
      </c>
      <c r="F18" s="607">
        <v>4</v>
      </c>
      <c r="G18" s="608">
        <v>5097</v>
      </c>
      <c r="H18" s="609">
        <v>3</v>
      </c>
      <c r="I18" s="610">
        <v>825</v>
      </c>
      <c r="J18" s="607">
        <v>7</v>
      </c>
      <c r="K18" s="608">
        <v>199</v>
      </c>
      <c r="L18" s="609"/>
      <c r="M18" s="610"/>
      <c r="N18" s="607"/>
      <c r="O18" s="608"/>
      <c r="P18" s="609"/>
      <c r="Q18" s="610"/>
      <c r="R18" s="607"/>
      <c r="S18" s="608"/>
      <c r="T18" s="639">
        <f t="shared" si="0"/>
        <v>15</v>
      </c>
      <c r="U18" s="603">
        <f t="shared" si="1"/>
        <v>13160</v>
      </c>
      <c r="V18" s="640">
        <v>7</v>
      </c>
    </row>
    <row r="19" spans="1:22" ht="15.75" x14ac:dyDescent="0.2">
      <c r="A19" s="596">
        <v>8</v>
      </c>
      <c r="B19" s="910" t="s">
        <v>345</v>
      </c>
      <c r="C19" s="911" t="s">
        <v>259</v>
      </c>
      <c r="D19" s="609">
        <v>4</v>
      </c>
      <c r="E19" s="610">
        <v>5196</v>
      </c>
      <c r="F19" s="607">
        <v>2</v>
      </c>
      <c r="G19" s="608">
        <v>7525</v>
      </c>
      <c r="H19" s="609">
        <v>1</v>
      </c>
      <c r="I19" s="610">
        <v>2434</v>
      </c>
      <c r="J19" s="607">
        <v>9</v>
      </c>
      <c r="K19" s="608">
        <v>29</v>
      </c>
      <c r="L19" s="609"/>
      <c r="M19" s="610"/>
      <c r="N19" s="607"/>
      <c r="O19" s="608"/>
      <c r="P19" s="609"/>
      <c r="Q19" s="610"/>
      <c r="R19" s="607"/>
      <c r="S19" s="608"/>
      <c r="T19" s="639">
        <f t="shared" si="0"/>
        <v>16</v>
      </c>
      <c r="U19" s="603">
        <f t="shared" si="1"/>
        <v>15184</v>
      </c>
      <c r="V19" s="640">
        <v>8</v>
      </c>
    </row>
    <row r="20" spans="1:22" ht="15.75" x14ac:dyDescent="0.2">
      <c r="A20" s="596">
        <v>9</v>
      </c>
      <c r="B20" s="910" t="s">
        <v>361</v>
      </c>
      <c r="C20" s="911" t="s">
        <v>173</v>
      </c>
      <c r="D20" s="609">
        <v>8</v>
      </c>
      <c r="E20" s="610">
        <v>1628</v>
      </c>
      <c r="F20" s="607">
        <v>4</v>
      </c>
      <c r="G20" s="608">
        <v>5550</v>
      </c>
      <c r="H20" s="609">
        <v>1</v>
      </c>
      <c r="I20" s="610">
        <v>1696</v>
      </c>
      <c r="J20" s="607">
        <v>3</v>
      </c>
      <c r="K20" s="608">
        <v>2704</v>
      </c>
      <c r="L20" s="609"/>
      <c r="M20" s="610"/>
      <c r="N20" s="607"/>
      <c r="O20" s="608"/>
      <c r="P20" s="609"/>
      <c r="Q20" s="610"/>
      <c r="R20" s="607"/>
      <c r="S20" s="608"/>
      <c r="T20" s="639">
        <f t="shared" si="0"/>
        <v>16</v>
      </c>
      <c r="U20" s="603">
        <f t="shared" si="1"/>
        <v>11578</v>
      </c>
      <c r="V20" s="640">
        <v>9</v>
      </c>
    </row>
    <row r="21" spans="1:22" ht="15.75" x14ac:dyDescent="0.2">
      <c r="A21" s="596">
        <v>10</v>
      </c>
      <c r="B21" s="910" t="s">
        <v>353</v>
      </c>
      <c r="C21" s="911" t="s">
        <v>137</v>
      </c>
      <c r="D21" s="609">
        <v>3</v>
      </c>
      <c r="E21" s="610">
        <v>4993</v>
      </c>
      <c r="F21" s="607">
        <v>7</v>
      </c>
      <c r="G21" s="608">
        <v>4261</v>
      </c>
      <c r="H21" s="609">
        <v>2</v>
      </c>
      <c r="I21" s="610">
        <v>266</v>
      </c>
      <c r="J21" s="607">
        <v>5</v>
      </c>
      <c r="K21" s="608">
        <v>4350</v>
      </c>
      <c r="L21" s="609"/>
      <c r="M21" s="610"/>
      <c r="N21" s="607"/>
      <c r="O21" s="608"/>
      <c r="P21" s="609"/>
      <c r="Q21" s="610"/>
      <c r="R21" s="607"/>
      <c r="S21" s="608"/>
      <c r="T21" s="639">
        <f t="shared" si="0"/>
        <v>17</v>
      </c>
      <c r="U21" s="603">
        <f t="shared" si="1"/>
        <v>13870</v>
      </c>
      <c r="V21" s="640">
        <v>10</v>
      </c>
    </row>
    <row r="22" spans="1:22" ht="15.75" x14ac:dyDescent="0.2">
      <c r="A22" s="596">
        <v>11</v>
      </c>
      <c r="B22" s="910" t="s">
        <v>347</v>
      </c>
      <c r="C22" s="911" t="s">
        <v>137</v>
      </c>
      <c r="D22" s="609">
        <v>6</v>
      </c>
      <c r="E22" s="610">
        <v>3910</v>
      </c>
      <c r="F22" s="607">
        <v>1</v>
      </c>
      <c r="G22" s="608">
        <v>7711</v>
      </c>
      <c r="H22" s="609">
        <v>5</v>
      </c>
      <c r="I22" s="610">
        <v>48</v>
      </c>
      <c r="J22" s="607">
        <v>5</v>
      </c>
      <c r="K22" s="608">
        <v>1848</v>
      </c>
      <c r="L22" s="609"/>
      <c r="M22" s="610"/>
      <c r="N22" s="607"/>
      <c r="O22" s="608"/>
      <c r="P22" s="609"/>
      <c r="Q22" s="610"/>
      <c r="R22" s="607"/>
      <c r="S22" s="608"/>
      <c r="T22" s="639">
        <f t="shared" si="0"/>
        <v>17</v>
      </c>
      <c r="U22" s="603">
        <f t="shared" si="1"/>
        <v>13517</v>
      </c>
      <c r="V22" s="640">
        <v>11</v>
      </c>
    </row>
    <row r="23" spans="1:22" ht="15.75" x14ac:dyDescent="0.2">
      <c r="A23" s="596">
        <v>12</v>
      </c>
      <c r="B23" s="910" t="s">
        <v>354</v>
      </c>
      <c r="C23" s="911" t="s">
        <v>258</v>
      </c>
      <c r="D23" s="609">
        <v>7</v>
      </c>
      <c r="E23" s="610">
        <v>3754</v>
      </c>
      <c r="F23" s="607">
        <v>3</v>
      </c>
      <c r="G23" s="608">
        <v>5117</v>
      </c>
      <c r="H23" s="609">
        <v>4</v>
      </c>
      <c r="I23" s="610">
        <v>200</v>
      </c>
      <c r="J23" s="607">
        <v>4</v>
      </c>
      <c r="K23" s="608">
        <v>4507</v>
      </c>
      <c r="L23" s="609"/>
      <c r="M23" s="610"/>
      <c r="N23" s="607"/>
      <c r="O23" s="608"/>
      <c r="P23" s="609"/>
      <c r="Q23" s="610"/>
      <c r="R23" s="607"/>
      <c r="S23" s="608"/>
      <c r="T23" s="639">
        <f t="shared" si="0"/>
        <v>18</v>
      </c>
      <c r="U23" s="603">
        <f t="shared" si="1"/>
        <v>13578</v>
      </c>
      <c r="V23" s="640">
        <v>12</v>
      </c>
    </row>
    <row r="24" spans="1:22" ht="15.75" x14ac:dyDescent="0.2">
      <c r="A24" s="596">
        <v>13</v>
      </c>
      <c r="B24" s="910" t="s">
        <v>350</v>
      </c>
      <c r="C24" s="911" t="s">
        <v>173</v>
      </c>
      <c r="D24" s="609">
        <v>8</v>
      </c>
      <c r="E24" s="610">
        <v>3177</v>
      </c>
      <c r="F24" s="607">
        <v>1</v>
      </c>
      <c r="G24" s="608">
        <v>7864</v>
      </c>
      <c r="H24" s="609">
        <v>6</v>
      </c>
      <c r="I24" s="610">
        <v>87</v>
      </c>
      <c r="J24" s="607">
        <v>3</v>
      </c>
      <c r="K24" s="608">
        <v>194</v>
      </c>
      <c r="L24" s="609"/>
      <c r="M24" s="610"/>
      <c r="N24" s="607"/>
      <c r="O24" s="608"/>
      <c r="P24" s="609"/>
      <c r="Q24" s="610"/>
      <c r="R24" s="607" t="s">
        <v>85</v>
      </c>
      <c r="S24" s="608" t="s">
        <v>85</v>
      </c>
      <c r="T24" s="639">
        <f t="shared" si="0"/>
        <v>18</v>
      </c>
      <c r="U24" s="603">
        <f t="shared" si="1"/>
        <v>11322</v>
      </c>
      <c r="V24" s="640">
        <v>13</v>
      </c>
    </row>
    <row r="25" spans="1:22" ht="15.75" x14ac:dyDescent="0.2">
      <c r="A25" s="596">
        <v>14</v>
      </c>
      <c r="B25" s="910" t="s">
        <v>359</v>
      </c>
      <c r="C25" s="911" t="s">
        <v>259</v>
      </c>
      <c r="D25" s="609">
        <v>6</v>
      </c>
      <c r="E25" s="610">
        <v>3033</v>
      </c>
      <c r="F25" s="607">
        <v>6</v>
      </c>
      <c r="G25" s="608">
        <v>5390</v>
      </c>
      <c r="H25" s="609">
        <v>7</v>
      </c>
      <c r="I25" s="610">
        <v>40</v>
      </c>
      <c r="J25" s="607">
        <v>1</v>
      </c>
      <c r="K25" s="608">
        <v>10568</v>
      </c>
      <c r="L25" s="609"/>
      <c r="M25" s="610"/>
      <c r="N25" s="607"/>
      <c r="O25" s="608"/>
      <c r="P25" s="609"/>
      <c r="Q25" s="610"/>
      <c r="R25" s="607"/>
      <c r="S25" s="608"/>
      <c r="T25" s="639">
        <f t="shared" si="0"/>
        <v>20</v>
      </c>
      <c r="U25" s="603">
        <f t="shared" si="1"/>
        <v>19031</v>
      </c>
      <c r="V25" s="640">
        <v>14</v>
      </c>
    </row>
    <row r="26" spans="1:22" ht="15.75" x14ac:dyDescent="0.2">
      <c r="A26" s="596">
        <v>15</v>
      </c>
      <c r="B26" s="910" t="s">
        <v>358</v>
      </c>
      <c r="C26" s="911" t="s">
        <v>128</v>
      </c>
      <c r="D26" s="609">
        <v>7</v>
      </c>
      <c r="E26" s="610">
        <v>2989</v>
      </c>
      <c r="F26" s="607">
        <v>5</v>
      </c>
      <c r="G26" s="608">
        <v>5441</v>
      </c>
      <c r="H26" s="609">
        <v>2</v>
      </c>
      <c r="I26" s="610">
        <v>1319</v>
      </c>
      <c r="J26" s="607">
        <v>6</v>
      </c>
      <c r="K26" s="608">
        <v>1779</v>
      </c>
      <c r="L26" s="609"/>
      <c r="M26" s="610"/>
      <c r="N26" s="607"/>
      <c r="O26" s="608"/>
      <c r="P26" s="609"/>
      <c r="Q26" s="610"/>
      <c r="R26" s="607"/>
      <c r="S26" s="608"/>
      <c r="T26" s="639">
        <f t="shared" si="0"/>
        <v>20</v>
      </c>
      <c r="U26" s="603">
        <f t="shared" si="1"/>
        <v>11528</v>
      </c>
      <c r="V26" s="640">
        <v>15</v>
      </c>
    </row>
    <row r="27" spans="1:22" ht="15.75" x14ac:dyDescent="0.2">
      <c r="A27" s="596">
        <v>16</v>
      </c>
      <c r="B27" s="910" t="s">
        <v>349</v>
      </c>
      <c r="C27" s="911" t="s">
        <v>134</v>
      </c>
      <c r="D27" s="609">
        <v>2</v>
      </c>
      <c r="E27" s="610">
        <v>5642</v>
      </c>
      <c r="F27" s="607">
        <v>6</v>
      </c>
      <c r="G27" s="608">
        <v>4372</v>
      </c>
      <c r="H27" s="609">
        <v>4</v>
      </c>
      <c r="I27" s="610">
        <v>803</v>
      </c>
      <c r="J27" s="607">
        <v>8</v>
      </c>
      <c r="K27" s="608">
        <v>201</v>
      </c>
      <c r="L27" s="609"/>
      <c r="M27" s="610"/>
      <c r="N27" s="607"/>
      <c r="O27" s="608"/>
      <c r="P27" s="609"/>
      <c r="Q27" s="610"/>
      <c r="R27" s="607"/>
      <c r="S27" s="608"/>
      <c r="T27" s="639">
        <f t="shared" si="0"/>
        <v>20</v>
      </c>
      <c r="U27" s="603">
        <f t="shared" si="1"/>
        <v>11018</v>
      </c>
      <c r="V27" s="640">
        <v>16</v>
      </c>
    </row>
    <row r="28" spans="1:22" ht="15.75" x14ac:dyDescent="0.2">
      <c r="A28" s="596">
        <v>17</v>
      </c>
      <c r="B28" s="910" t="s">
        <v>357</v>
      </c>
      <c r="C28" s="911" t="s">
        <v>258</v>
      </c>
      <c r="D28" s="609">
        <v>9</v>
      </c>
      <c r="E28" s="610">
        <v>2563</v>
      </c>
      <c r="F28" s="607">
        <v>3</v>
      </c>
      <c r="G28" s="608">
        <v>6571</v>
      </c>
      <c r="H28" s="609">
        <v>8</v>
      </c>
      <c r="I28" s="610">
        <v>25</v>
      </c>
      <c r="J28" s="607">
        <v>1</v>
      </c>
      <c r="K28" s="608">
        <v>6750</v>
      </c>
      <c r="L28" s="609"/>
      <c r="M28" s="610"/>
      <c r="N28" s="607"/>
      <c r="O28" s="608"/>
      <c r="P28" s="609"/>
      <c r="Q28" s="610"/>
      <c r="R28" s="607"/>
      <c r="S28" s="608"/>
      <c r="T28" s="639">
        <f t="shared" si="0"/>
        <v>21</v>
      </c>
      <c r="U28" s="603">
        <f t="shared" si="1"/>
        <v>15909</v>
      </c>
      <c r="V28" s="640">
        <v>17</v>
      </c>
    </row>
    <row r="29" spans="1:22" ht="15.75" x14ac:dyDescent="0.2">
      <c r="A29" s="596">
        <v>18</v>
      </c>
      <c r="B29" s="910" t="s">
        <v>362</v>
      </c>
      <c r="C29" s="911" t="s">
        <v>258</v>
      </c>
      <c r="D29" s="609">
        <v>5</v>
      </c>
      <c r="E29" s="610">
        <v>4062</v>
      </c>
      <c r="F29" s="607">
        <v>9</v>
      </c>
      <c r="G29" s="608">
        <v>1920</v>
      </c>
      <c r="H29" s="609">
        <v>2</v>
      </c>
      <c r="I29" s="610">
        <v>190</v>
      </c>
      <c r="J29" s="607">
        <v>5</v>
      </c>
      <c r="K29" s="608">
        <v>352</v>
      </c>
      <c r="L29" s="609"/>
      <c r="M29" s="610"/>
      <c r="N29" s="607"/>
      <c r="O29" s="608"/>
      <c r="P29" s="609"/>
      <c r="Q29" s="610"/>
      <c r="R29" s="607"/>
      <c r="S29" s="608"/>
      <c r="T29" s="639">
        <f t="shared" si="0"/>
        <v>21</v>
      </c>
      <c r="U29" s="603">
        <f t="shared" si="1"/>
        <v>6524</v>
      </c>
      <c r="V29" s="640">
        <v>18</v>
      </c>
    </row>
    <row r="30" spans="1:22" ht="15.75" x14ac:dyDescent="0.2">
      <c r="A30" s="596">
        <v>19</v>
      </c>
      <c r="B30" s="910" t="s">
        <v>352</v>
      </c>
      <c r="C30" s="911" t="s">
        <v>338</v>
      </c>
      <c r="D30" s="609">
        <v>4</v>
      </c>
      <c r="E30" s="610">
        <v>5260</v>
      </c>
      <c r="F30" s="607">
        <v>5</v>
      </c>
      <c r="G30" s="608">
        <v>4278</v>
      </c>
      <c r="H30" s="609">
        <v>6</v>
      </c>
      <c r="I30" s="610">
        <v>45</v>
      </c>
      <c r="J30" s="607">
        <v>7</v>
      </c>
      <c r="K30" s="608">
        <v>276</v>
      </c>
      <c r="L30" s="609"/>
      <c r="M30" s="610"/>
      <c r="N30" s="607"/>
      <c r="O30" s="608"/>
      <c r="P30" s="609"/>
      <c r="Q30" s="610"/>
      <c r="R30" s="607"/>
      <c r="S30" s="608"/>
      <c r="T30" s="639">
        <f t="shared" si="0"/>
        <v>22</v>
      </c>
      <c r="U30" s="603">
        <f t="shared" si="1"/>
        <v>9859</v>
      </c>
      <c r="V30" s="640">
        <v>19</v>
      </c>
    </row>
    <row r="31" spans="1:22" ht="15.75" x14ac:dyDescent="0.2">
      <c r="A31" s="596">
        <v>20</v>
      </c>
      <c r="B31" s="910" t="s">
        <v>356</v>
      </c>
      <c r="C31" s="911" t="s">
        <v>173</v>
      </c>
      <c r="D31" s="609">
        <v>3</v>
      </c>
      <c r="E31" s="610">
        <v>5612</v>
      </c>
      <c r="F31" s="607">
        <v>8</v>
      </c>
      <c r="G31" s="608">
        <v>2129</v>
      </c>
      <c r="H31" s="609">
        <v>8</v>
      </c>
      <c r="I31" s="610">
        <v>38</v>
      </c>
      <c r="J31" s="607">
        <v>4</v>
      </c>
      <c r="K31" s="608">
        <v>3316</v>
      </c>
      <c r="L31" s="609"/>
      <c r="M31" s="610"/>
      <c r="N31" s="607"/>
      <c r="O31" s="608"/>
      <c r="P31" s="609" t="s">
        <v>85</v>
      </c>
      <c r="Q31" s="610" t="s">
        <v>85</v>
      </c>
      <c r="R31" s="607" t="s">
        <v>85</v>
      </c>
      <c r="S31" s="608" t="s">
        <v>85</v>
      </c>
      <c r="T31" s="639">
        <f t="shared" si="0"/>
        <v>23</v>
      </c>
      <c r="U31" s="603">
        <f t="shared" si="1"/>
        <v>11095</v>
      </c>
      <c r="V31" s="640">
        <v>20</v>
      </c>
    </row>
    <row r="32" spans="1:22" ht="15.75" x14ac:dyDescent="0.2">
      <c r="A32" s="596">
        <v>21</v>
      </c>
      <c r="B32" s="910" t="s">
        <v>360</v>
      </c>
      <c r="C32" s="911" t="s">
        <v>128</v>
      </c>
      <c r="D32" s="609">
        <v>6</v>
      </c>
      <c r="E32" s="610">
        <v>3940</v>
      </c>
      <c r="F32" s="607">
        <v>6</v>
      </c>
      <c r="G32" s="608">
        <v>4253</v>
      </c>
      <c r="H32" s="609">
        <v>7</v>
      </c>
      <c r="I32" s="610">
        <v>77</v>
      </c>
      <c r="J32" s="607">
        <v>4</v>
      </c>
      <c r="K32" s="608">
        <v>1702</v>
      </c>
      <c r="L32" s="609"/>
      <c r="M32" s="610"/>
      <c r="N32" s="607"/>
      <c r="O32" s="608"/>
      <c r="P32" s="609"/>
      <c r="Q32" s="610"/>
      <c r="R32" s="607"/>
      <c r="S32" s="608"/>
      <c r="T32" s="639">
        <f t="shared" si="0"/>
        <v>23</v>
      </c>
      <c r="U32" s="603">
        <f t="shared" si="1"/>
        <v>9972</v>
      </c>
      <c r="V32" s="640">
        <v>21</v>
      </c>
    </row>
    <row r="33" spans="1:22" ht="15.75" x14ac:dyDescent="0.2">
      <c r="A33" s="596">
        <v>22</v>
      </c>
      <c r="B33" s="910" t="s">
        <v>154</v>
      </c>
      <c r="C33" s="911" t="s">
        <v>340</v>
      </c>
      <c r="D33" s="609">
        <v>5</v>
      </c>
      <c r="E33" s="610">
        <v>4071</v>
      </c>
      <c r="F33" s="607">
        <v>7</v>
      </c>
      <c r="G33" s="608">
        <v>4230</v>
      </c>
      <c r="H33" s="609">
        <v>5</v>
      </c>
      <c r="I33" s="610">
        <v>89</v>
      </c>
      <c r="J33" s="607">
        <v>8</v>
      </c>
      <c r="K33" s="608">
        <v>132</v>
      </c>
      <c r="L33" s="609"/>
      <c r="M33" s="610"/>
      <c r="N33" s="607"/>
      <c r="O33" s="608"/>
      <c r="P33" s="609"/>
      <c r="Q33" s="610"/>
      <c r="R33" s="607"/>
      <c r="S33" s="608"/>
      <c r="T33" s="639">
        <f t="shared" si="0"/>
        <v>25</v>
      </c>
      <c r="U33" s="603">
        <f t="shared" si="1"/>
        <v>8522</v>
      </c>
      <c r="V33" s="640">
        <v>22</v>
      </c>
    </row>
    <row r="34" spans="1:22" ht="15.75" x14ac:dyDescent="0.2">
      <c r="A34" s="596">
        <v>23</v>
      </c>
      <c r="B34" s="910" t="s">
        <v>365</v>
      </c>
      <c r="C34" s="911" t="s">
        <v>340</v>
      </c>
      <c r="D34" s="609">
        <v>9</v>
      </c>
      <c r="E34" s="610">
        <v>1329</v>
      </c>
      <c r="F34" s="607">
        <v>7</v>
      </c>
      <c r="G34" s="608">
        <v>3068</v>
      </c>
      <c r="H34" s="609">
        <v>4</v>
      </c>
      <c r="I34" s="610">
        <v>91</v>
      </c>
      <c r="J34" s="607">
        <v>6</v>
      </c>
      <c r="K34" s="608">
        <v>2282</v>
      </c>
      <c r="L34" s="609"/>
      <c r="M34" s="610"/>
      <c r="N34" s="607"/>
      <c r="O34" s="608"/>
      <c r="P34" s="609"/>
      <c r="Q34" s="610"/>
      <c r="R34" s="607"/>
      <c r="S34" s="608"/>
      <c r="T34" s="639">
        <f t="shared" si="0"/>
        <v>26</v>
      </c>
      <c r="U34" s="603">
        <f t="shared" si="1"/>
        <v>6770</v>
      </c>
      <c r="V34" s="640">
        <v>23</v>
      </c>
    </row>
    <row r="35" spans="1:22" ht="15.75" x14ac:dyDescent="0.2">
      <c r="A35" s="596">
        <v>24</v>
      </c>
      <c r="B35" s="910" t="s">
        <v>355</v>
      </c>
      <c r="C35" s="911" t="s">
        <v>134</v>
      </c>
      <c r="D35" s="609">
        <v>2</v>
      </c>
      <c r="E35" s="610">
        <v>9023</v>
      </c>
      <c r="F35" s="607">
        <v>9</v>
      </c>
      <c r="G35" s="608">
        <v>2137</v>
      </c>
      <c r="H35" s="609">
        <v>9</v>
      </c>
      <c r="I35" s="610">
        <v>0</v>
      </c>
      <c r="J35" s="607">
        <v>7</v>
      </c>
      <c r="K35" s="608">
        <v>398</v>
      </c>
      <c r="L35" s="609"/>
      <c r="M35" s="610"/>
      <c r="N35" s="607"/>
      <c r="O35" s="608"/>
      <c r="P35" s="609"/>
      <c r="Q35" s="610" t="s">
        <v>85</v>
      </c>
      <c r="R35" s="607" t="s">
        <v>85</v>
      </c>
      <c r="S35" s="608" t="s">
        <v>85</v>
      </c>
      <c r="T35" s="639">
        <f t="shared" si="0"/>
        <v>27</v>
      </c>
      <c r="U35" s="603">
        <f t="shared" si="1"/>
        <v>11558</v>
      </c>
      <c r="V35" s="640">
        <v>24</v>
      </c>
    </row>
    <row r="36" spans="1:22" ht="15.75" x14ac:dyDescent="0.2">
      <c r="A36" s="596">
        <v>25</v>
      </c>
      <c r="B36" s="910" t="s">
        <v>364</v>
      </c>
      <c r="C36" s="911" t="s">
        <v>339</v>
      </c>
      <c r="D36" s="609">
        <v>8</v>
      </c>
      <c r="E36" s="610">
        <v>2936</v>
      </c>
      <c r="F36" s="607">
        <v>8</v>
      </c>
      <c r="G36" s="608">
        <v>2710</v>
      </c>
      <c r="H36" s="609">
        <v>8.5</v>
      </c>
      <c r="I36" s="610">
        <v>0.01</v>
      </c>
      <c r="J36" s="607">
        <v>9</v>
      </c>
      <c r="K36" s="608">
        <v>0.01</v>
      </c>
      <c r="L36" s="609"/>
      <c r="M36" s="610"/>
      <c r="N36" s="607"/>
      <c r="O36" s="608"/>
      <c r="P36" s="609" t="s">
        <v>85</v>
      </c>
      <c r="Q36" s="610" t="s">
        <v>85</v>
      </c>
      <c r="R36" s="607" t="s">
        <v>85</v>
      </c>
      <c r="S36" s="608" t="s">
        <v>85</v>
      </c>
      <c r="T36" s="639">
        <f t="shared" si="0"/>
        <v>33.5</v>
      </c>
      <c r="U36" s="603">
        <f t="shared" si="1"/>
        <v>5646.02</v>
      </c>
      <c r="V36" s="640">
        <v>25</v>
      </c>
    </row>
    <row r="37" spans="1:22" ht="15.75" x14ac:dyDescent="0.2">
      <c r="A37" s="596">
        <v>26</v>
      </c>
      <c r="B37" s="910" t="s">
        <v>366</v>
      </c>
      <c r="C37" s="911" t="s">
        <v>134</v>
      </c>
      <c r="D37" s="609">
        <v>9</v>
      </c>
      <c r="E37" s="610">
        <v>1431</v>
      </c>
      <c r="F37" s="607">
        <v>8</v>
      </c>
      <c r="G37" s="608">
        <v>2971</v>
      </c>
      <c r="H37" s="609">
        <v>10</v>
      </c>
      <c r="I37" s="610"/>
      <c r="J37" s="607">
        <v>8</v>
      </c>
      <c r="K37" s="608">
        <v>0.08</v>
      </c>
      <c r="L37" s="609"/>
      <c r="M37" s="610"/>
      <c r="N37" s="607"/>
      <c r="O37" s="608"/>
      <c r="P37" s="609"/>
      <c r="Q37" s="610"/>
      <c r="R37" s="607"/>
      <c r="S37" s="608"/>
      <c r="T37" s="639">
        <f t="shared" si="0"/>
        <v>35</v>
      </c>
      <c r="U37" s="603">
        <f t="shared" si="1"/>
        <v>4402.08</v>
      </c>
      <c r="V37" s="640">
        <v>26</v>
      </c>
    </row>
    <row r="38" spans="1:22" ht="15.75" x14ac:dyDescent="0.2">
      <c r="A38" s="596">
        <v>27</v>
      </c>
      <c r="B38" s="910" t="s">
        <v>363</v>
      </c>
      <c r="C38" s="911" t="s">
        <v>340</v>
      </c>
      <c r="D38" s="609">
        <v>5</v>
      </c>
      <c r="E38" s="610">
        <v>4018</v>
      </c>
      <c r="F38" s="607">
        <v>10</v>
      </c>
      <c r="G38" s="608"/>
      <c r="H38" s="609">
        <v>10</v>
      </c>
      <c r="I38" s="610"/>
      <c r="J38" s="607">
        <v>10</v>
      </c>
      <c r="K38" s="608"/>
      <c r="L38" s="609"/>
      <c r="M38" s="610"/>
      <c r="N38" s="607"/>
      <c r="O38" s="608"/>
      <c r="P38" s="609"/>
      <c r="Q38" s="610"/>
      <c r="R38" s="607"/>
      <c r="S38" s="608"/>
      <c r="T38" s="639">
        <f t="shared" si="0"/>
        <v>35</v>
      </c>
      <c r="U38" s="603">
        <f t="shared" si="1"/>
        <v>4018</v>
      </c>
      <c r="V38" s="640">
        <v>27</v>
      </c>
    </row>
    <row r="39" spans="1:22" ht="15.75" x14ac:dyDescent="0.2">
      <c r="A39" s="596">
        <v>28</v>
      </c>
      <c r="B39" s="910" t="s">
        <v>367</v>
      </c>
      <c r="C39" s="911" t="s">
        <v>340</v>
      </c>
      <c r="D39" s="609">
        <v>10</v>
      </c>
      <c r="E39" s="610"/>
      <c r="F39" s="607">
        <v>9</v>
      </c>
      <c r="G39" s="608">
        <v>542</v>
      </c>
      <c r="H39" s="609">
        <v>10</v>
      </c>
      <c r="I39" s="610"/>
      <c r="J39" s="607">
        <v>6</v>
      </c>
      <c r="K39" s="608">
        <v>294</v>
      </c>
      <c r="L39" s="609"/>
      <c r="M39" s="610"/>
      <c r="N39" s="607"/>
      <c r="O39" s="608"/>
      <c r="P39" s="609"/>
      <c r="Q39" s="610"/>
      <c r="R39" s="607"/>
      <c r="S39" s="608"/>
      <c r="T39" s="639">
        <f t="shared" si="0"/>
        <v>35</v>
      </c>
      <c r="U39" s="603">
        <f t="shared" si="1"/>
        <v>836</v>
      </c>
      <c r="V39" s="640">
        <v>28</v>
      </c>
    </row>
    <row r="40" spans="1:22" ht="15.75" x14ac:dyDescent="0.2">
      <c r="A40" s="596">
        <v>29</v>
      </c>
      <c r="B40" s="910" t="s">
        <v>1010</v>
      </c>
      <c r="C40" s="911" t="s">
        <v>134</v>
      </c>
      <c r="D40" s="609">
        <v>10</v>
      </c>
      <c r="E40" s="610"/>
      <c r="F40" s="607">
        <v>10</v>
      </c>
      <c r="G40" s="608"/>
      <c r="H40" s="609">
        <v>8.5</v>
      </c>
      <c r="I40" s="610">
        <v>0.01</v>
      </c>
      <c r="J40" s="607">
        <v>10</v>
      </c>
      <c r="K40" s="608"/>
      <c r="L40" s="609"/>
      <c r="M40" s="610"/>
      <c r="N40" s="607"/>
      <c r="O40" s="608"/>
      <c r="P40" s="609"/>
      <c r="Q40" s="610"/>
      <c r="R40" s="607"/>
      <c r="S40" s="608"/>
      <c r="T40" s="639">
        <f>D40+F40+H40+J40</f>
        <v>38.5</v>
      </c>
      <c r="U40" s="603">
        <f>K40+I40+G40+E40</f>
        <v>0.01</v>
      </c>
      <c r="V40" s="640">
        <v>29</v>
      </c>
    </row>
    <row r="41" spans="1:22" ht="15.75" x14ac:dyDescent="0.2">
      <c r="A41" s="596">
        <v>30</v>
      </c>
      <c r="B41" s="910"/>
      <c r="C41" s="911"/>
      <c r="D41" s="609"/>
      <c r="E41" s="610"/>
      <c r="F41" s="607"/>
      <c r="G41" s="608"/>
      <c r="H41" s="609"/>
      <c r="I41" s="610"/>
      <c r="J41" s="607"/>
      <c r="K41" s="608"/>
      <c r="L41" s="609"/>
      <c r="M41" s="610"/>
      <c r="N41" s="607"/>
      <c r="O41" s="608"/>
      <c r="P41" s="609"/>
      <c r="Q41" s="610"/>
      <c r="R41" s="607"/>
      <c r="S41" s="608"/>
      <c r="T41" s="639"/>
      <c r="U41" s="603"/>
      <c r="V41" s="640">
        <v>30</v>
      </c>
    </row>
    <row r="42" spans="1:22" ht="15.75" x14ac:dyDescent="0.2">
      <c r="A42" s="596">
        <v>31</v>
      </c>
      <c r="B42" s="910"/>
      <c r="C42" s="911"/>
      <c r="D42" s="609"/>
      <c r="E42" s="610"/>
      <c r="F42" s="607"/>
      <c r="G42" s="608"/>
      <c r="H42" s="609"/>
      <c r="I42" s="610"/>
      <c r="J42" s="607"/>
      <c r="K42" s="608"/>
      <c r="L42" s="609"/>
      <c r="M42" s="610"/>
      <c r="N42" s="607"/>
      <c r="O42" s="608"/>
      <c r="P42" s="609"/>
      <c r="Q42" s="610"/>
      <c r="R42" s="607"/>
      <c r="S42" s="608"/>
      <c r="T42" s="639"/>
      <c r="U42" s="603"/>
      <c r="V42" s="640">
        <v>31</v>
      </c>
    </row>
    <row r="43" spans="1:22" ht="15.75" x14ac:dyDescent="0.2">
      <c r="A43" s="596">
        <v>32</v>
      </c>
      <c r="B43" s="910"/>
      <c r="C43" s="911"/>
      <c r="D43" s="609"/>
      <c r="E43" s="610"/>
      <c r="F43" s="607"/>
      <c r="G43" s="608"/>
      <c r="H43" s="609"/>
      <c r="I43" s="610"/>
      <c r="J43" s="607"/>
      <c r="K43" s="608"/>
      <c r="L43" s="609"/>
      <c r="M43" s="610"/>
      <c r="N43" s="607"/>
      <c r="O43" s="608"/>
      <c r="P43" s="609"/>
      <c r="Q43" s="610"/>
      <c r="R43" s="607"/>
      <c r="S43" s="608"/>
      <c r="T43" s="639"/>
      <c r="U43" s="603"/>
      <c r="V43" s="640">
        <v>32</v>
      </c>
    </row>
    <row r="44" spans="1:22" ht="15.75" x14ac:dyDescent="0.2">
      <c r="A44" s="596">
        <v>33</v>
      </c>
      <c r="B44" s="910"/>
      <c r="C44" s="911"/>
      <c r="D44" s="609"/>
      <c r="E44" s="610"/>
      <c r="F44" s="607"/>
      <c r="G44" s="608"/>
      <c r="H44" s="609"/>
      <c r="I44" s="610"/>
      <c r="J44" s="607"/>
      <c r="K44" s="608"/>
      <c r="L44" s="609"/>
      <c r="M44" s="610"/>
      <c r="N44" s="607"/>
      <c r="O44" s="608"/>
      <c r="P44" s="609"/>
      <c r="Q44" s="610"/>
      <c r="R44" s="607"/>
      <c r="S44" s="608"/>
      <c r="T44" s="639"/>
      <c r="U44" s="603"/>
      <c r="V44" s="640">
        <v>33</v>
      </c>
    </row>
    <row r="45" spans="1:22" ht="15.75" x14ac:dyDescent="0.2">
      <c r="A45" s="596"/>
      <c r="B45" s="939"/>
      <c r="C45" s="940"/>
      <c r="D45" s="941"/>
      <c r="E45" s="942"/>
      <c r="F45" s="943"/>
      <c r="G45" s="944"/>
      <c r="H45" s="941"/>
      <c r="I45" s="942"/>
      <c r="J45" s="943"/>
      <c r="K45" s="944"/>
      <c r="L45" s="941"/>
      <c r="M45" s="942"/>
      <c r="N45" s="943"/>
      <c r="O45" s="944"/>
      <c r="P45" s="941"/>
      <c r="Q45" s="942"/>
      <c r="R45" s="943"/>
      <c r="S45" s="944"/>
      <c r="T45" s="945"/>
      <c r="U45" s="946"/>
      <c r="V45" s="947"/>
    </row>
    <row r="46" spans="1:22" ht="16.5" thickBot="1" x14ac:dyDescent="0.25">
      <c r="A46" s="948"/>
      <c r="B46" s="641"/>
      <c r="C46" s="642"/>
      <c r="D46" s="643"/>
      <c r="E46" s="644"/>
      <c r="F46" s="645"/>
      <c r="G46" s="646"/>
      <c r="H46" s="643"/>
      <c r="I46" s="644"/>
      <c r="J46" s="645"/>
      <c r="K46" s="646"/>
      <c r="L46" s="643"/>
      <c r="M46" s="644"/>
      <c r="N46" s="645"/>
      <c r="O46" s="646"/>
      <c r="P46" s="643"/>
      <c r="Q46" s="644"/>
      <c r="R46" s="645"/>
      <c r="S46" s="646"/>
      <c r="T46" s="647" t="str">
        <f>IF(ISNUMBER(D46)=TRUE,SUM(D46,F46,H46,J46,L46,N46,P46,R46),"")</f>
        <v/>
      </c>
      <c r="U46" s="646"/>
      <c r="V46" s="642"/>
    </row>
    <row r="47" spans="1:22" ht="13.5" thickTop="1" x14ac:dyDescent="0.2"/>
  </sheetData>
  <sortState xmlns:xlrd2="http://schemas.microsoft.com/office/spreadsheetml/2017/richdata2" ref="B12:U40">
    <sortCondition ref="T12:T40"/>
    <sortCondition descending="1" ref="U12:U40"/>
  </sortState>
  <mergeCells count="22">
    <mergeCell ref="N7:O7"/>
    <mergeCell ref="P7:Q7"/>
    <mergeCell ref="R7:S7"/>
    <mergeCell ref="T7:V8"/>
    <mergeCell ref="D8:E8"/>
    <mergeCell ref="F8:G8"/>
    <mergeCell ref="H8:I8"/>
    <mergeCell ref="J8:K8"/>
    <mergeCell ref="L8:M8"/>
    <mergeCell ref="N8:O8"/>
    <mergeCell ref="P8:Q8"/>
    <mergeCell ref="R8:S8"/>
    <mergeCell ref="D7:E7"/>
    <mergeCell ref="F7:G7"/>
    <mergeCell ref="H7:I7"/>
    <mergeCell ref="J7:K7"/>
    <mergeCell ref="L7:M7"/>
    <mergeCell ref="B2:C2"/>
    <mergeCell ref="B3:C3"/>
    <mergeCell ref="A7:A9"/>
    <mergeCell ref="B7:B9"/>
    <mergeCell ref="C7:C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46" xr:uid="{BE06A66C-8509-4473-82AE-5A67C8EB9980}">
      <formula1>IF(ISNUMBER(D12)=TRUE,SUM(D12,F12,H12,J12,L12,N12,P12,R12),"")</formula1>
    </dataValidation>
  </dataValidations>
  <pageMargins left="0.7" right="0.7" top="0.75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95"/>
  <sheetViews>
    <sheetView topLeftCell="A5" zoomScale="69" zoomScaleNormal="69" workbookViewId="0">
      <selection activeCell="F41" sqref="F41"/>
    </sheetView>
  </sheetViews>
  <sheetFormatPr defaultRowHeight="15" x14ac:dyDescent="0.2"/>
  <cols>
    <col min="1" max="1" width="5.140625" style="9"/>
    <col min="2" max="2" width="25" style="10" customWidth="1"/>
    <col min="3" max="3" width="31.42578125" style="11" customWidth="1"/>
    <col min="4" max="4" width="5.7109375" style="11"/>
    <col min="5" max="5" width="9.28515625" style="12"/>
    <col min="6" max="6" width="5.7109375" style="11"/>
    <col min="7" max="7" width="9.28515625" style="12"/>
    <col min="8" max="8" width="5.7109375" style="11"/>
    <col min="9" max="9" width="9.28515625" style="12"/>
    <col min="10" max="10" width="5.7109375" style="11"/>
    <col min="11" max="11" width="9.28515625" style="12"/>
    <col min="12" max="12" width="5.7109375" style="11"/>
    <col min="13" max="13" width="9.28515625" style="12"/>
    <col min="14" max="14" width="5.7109375" style="11"/>
    <col min="15" max="15" width="9.28515625" style="12"/>
    <col min="16" max="16" width="5.7109375" style="11"/>
    <col min="17" max="17" width="9.28515625" style="12"/>
    <col min="18" max="18" width="5.85546875" style="11"/>
    <col min="19" max="19" width="9.28515625" style="12"/>
    <col min="20" max="20" width="5.7109375" style="12"/>
    <col min="21" max="21" width="9.28515625" style="12"/>
    <col min="22" max="22" width="5.7109375" style="12"/>
    <col min="23" max="23" width="9.28515625" style="12"/>
    <col min="24" max="24" width="5.7109375" style="12"/>
    <col min="25" max="25" width="9.28515625" style="12"/>
    <col min="26" max="26" width="5.7109375" style="12"/>
    <col min="27" max="27" width="9.28515625" style="12"/>
    <col min="28" max="28" width="6.7109375" style="11"/>
    <col min="29" max="29" width="10" style="12"/>
    <col min="30" max="30" width="12.140625" style="11"/>
    <col min="31" max="33" width="9.140625" style="11"/>
    <col min="34" max="34" width="10.85546875" style="11"/>
    <col min="35" max="35" width="11" style="11"/>
    <col min="36" max="36" width="14.5703125" style="11"/>
    <col min="37" max="257" width="9.140625" style="11"/>
  </cols>
  <sheetData>
    <row r="1" spans="1:30" ht="23.25" x14ac:dyDescent="0.35">
      <c r="B1" s="1299" t="s">
        <v>0</v>
      </c>
      <c r="C1" s="1299"/>
      <c r="O1" s="13" t="s">
        <v>1</v>
      </c>
    </row>
    <row r="2" spans="1:30" ht="23.25" x14ac:dyDescent="0.2">
      <c r="B2" s="1300" t="s">
        <v>2</v>
      </c>
      <c r="C2" s="1300"/>
      <c r="O2" s="6" t="s">
        <v>195</v>
      </c>
    </row>
    <row r="3" spans="1:30" ht="23.25" x14ac:dyDescent="0.35">
      <c r="O3" s="13" t="s">
        <v>19</v>
      </c>
    </row>
    <row r="5" spans="1:30" ht="15.75" thickBot="1" x14ac:dyDescent="0.25"/>
    <row r="6" spans="1:30" ht="21.75" customHeight="1" thickTop="1" x14ac:dyDescent="0.2">
      <c r="A6" s="1281" t="s">
        <v>4</v>
      </c>
      <c r="B6" s="1301" t="s">
        <v>20</v>
      </c>
      <c r="C6" s="1284" t="s">
        <v>5</v>
      </c>
      <c r="D6" s="1297" t="s">
        <v>6</v>
      </c>
      <c r="E6" s="1298"/>
      <c r="F6" s="1287" t="s">
        <v>7</v>
      </c>
      <c r="G6" s="1288"/>
      <c r="H6" s="1297" t="s">
        <v>8</v>
      </c>
      <c r="I6" s="1298"/>
      <c r="J6" s="1287" t="s">
        <v>9</v>
      </c>
      <c r="K6" s="1288"/>
      <c r="L6" s="1297" t="s">
        <v>10</v>
      </c>
      <c r="M6" s="1298"/>
      <c r="N6" s="1287" t="s">
        <v>11</v>
      </c>
      <c r="O6" s="1288"/>
      <c r="P6" s="1287" t="s">
        <v>12</v>
      </c>
      <c r="Q6" s="1288"/>
      <c r="R6" s="1287" t="s">
        <v>13</v>
      </c>
      <c r="S6" s="1288"/>
      <c r="T6" s="1287" t="s">
        <v>80</v>
      </c>
      <c r="U6" s="1288"/>
      <c r="V6" s="1287" t="s">
        <v>81</v>
      </c>
      <c r="W6" s="1288"/>
      <c r="X6" s="1287" t="s">
        <v>103</v>
      </c>
      <c r="Y6" s="1288"/>
      <c r="Z6" s="1287" t="s">
        <v>104</v>
      </c>
      <c r="AA6" s="1288"/>
      <c r="AB6" s="1289" t="s">
        <v>14</v>
      </c>
      <c r="AC6" s="1290"/>
      <c r="AD6" s="1291"/>
    </row>
    <row r="7" spans="1:30" ht="37.5" customHeight="1" x14ac:dyDescent="0.2">
      <c r="A7" s="1282"/>
      <c r="B7" s="1302"/>
      <c r="C7" s="1285"/>
      <c r="D7" s="1295" t="s">
        <v>196</v>
      </c>
      <c r="E7" s="1296"/>
      <c r="F7" s="1295" t="s">
        <v>197</v>
      </c>
      <c r="G7" s="1296"/>
      <c r="H7" s="1295" t="s">
        <v>198</v>
      </c>
      <c r="I7" s="1296"/>
      <c r="J7" s="1295" t="s">
        <v>199</v>
      </c>
      <c r="K7" s="1296"/>
      <c r="L7" s="1295" t="s">
        <v>200</v>
      </c>
      <c r="M7" s="1296"/>
      <c r="N7" s="1295" t="s">
        <v>201</v>
      </c>
      <c r="O7" s="1296"/>
      <c r="P7" s="1295" t="s">
        <v>202</v>
      </c>
      <c r="Q7" s="1296"/>
      <c r="R7" s="1295" t="s">
        <v>203</v>
      </c>
      <c r="S7" s="1296"/>
      <c r="T7" s="1295" t="s">
        <v>204</v>
      </c>
      <c r="U7" s="1296"/>
      <c r="V7" s="1295" t="s">
        <v>205</v>
      </c>
      <c r="W7" s="1296"/>
      <c r="X7" s="1295" t="s">
        <v>206</v>
      </c>
      <c r="Y7" s="1296"/>
      <c r="Z7" s="1295" t="s">
        <v>207</v>
      </c>
      <c r="AA7" s="1296"/>
      <c r="AB7" s="1292"/>
      <c r="AC7" s="1293"/>
      <c r="AD7" s="1294"/>
    </row>
    <row r="8" spans="1:30" ht="18.75" customHeight="1" thickBot="1" x14ac:dyDescent="0.25">
      <c r="A8" s="1283"/>
      <c r="B8" s="1303"/>
      <c r="C8" s="1286"/>
      <c r="D8" s="291" t="s">
        <v>15</v>
      </c>
      <c r="E8" s="306" t="s">
        <v>16</v>
      </c>
      <c r="F8" s="291" t="s">
        <v>15</v>
      </c>
      <c r="G8" s="307" t="s">
        <v>16</v>
      </c>
      <c r="H8" s="289" t="s">
        <v>15</v>
      </c>
      <c r="I8" s="306" t="s">
        <v>16</v>
      </c>
      <c r="J8" s="291" t="s">
        <v>15</v>
      </c>
      <c r="K8" s="307" t="s">
        <v>16</v>
      </c>
      <c r="L8" s="289" t="s">
        <v>15</v>
      </c>
      <c r="M8" s="306" t="s">
        <v>16</v>
      </c>
      <c r="N8" s="291" t="s">
        <v>15</v>
      </c>
      <c r="O8" s="307" t="s">
        <v>16</v>
      </c>
      <c r="P8" s="291" t="s">
        <v>15</v>
      </c>
      <c r="Q8" s="307" t="s">
        <v>16</v>
      </c>
      <c r="R8" s="291" t="s">
        <v>15</v>
      </c>
      <c r="S8" s="307" t="s">
        <v>16</v>
      </c>
      <c r="T8" s="291" t="s">
        <v>15</v>
      </c>
      <c r="U8" s="307" t="s">
        <v>16</v>
      </c>
      <c r="V8" s="291" t="s">
        <v>15</v>
      </c>
      <c r="W8" s="307" t="s">
        <v>16</v>
      </c>
      <c r="X8" s="291" t="s">
        <v>15</v>
      </c>
      <c r="Y8" s="307" t="s">
        <v>16</v>
      </c>
      <c r="Z8" s="291" t="s">
        <v>15</v>
      </c>
      <c r="AA8" s="307" t="s">
        <v>16</v>
      </c>
      <c r="AB8" s="289" t="s">
        <v>15</v>
      </c>
      <c r="AC8" s="308" t="s">
        <v>17</v>
      </c>
      <c r="AD8" s="309" t="s">
        <v>18</v>
      </c>
    </row>
    <row r="9" spans="1:30" ht="17.25" thickTop="1" x14ac:dyDescent="0.2">
      <c r="A9" s="310">
        <v>1</v>
      </c>
      <c r="B9" s="311" t="s">
        <v>630</v>
      </c>
      <c r="C9" s="312" t="s">
        <v>78</v>
      </c>
      <c r="D9" s="1169">
        <v>1</v>
      </c>
      <c r="E9" s="314">
        <v>7195</v>
      </c>
      <c r="F9" s="1169">
        <v>1</v>
      </c>
      <c r="G9" s="314">
        <v>10329</v>
      </c>
      <c r="H9" s="1169">
        <v>2</v>
      </c>
      <c r="I9" s="315">
        <v>17987</v>
      </c>
      <c r="J9" s="1170">
        <v>1</v>
      </c>
      <c r="K9" s="314">
        <v>28880</v>
      </c>
      <c r="L9" s="313">
        <v>9</v>
      </c>
      <c r="M9" s="315">
        <v>1970</v>
      </c>
      <c r="N9" s="295">
        <v>3</v>
      </c>
      <c r="O9" s="314">
        <v>7625</v>
      </c>
      <c r="P9" s="295">
        <v>2</v>
      </c>
      <c r="Q9" s="314">
        <v>5470</v>
      </c>
      <c r="R9" s="295">
        <v>1</v>
      </c>
      <c r="S9" s="314">
        <v>6775</v>
      </c>
      <c r="T9" s="295"/>
      <c r="U9" s="314"/>
      <c r="V9" s="295"/>
      <c r="W9" s="314"/>
      <c r="X9" s="295"/>
      <c r="Y9" s="314"/>
      <c r="Z9" s="313"/>
      <c r="AA9" s="314"/>
      <c r="AB9" s="1171">
        <v>20</v>
      </c>
      <c r="AC9" s="317">
        <v>86231</v>
      </c>
      <c r="AD9" s="318">
        <v>1</v>
      </c>
    </row>
    <row r="10" spans="1:30" ht="16.5" x14ac:dyDescent="0.2">
      <c r="A10" s="303">
        <v>2</v>
      </c>
      <c r="B10" s="311" t="s">
        <v>628</v>
      </c>
      <c r="C10" s="312" t="s">
        <v>78</v>
      </c>
      <c r="D10" s="1169">
        <v>5</v>
      </c>
      <c r="E10" s="319">
        <v>5571</v>
      </c>
      <c r="F10" s="1169">
        <v>2</v>
      </c>
      <c r="G10" s="319">
        <v>5499</v>
      </c>
      <c r="H10" s="1169">
        <v>2</v>
      </c>
      <c r="I10" s="315">
        <v>16167</v>
      </c>
      <c r="J10" s="1172">
        <v>9</v>
      </c>
      <c r="K10" s="319">
        <v>9650</v>
      </c>
      <c r="L10" s="313">
        <v>6</v>
      </c>
      <c r="M10" s="315">
        <v>2565</v>
      </c>
      <c r="N10" s="299">
        <v>1</v>
      </c>
      <c r="O10" s="319">
        <v>8000</v>
      </c>
      <c r="P10" s="299">
        <v>2</v>
      </c>
      <c r="Q10" s="319">
        <v>5550</v>
      </c>
      <c r="R10" s="299">
        <v>1</v>
      </c>
      <c r="S10" s="319">
        <v>10680</v>
      </c>
      <c r="T10" s="299"/>
      <c r="U10" s="319"/>
      <c r="V10" s="299"/>
      <c r="W10" s="319"/>
      <c r="X10" s="299"/>
      <c r="Y10" s="319"/>
      <c r="Z10" s="313"/>
      <c r="AA10" s="319"/>
      <c r="AB10" s="1171">
        <v>28</v>
      </c>
      <c r="AC10" s="317">
        <v>63682</v>
      </c>
      <c r="AD10" s="318">
        <v>2</v>
      </c>
    </row>
    <row r="11" spans="1:30" ht="16.5" x14ac:dyDescent="0.2">
      <c r="A11" s="303">
        <v>3</v>
      </c>
      <c r="B11" s="311" t="s">
        <v>624</v>
      </c>
      <c r="C11" s="312" t="s">
        <v>107</v>
      </c>
      <c r="D11" s="1169">
        <v>2</v>
      </c>
      <c r="E11" s="319">
        <v>5569</v>
      </c>
      <c r="F11" s="1169">
        <v>5</v>
      </c>
      <c r="G11" s="319">
        <v>3907</v>
      </c>
      <c r="H11" s="1169">
        <v>4</v>
      </c>
      <c r="I11" s="315">
        <v>14100</v>
      </c>
      <c r="J11" s="1172">
        <v>1</v>
      </c>
      <c r="K11" s="319">
        <v>20456</v>
      </c>
      <c r="L11" s="313">
        <v>1</v>
      </c>
      <c r="M11" s="315">
        <v>8815</v>
      </c>
      <c r="N11" s="299">
        <v>9.5</v>
      </c>
      <c r="O11" s="319">
        <v>1210</v>
      </c>
      <c r="P11" s="299">
        <v>4</v>
      </c>
      <c r="Q11" s="319">
        <v>5335</v>
      </c>
      <c r="R11" s="299">
        <v>5</v>
      </c>
      <c r="S11" s="319">
        <v>3265</v>
      </c>
      <c r="T11" s="299"/>
      <c r="U11" s="319"/>
      <c r="V11" s="299"/>
      <c r="W11" s="319"/>
      <c r="X11" s="299"/>
      <c r="Y11" s="319"/>
      <c r="Z11" s="313"/>
      <c r="AA11" s="319"/>
      <c r="AB11" s="1171">
        <v>31.5</v>
      </c>
      <c r="AC11" s="317">
        <v>62657</v>
      </c>
      <c r="AD11" s="318">
        <v>3</v>
      </c>
    </row>
    <row r="12" spans="1:30" ht="16.5" x14ac:dyDescent="0.2">
      <c r="A12" s="303">
        <v>4</v>
      </c>
      <c r="B12" s="311" t="s">
        <v>625</v>
      </c>
      <c r="C12" s="312" t="s">
        <v>107</v>
      </c>
      <c r="D12" s="1169">
        <v>4</v>
      </c>
      <c r="E12" s="319">
        <v>4159</v>
      </c>
      <c r="F12" s="1169">
        <v>5</v>
      </c>
      <c r="G12" s="319">
        <v>5283</v>
      </c>
      <c r="H12" s="1169">
        <v>1</v>
      </c>
      <c r="I12" s="315">
        <v>14877</v>
      </c>
      <c r="J12" s="1172">
        <v>11</v>
      </c>
      <c r="K12" s="319">
        <v>8325</v>
      </c>
      <c r="L12" s="313">
        <v>1</v>
      </c>
      <c r="M12" s="315">
        <v>7200</v>
      </c>
      <c r="N12" s="299">
        <v>2</v>
      </c>
      <c r="O12" s="319">
        <v>9155</v>
      </c>
      <c r="P12" s="299">
        <v>6</v>
      </c>
      <c r="Q12" s="319">
        <v>3320</v>
      </c>
      <c r="R12" s="299">
        <v>3</v>
      </c>
      <c r="S12" s="319">
        <v>7190</v>
      </c>
      <c r="T12" s="299"/>
      <c r="U12" s="319"/>
      <c r="V12" s="299"/>
      <c r="W12" s="319"/>
      <c r="X12" s="299"/>
      <c r="Y12" s="319"/>
      <c r="Z12" s="313"/>
      <c r="AA12" s="319"/>
      <c r="AB12" s="1171">
        <v>33</v>
      </c>
      <c r="AC12" s="317">
        <v>59509</v>
      </c>
      <c r="AD12" s="318">
        <v>4</v>
      </c>
    </row>
    <row r="13" spans="1:30" ht="16.5" x14ac:dyDescent="0.2">
      <c r="A13" s="303">
        <v>5</v>
      </c>
      <c r="B13" s="311" t="s">
        <v>648</v>
      </c>
      <c r="C13" s="312" t="s">
        <v>109</v>
      </c>
      <c r="D13" s="1169">
        <v>3</v>
      </c>
      <c r="E13" s="319">
        <v>5038</v>
      </c>
      <c r="F13" s="1169">
        <v>4</v>
      </c>
      <c r="G13" s="319">
        <v>4257</v>
      </c>
      <c r="H13" s="1169">
        <v>3</v>
      </c>
      <c r="I13" s="315">
        <v>17216</v>
      </c>
      <c r="J13" s="1172">
        <v>2</v>
      </c>
      <c r="K13" s="319">
        <v>26305</v>
      </c>
      <c r="L13" s="313">
        <v>11</v>
      </c>
      <c r="M13" s="315">
        <v>790</v>
      </c>
      <c r="N13" s="299">
        <v>6</v>
      </c>
      <c r="O13" s="319">
        <v>3440</v>
      </c>
      <c r="P13" s="299">
        <v>6</v>
      </c>
      <c r="Q13" s="319">
        <v>3500</v>
      </c>
      <c r="R13" s="299">
        <v>1</v>
      </c>
      <c r="S13" s="319">
        <v>7320</v>
      </c>
      <c r="T13" s="299"/>
      <c r="U13" s="319"/>
      <c r="V13" s="299"/>
      <c r="W13" s="319"/>
      <c r="X13" s="299"/>
      <c r="Y13" s="319"/>
      <c r="Z13" s="313"/>
      <c r="AA13" s="319"/>
      <c r="AB13" s="1171">
        <v>36</v>
      </c>
      <c r="AC13" s="317">
        <v>67866</v>
      </c>
      <c r="AD13" s="318">
        <v>5</v>
      </c>
    </row>
    <row r="14" spans="1:30" ht="16.5" x14ac:dyDescent="0.2">
      <c r="A14" s="303">
        <v>6</v>
      </c>
      <c r="B14" s="311" t="s">
        <v>616</v>
      </c>
      <c r="C14" s="312" t="s">
        <v>106</v>
      </c>
      <c r="D14" s="1169">
        <v>1</v>
      </c>
      <c r="E14" s="319">
        <v>8219</v>
      </c>
      <c r="F14" s="1169">
        <v>3</v>
      </c>
      <c r="G14" s="319">
        <v>4474</v>
      </c>
      <c r="H14" s="1169">
        <v>5</v>
      </c>
      <c r="I14" s="315">
        <v>11217</v>
      </c>
      <c r="J14" s="1172">
        <v>11</v>
      </c>
      <c r="K14" s="319">
        <v>13440</v>
      </c>
      <c r="L14" s="313">
        <v>5</v>
      </c>
      <c r="M14" s="315">
        <v>2920</v>
      </c>
      <c r="N14" s="299">
        <v>4</v>
      </c>
      <c r="O14" s="319">
        <v>6000</v>
      </c>
      <c r="P14" s="299">
        <v>1</v>
      </c>
      <c r="Q14" s="319">
        <v>8335</v>
      </c>
      <c r="R14" s="299">
        <v>6</v>
      </c>
      <c r="S14" s="319">
        <v>4070</v>
      </c>
      <c r="T14" s="299"/>
      <c r="U14" s="319"/>
      <c r="V14" s="299"/>
      <c r="W14" s="319"/>
      <c r="X14" s="299"/>
      <c r="Y14" s="319"/>
      <c r="Z14" s="313"/>
      <c r="AA14" s="319"/>
      <c r="AB14" s="1171">
        <v>36</v>
      </c>
      <c r="AC14" s="317">
        <v>58675</v>
      </c>
      <c r="AD14" s="318">
        <v>6</v>
      </c>
    </row>
    <row r="15" spans="1:30" ht="16.5" x14ac:dyDescent="0.2">
      <c r="A15" s="303">
        <v>7</v>
      </c>
      <c r="B15" s="311" t="s">
        <v>655</v>
      </c>
      <c r="C15" s="312" t="s">
        <v>695</v>
      </c>
      <c r="D15" s="1169">
        <v>7</v>
      </c>
      <c r="E15" s="319">
        <v>3551</v>
      </c>
      <c r="F15" s="1169">
        <v>3</v>
      </c>
      <c r="G15" s="319">
        <v>7427</v>
      </c>
      <c r="H15" s="1169">
        <v>1</v>
      </c>
      <c r="I15" s="315">
        <v>17999</v>
      </c>
      <c r="J15" s="1172">
        <v>2</v>
      </c>
      <c r="K15" s="319">
        <v>12975</v>
      </c>
      <c r="L15" s="313">
        <v>6</v>
      </c>
      <c r="M15" s="315">
        <v>2665</v>
      </c>
      <c r="N15" s="299">
        <v>12</v>
      </c>
      <c r="O15" s="319">
        <v>35</v>
      </c>
      <c r="P15" s="299">
        <v>2</v>
      </c>
      <c r="Q15" s="319">
        <v>6120</v>
      </c>
      <c r="R15" s="299">
        <v>4</v>
      </c>
      <c r="S15" s="319">
        <v>4605</v>
      </c>
      <c r="T15" s="299"/>
      <c r="U15" s="319"/>
      <c r="V15" s="299"/>
      <c r="W15" s="319"/>
      <c r="X15" s="299"/>
      <c r="Y15" s="319"/>
      <c r="Z15" s="313"/>
      <c r="AA15" s="319"/>
      <c r="AB15" s="1171">
        <v>37</v>
      </c>
      <c r="AC15" s="317">
        <v>55377</v>
      </c>
      <c r="AD15" s="318">
        <v>7</v>
      </c>
    </row>
    <row r="16" spans="1:30" ht="16.5" x14ac:dyDescent="0.2">
      <c r="A16" s="303">
        <v>8</v>
      </c>
      <c r="B16" s="311" t="s">
        <v>619</v>
      </c>
      <c r="C16" s="312" t="s">
        <v>106</v>
      </c>
      <c r="D16" s="1169">
        <v>1</v>
      </c>
      <c r="E16" s="319">
        <v>6199</v>
      </c>
      <c r="F16" s="1169">
        <v>1</v>
      </c>
      <c r="G16" s="319">
        <v>9274</v>
      </c>
      <c r="H16" s="1169">
        <v>2</v>
      </c>
      <c r="I16" s="315">
        <v>12328</v>
      </c>
      <c r="J16" s="1172">
        <v>4</v>
      </c>
      <c r="K16" s="319">
        <v>23340</v>
      </c>
      <c r="L16" s="313">
        <v>5</v>
      </c>
      <c r="M16" s="315">
        <v>2690</v>
      </c>
      <c r="N16" s="299">
        <v>5</v>
      </c>
      <c r="O16" s="319">
        <v>3265</v>
      </c>
      <c r="P16" s="299">
        <v>9</v>
      </c>
      <c r="Q16" s="319">
        <v>1265</v>
      </c>
      <c r="R16" s="299">
        <v>11</v>
      </c>
      <c r="S16" s="319">
        <v>1855</v>
      </c>
      <c r="T16" s="299"/>
      <c r="U16" s="319"/>
      <c r="V16" s="299"/>
      <c r="W16" s="319"/>
      <c r="X16" s="299"/>
      <c r="Y16" s="319"/>
      <c r="Z16" s="313"/>
      <c r="AA16" s="319"/>
      <c r="AB16" s="1171">
        <v>38</v>
      </c>
      <c r="AC16" s="317">
        <v>60216</v>
      </c>
      <c r="AD16" s="318">
        <v>8</v>
      </c>
    </row>
    <row r="17" spans="1:30" ht="16.5" x14ac:dyDescent="0.2">
      <c r="A17" s="303">
        <v>9</v>
      </c>
      <c r="B17" s="311" t="s">
        <v>646</v>
      </c>
      <c r="C17" s="312" t="s">
        <v>108</v>
      </c>
      <c r="D17" s="1169">
        <v>5</v>
      </c>
      <c r="E17" s="319">
        <v>4135</v>
      </c>
      <c r="F17" s="1169">
        <v>9</v>
      </c>
      <c r="G17" s="319">
        <v>4068</v>
      </c>
      <c r="H17" s="1169">
        <v>5</v>
      </c>
      <c r="I17" s="315">
        <v>7148</v>
      </c>
      <c r="J17" s="1172">
        <v>10</v>
      </c>
      <c r="K17" s="319">
        <v>17295</v>
      </c>
      <c r="L17" s="313">
        <v>2</v>
      </c>
      <c r="M17" s="315">
        <v>5615</v>
      </c>
      <c r="N17" s="299">
        <v>3</v>
      </c>
      <c r="O17" s="319">
        <v>5400</v>
      </c>
      <c r="P17" s="299">
        <v>3</v>
      </c>
      <c r="Q17" s="319">
        <v>6100</v>
      </c>
      <c r="R17" s="299">
        <v>2</v>
      </c>
      <c r="S17" s="319">
        <v>9350</v>
      </c>
      <c r="T17" s="299"/>
      <c r="U17" s="319"/>
      <c r="V17" s="299"/>
      <c r="W17" s="319"/>
      <c r="X17" s="299"/>
      <c r="Y17" s="319"/>
      <c r="Z17" s="313"/>
      <c r="AA17" s="319"/>
      <c r="AB17" s="1171">
        <v>39</v>
      </c>
      <c r="AC17" s="317">
        <v>59111</v>
      </c>
      <c r="AD17" s="318">
        <v>9</v>
      </c>
    </row>
    <row r="18" spans="1:30" ht="16.5" x14ac:dyDescent="0.2">
      <c r="A18" s="303">
        <v>10</v>
      </c>
      <c r="B18" s="311" t="s">
        <v>623</v>
      </c>
      <c r="C18" s="312" t="s">
        <v>105</v>
      </c>
      <c r="D18" s="1169">
        <v>2</v>
      </c>
      <c r="E18" s="319">
        <v>5020</v>
      </c>
      <c r="F18" s="1169">
        <v>6</v>
      </c>
      <c r="G18" s="319">
        <v>5109</v>
      </c>
      <c r="H18" s="1169">
        <v>4</v>
      </c>
      <c r="I18" s="315">
        <v>8563</v>
      </c>
      <c r="J18" s="1172">
        <v>12</v>
      </c>
      <c r="K18" s="319">
        <v>8265</v>
      </c>
      <c r="L18" s="313">
        <v>4</v>
      </c>
      <c r="M18" s="315">
        <v>3900</v>
      </c>
      <c r="N18" s="299">
        <v>6</v>
      </c>
      <c r="O18" s="319">
        <v>2615</v>
      </c>
      <c r="P18" s="299">
        <v>2</v>
      </c>
      <c r="Q18" s="319">
        <v>4065</v>
      </c>
      <c r="R18" s="299">
        <v>3</v>
      </c>
      <c r="S18" s="319">
        <v>5120</v>
      </c>
      <c r="T18" s="299"/>
      <c r="U18" s="319"/>
      <c r="V18" s="299"/>
      <c r="W18" s="319"/>
      <c r="X18" s="299"/>
      <c r="Y18" s="319"/>
      <c r="Z18" s="313"/>
      <c r="AA18" s="319"/>
      <c r="AB18" s="1171">
        <v>39</v>
      </c>
      <c r="AC18" s="317">
        <v>42657</v>
      </c>
      <c r="AD18" s="318">
        <v>10</v>
      </c>
    </row>
    <row r="19" spans="1:30" ht="16.5" x14ac:dyDescent="0.2">
      <c r="A19" s="303">
        <v>11</v>
      </c>
      <c r="B19" s="311" t="s">
        <v>643</v>
      </c>
      <c r="C19" s="312" t="s">
        <v>1011</v>
      </c>
      <c r="D19" s="1169">
        <v>6</v>
      </c>
      <c r="E19" s="319">
        <v>4476</v>
      </c>
      <c r="F19" s="1169">
        <v>9</v>
      </c>
      <c r="G19" s="319">
        <v>5086</v>
      </c>
      <c r="H19" s="1169">
        <v>9</v>
      </c>
      <c r="I19" s="315">
        <v>11702</v>
      </c>
      <c r="J19" s="1172">
        <v>9</v>
      </c>
      <c r="K19" s="319">
        <v>19865</v>
      </c>
      <c r="L19" s="313">
        <v>4</v>
      </c>
      <c r="M19" s="315">
        <v>2740</v>
      </c>
      <c r="N19" s="299">
        <v>1</v>
      </c>
      <c r="O19" s="319">
        <v>8450</v>
      </c>
      <c r="P19" s="299">
        <v>3</v>
      </c>
      <c r="Q19" s="319">
        <v>5345</v>
      </c>
      <c r="R19" s="299">
        <v>1</v>
      </c>
      <c r="S19" s="319">
        <v>10370</v>
      </c>
      <c r="T19" s="299"/>
      <c r="U19" s="319"/>
      <c r="V19" s="299"/>
      <c r="W19" s="319"/>
      <c r="X19" s="299"/>
      <c r="Y19" s="319"/>
      <c r="Z19" s="313"/>
      <c r="AA19" s="319"/>
      <c r="AB19" s="1171">
        <v>42</v>
      </c>
      <c r="AC19" s="317">
        <v>68034</v>
      </c>
      <c r="AD19" s="318">
        <v>11</v>
      </c>
    </row>
    <row r="20" spans="1:30" ht="16.5" x14ac:dyDescent="0.2">
      <c r="A20" s="303">
        <v>12</v>
      </c>
      <c r="B20" s="311" t="s">
        <v>639</v>
      </c>
      <c r="C20" s="312" t="s">
        <v>74</v>
      </c>
      <c r="D20" s="1169">
        <v>7</v>
      </c>
      <c r="E20" s="319">
        <v>3923</v>
      </c>
      <c r="F20" s="1169">
        <v>2</v>
      </c>
      <c r="G20" s="319">
        <v>7005</v>
      </c>
      <c r="H20" s="1169">
        <v>9</v>
      </c>
      <c r="I20" s="315">
        <v>10045</v>
      </c>
      <c r="J20" s="1172">
        <v>3</v>
      </c>
      <c r="K20" s="319">
        <v>22510</v>
      </c>
      <c r="L20" s="313">
        <v>11</v>
      </c>
      <c r="M20" s="315">
        <v>960</v>
      </c>
      <c r="N20" s="299">
        <v>8</v>
      </c>
      <c r="O20" s="319">
        <v>1710</v>
      </c>
      <c r="P20" s="299">
        <v>1</v>
      </c>
      <c r="Q20" s="319">
        <v>10260</v>
      </c>
      <c r="R20" s="299">
        <v>2</v>
      </c>
      <c r="S20" s="319">
        <v>9360</v>
      </c>
      <c r="T20" s="299"/>
      <c r="U20" s="319"/>
      <c r="V20" s="299"/>
      <c r="W20" s="319"/>
      <c r="X20" s="299"/>
      <c r="Y20" s="319"/>
      <c r="Z20" s="313"/>
      <c r="AA20" s="319"/>
      <c r="AB20" s="1171">
        <v>43</v>
      </c>
      <c r="AC20" s="317">
        <v>65773</v>
      </c>
      <c r="AD20" s="318">
        <v>12</v>
      </c>
    </row>
    <row r="21" spans="1:30" ht="16.5" x14ac:dyDescent="0.2">
      <c r="A21" s="303">
        <v>13</v>
      </c>
      <c r="B21" s="311" t="s">
        <v>657</v>
      </c>
      <c r="C21" s="312" t="s">
        <v>695</v>
      </c>
      <c r="D21" s="1169">
        <v>5</v>
      </c>
      <c r="E21" s="319">
        <v>4556</v>
      </c>
      <c r="F21" s="1169">
        <v>2</v>
      </c>
      <c r="G21" s="319">
        <v>6724</v>
      </c>
      <c r="H21" s="1169">
        <v>1</v>
      </c>
      <c r="I21" s="315">
        <v>20517</v>
      </c>
      <c r="J21" s="1172">
        <v>5</v>
      </c>
      <c r="K21" s="319">
        <v>17661</v>
      </c>
      <c r="L21" s="313">
        <v>7</v>
      </c>
      <c r="M21" s="315">
        <v>2070</v>
      </c>
      <c r="N21" s="299">
        <v>7</v>
      </c>
      <c r="O21" s="319">
        <v>3440</v>
      </c>
      <c r="P21" s="299">
        <v>10</v>
      </c>
      <c r="Q21" s="319">
        <v>2250</v>
      </c>
      <c r="R21" s="299">
        <v>6</v>
      </c>
      <c r="S21" s="319">
        <v>4900</v>
      </c>
      <c r="T21" s="299"/>
      <c r="U21" s="319"/>
      <c r="V21" s="299"/>
      <c r="W21" s="319"/>
      <c r="X21" s="299"/>
      <c r="Y21" s="319"/>
      <c r="Z21" s="313"/>
      <c r="AA21" s="319"/>
      <c r="AB21" s="1171">
        <v>43</v>
      </c>
      <c r="AC21" s="317">
        <v>62118</v>
      </c>
      <c r="AD21" s="318">
        <v>13</v>
      </c>
    </row>
    <row r="22" spans="1:30" ht="16.5" x14ac:dyDescent="0.2">
      <c r="A22" s="303">
        <v>14</v>
      </c>
      <c r="B22" s="311" t="s">
        <v>636</v>
      </c>
      <c r="C22" s="312" t="s">
        <v>74</v>
      </c>
      <c r="D22" s="1169">
        <v>3</v>
      </c>
      <c r="E22" s="319">
        <v>5895</v>
      </c>
      <c r="F22" s="1169">
        <v>8</v>
      </c>
      <c r="G22" s="319">
        <v>4741</v>
      </c>
      <c r="H22" s="1169">
        <v>6</v>
      </c>
      <c r="I22" s="315">
        <v>6250</v>
      </c>
      <c r="J22" s="1172">
        <v>8</v>
      </c>
      <c r="K22" s="319">
        <v>11300</v>
      </c>
      <c r="L22" s="313">
        <v>6</v>
      </c>
      <c r="M22" s="315">
        <v>2310</v>
      </c>
      <c r="N22" s="299">
        <v>5</v>
      </c>
      <c r="O22" s="319">
        <v>4500</v>
      </c>
      <c r="P22" s="299">
        <v>1</v>
      </c>
      <c r="Q22" s="319">
        <v>4365</v>
      </c>
      <c r="R22" s="299">
        <v>6</v>
      </c>
      <c r="S22" s="319">
        <v>3260</v>
      </c>
      <c r="T22" s="299"/>
      <c r="U22" s="319"/>
      <c r="V22" s="299"/>
      <c r="W22" s="319"/>
      <c r="X22" s="299"/>
      <c r="Y22" s="319"/>
      <c r="Z22" s="313"/>
      <c r="AA22" s="319"/>
      <c r="AB22" s="1171">
        <v>43</v>
      </c>
      <c r="AC22" s="317">
        <v>42621</v>
      </c>
      <c r="AD22" s="318">
        <v>14</v>
      </c>
    </row>
    <row r="23" spans="1:30" ht="16.5" x14ac:dyDescent="0.2">
      <c r="A23" s="303">
        <v>15</v>
      </c>
      <c r="B23" s="311" t="s">
        <v>644</v>
      </c>
      <c r="C23" s="312" t="s">
        <v>108</v>
      </c>
      <c r="D23" s="1169">
        <v>7</v>
      </c>
      <c r="E23" s="319">
        <v>5273</v>
      </c>
      <c r="F23" s="1169">
        <v>3</v>
      </c>
      <c r="G23" s="319">
        <v>5862</v>
      </c>
      <c r="H23" s="1169">
        <v>3</v>
      </c>
      <c r="I23" s="315">
        <v>13033</v>
      </c>
      <c r="J23" s="1172">
        <v>6</v>
      </c>
      <c r="K23" s="319">
        <v>16650</v>
      </c>
      <c r="L23" s="313">
        <v>3</v>
      </c>
      <c r="M23" s="315">
        <v>4415</v>
      </c>
      <c r="N23" s="299">
        <v>11</v>
      </c>
      <c r="O23" s="319">
        <v>955</v>
      </c>
      <c r="P23" s="299">
        <v>6</v>
      </c>
      <c r="Q23" s="319">
        <v>3630</v>
      </c>
      <c r="R23" s="299">
        <v>6</v>
      </c>
      <c r="S23" s="319">
        <v>4405</v>
      </c>
      <c r="T23" s="299"/>
      <c r="U23" s="319"/>
      <c r="V23" s="299"/>
      <c r="W23" s="319"/>
      <c r="X23" s="299"/>
      <c r="Y23" s="319"/>
      <c r="Z23" s="313"/>
      <c r="AA23" s="319"/>
      <c r="AB23" s="1171">
        <v>45</v>
      </c>
      <c r="AC23" s="317">
        <v>54223</v>
      </c>
      <c r="AD23" s="318">
        <v>15</v>
      </c>
    </row>
    <row r="24" spans="1:30" ht="16.5" x14ac:dyDescent="0.2">
      <c r="A24" s="303">
        <v>16</v>
      </c>
      <c r="B24" s="311" t="s">
        <v>645</v>
      </c>
      <c r="C24" s="312" t="s">
        <v>108</v>
      </c>
      <c r="D24" s="1169">
        <v>6</v>
      </c>
      <c r="E24" s="319">
        <v>3747</v>
      </c>
      <c r="F24" s="1169">
        <v>2</v>
      </c>
      <c r="G24" s="319">
        <v>8745</v>
      </c>
      <c r="H24" s="1169">
        <v>9</v>
      </c>
      <c r="I24" s="315">
        <v>10055</v>
      </c>
      <c r="J24" s="1172">
        <v>2</v>
      </c>
      <c r="K24" s="319">
        <v>20410</v>
      </c>
      <c r="L24" s="313">
        <v>4</v>
      </c>
      <c r="M24" s="315">
        <v>3280</v>
      </c>
      <c r="N24" s="299">
        <v>5</v>
      </c>
      <c r="O24" s="319">
        <v>4400</v>
      </c>
      <c r="P24" s="299">
        <v>11</v>
      </c>
      <c r="Q24" s="319">
        <v>1055</v>
      </c>
      <c r="R24" s="299">
        <v>7</v>
      </c>
      <c r="S24" s="319">
        <v>2880</v>
      </c>
      <c r="T24" s="299"/>
      <c r="U24" s="319"/>
      <c r="V24" s="299"/>
      <c r="W24" s="319"/>
      <c r="X24" s="299"/>
      <c r="Y24" s="319"/>
      <c r="Z24" s="313"/>
      <c r="AA24" s="319"/>
      <c r="AB24" s="1171">
        <v>46</v>
      </c>
      <c r="AC24" s="317">
        <v>54572</v>
      </c>
      <c r="AD24" s="318">
        <v>16</v>
      </c>
    </row>
    <row r="25" spans="1:30" ht="16.5" x14ac:dyDescent="0.2">
      <c r="A25" s="303">
        <v>17</v>
      </c>
      <c r="B25" s="311" t="s">
        <v>653</v>
      </c>
      <c r="C25" s="312" t="s">
        <v>84</v>
      </c>
      <c r="D25" s="1169">
        <v>4</v>
      </c>
      <c r="E25" s="319">
        <v>4830</v>
      </c>
      <c r="F25" s="1169">
        <v>5</v>
      </c>
      <c r="G25" s="319">
        <v>5187</v>
      </c>
      <c r="H25" s="1169">
        <v>11</v>
      </c>
      <c r="I25" s="315">
        <v>8674</v>
      </c>
      <c r="J25" s="1172">
        <v>8</v>
      </c>
      <c r="K25" s="319">
        <v>20445</v>
      </c>
      <c r="L25" s="313">
        <v>3</v>
      </c>
      <c r="M25" s="315">
        <v>4395</v>
      </c>
      <c r="N25" s="299">
        <v>2</v>
      </c>
      <c r="O25" s="319">
        <v>10610</v>
      </c>
      <c r="P25" s="299">
        <v>9</v>
      </c>
      <c r="Q25" s="319">
        <v>2595</v>
      </c>
      <c r="R25" s="299">
        <v>5</v>
      </c>
      <c r="S25" s="319">
        <v>4460</v>
      </c>
      <c r="T25" s="299"/>
      <c r="U25" s="319"/>
      <c r="V25" s="299"/>
      <c r="W25" s="319"/>
      <c r="X25" s="299"/>
      <c r="Y25" s="319"/>
      <c r="Z25" s="313"/>
      <c r="AA25" s="319"/>
      <c r="AB25" s="1171">
        <v>47</v>
      </c>
      <c r="AC25" s="317">
        <v>61196</v>
      </c>
      <c r="AD25" s="318">
        <v>17</v>
      </c>
    </row>
    <row r="26" spans="1:30" ht="16.5" x14ac:dyDescent="0.2">
      <c r="A26" s="303">
        <v>18</v>
      </c>
      <c r="B26" s="311" t="s">
        <v>622</v>
      </c>
      <c r="C26" s="312" t="s">
        <v>105</v>
      </c>
      <c r="D26" s="1169">
        <v>3</v>
      </c>
      <c r="E26" s="319">
        <v>4447</v>
      </c>
      <c r="F26" s="1169">
        <v>7</v>
      </c>
      <c r="G26" s="319">
        <v>3741</v>
      </c>
      <c r="H26" s="1169">
        <v>10</v>
      </c>
      <c r="I26" s="315">
        <v>9859</v>
      </c>
      <c r="J26" s="1172">
        <v>10</v>
      </c>
      <c r="K26" s="319">
        <v>11787</v>
      </c>
      <c r="L26" s="313">
        <v>4</v>
      </c>
      <c r="M26" s="315">
        <v>3420</v>
      </c>
      <c r="N26" s="299">
        <v>2</v>
      </c>
      <c r="O26" s="319">
        <v>5700</v>
      </c>
      <c r="P26" s="299">
        <v>7</v>
      </c>
      <c r="Q26" s="319">
        <v>3200</v>
      </c>
      <c r="R26" s="299">
        <v>4</v>
      </c>
      <c r="S26" s="319">
        <v>7805</v>
      </c>
      <c r="T26" s="299"/>
      <c r="U26" s="319"/>
      <c r="V26" s="299"/>
      <c r="W26" s="319"/>
      <c r="X26" s="299"/>
      <c r="Y26" s="319"/>
      <c r="Z26" s="313"/>
      <c r="AA26" s="319"/>
      <c r="AB26" s="1171">
        <v>47</v>
      </c>
      <c r="AC26" s="317">
        <v>49959</v>
      </c>
      <c r="AD26" s="318">
        <v>18</v>
      </c>
    </row>
    <row r="27" spans="1:30" ht="16.5" x14ac:dyDescent="0.2">
      <c r="A27" s="303">
        <v>19</v>
      </c>
      <c r="B27" s="311" t="s">
        <v>620</v>
      </c>
      <c r="C27" s="312" t="s">
        <v>105</v>
      </c>
      <c r="D27" s="1169">
        <v>2</v>
      </c>
      <c r="E27" s="319">
        <v>5964</v>
      </c>
      <c r="F27" s="1169">
        <v>4</v>
      </c>
      <c r="G27" s="319">
        <v>7019</v>
      </c>
      <c r="H27" s="1169">
        <v>10</v>
      </c>
      <c r="I27" s="315">
        <v>9428</v>
      </c>
      <c r="J27" s="1172">
        <v>1</v>
      </c>
      <c r="K27" s="319">
        <v>26370</v>
      </c>
      <c r="L27" s="313">
        <v>10</v>
      </c>
      <c r="M27" s="315">
        <v>375</v>
      </c>
      <c r="N27" s="299">
        <v>10</v>
      </c>
      <c r="O27" s="319">
        <v>1170</v>
      </c>
      <c r="P27" s="299">
        <v>5</v>
      </c>
      <c r="Q27" s="319">
        <v>3875</v>
      </c>
      <c r="R27" s="299">
        <v>8</v>
      </c>
      <c r="S27" s="319">
        <v>2835</v>
      </c>
      <c r="T27" s="299"/>
      <c r="U27" s="319"/>
      <c r="V27" s="299"/>
      <c r="W27" s="319"/>
      <c r="X27" s="299"/>
      <c r="Y27" s="319"/>
      <c r="Z27" s="313"/>
      <c r="AA27" s="319"/>
      <c r="AB27" s="1171">
        <v>50</v>
      </c>
      <c r="AC27" s="317">
        <v>57036</v>
      </c>
      <c r="AD27" s="318">
        <v>19</v>
      </c>
    </row>
    <row r="28" spans="1:30" ht="16.5" x14ac:dyDescent="0.2">
      <c r="A28" s="303">
        <v>20</v>
      </c>
      <c r="B28" s="311" t="s">
        <v>629</v>
      </c>
      <c r="C28" s="312" t="s">
        <v>78</v>
      </c>
      <c r="D28" s="1169">
        <v>8</v>
      </c>
      <c r="E28" s="319">
        <v>3358</v>
      </c>
      <c r="F28" s="1169">
        <v>1</v>
      </c>
      <c r="G28" s="319">
        <v>6892</v>
      </c>
      <c r="H28" s="1169">
        <v>2</v>
      </c>
      <c r="I28" s="315">
        <v>14777</v>
      </c>
      <c r="J28" s="1172">
        <v>6</v>
      </c>
      <c r="K28" s="319">
        <v>15528</v>
      </c>
      <c r="L28" s="313">
        <v>10</v>
      </c>
      <c r="M28" s="315">
        <v>1170</v>
      </c>
      <c r="N28" s="299">
        <v>9</v>
      </c>
      <c r="O28" s="319">
        <v>3865</v>
      </c>
      <c r="P28" s="299">
        <v>12</v>
      </c>
      <c r="Q28" s="319">
        <v>1320</v>
      </c>
      <c r="R28" s="299">
        <v>2</v>
      </c>
      <c r="S28" s="319">
        <v>6320</v>
      </c>
      <c r="T28" s="299"/>
      <c r="U28" s="319"/>
      <c r="V28" s="299"/>
      <c r="W28" s="319"/>
      <c r="X28" s="299"/>
      <c r="Y28" s="319"/>
      <c r="Z28" s="313"/>
      <c r="AA28" s="319"/>
      <c r="AB28" s="1171">
        <v>50</v>
      </c>
      <c r="AC28" s="317">
        <v>53230</v>
      </c>
      <c r="AD28" s="318">
        <v>20</v>
      </c>
    </row>
    <row r="29" spans="1:30" ht="16.5" x14ac:dyDescent="0.2">
      <c r="A29" s="303">
        <v>21</v>
      </c>
      <c r="B29" s="311" t="s">
        <v>658</v>
      </c>
      <c r="C29" s="312" t="s">
        <v>77</v>
      </c>
      <c r="D29" s="1169">
        <v>10</v>
      </c>
      <c r="E29" s="319">
        <v>2633</v>
      </c>
      <c r="F29" s="1169">
        <v>5</v>
      </c>
      <c r="G29" s="319">
        <v>6931</v>
      </c>
      <c r="H29" s="1169">
        <v>10</v>
      </c>
      <c r="I29" s="315">
        <v>5446</v>
      </c>
      <c r="J29" s="1172">
        <v>5</v>
      </c>
      <c r="K29" s="319">
        <v>12400</v>
      </c>
      <c r="L29" s="313">
        <v>2</v>
      </c>
      <c r="M29" s="315">
        <v>4470</v>
      </c>
      <c r="N29" s="299">
        <v>1</v>
      </c>
      <c r="O29" s="319">
        <v>17700</v>
      </c>
      <c r="P29" s="299">
        <v>11</v>
      </c>
      <c r="Q29" s="319">
        <v>1910</v>
      </c>
      <c r="R29" s="299">
        <v>7</v>
      </c>
      <c r="S29" s="319">
        <v>3750</v>
      </c>
      <c r="T29" s="299"/>
      <c r="U29" s="319"/>
      <c r="V29" s="299"/>
      <c r="W29" s="319"/>
      <c r="X29" s="299"/>
      <c r="Y29" s="319"/>
      <c r="Z29" s="313"/>
      <c r="AA29" s="319"/>
      <c r="AB29" s="1171">
        <v>51</v>
      </c>
      <c r="AC29" s="317">
        <v>55240</v>
      </c>
      <c r="AD29" s="318">
        <v>21</v>
      </c>
    </row>
    <row r="30" spans="1:30" ht="16.5" x14ac:dyDescent="0.2">
      <c r="A30" s="303">
        <v>22</v>
      </c>
      <c r="B30" s="311" t="s">
        <v>635</v>
      </c>
      <c r="C30" s="312" t="s">
        <v>121</v>
      </c>
      <c r="D30" s="1169">
        <v>3</v>
      </c>
      <c r="E30" s="319">
        <v>4833</v>
      </c>
      <c r="F30" s="1169">
        <v>1</v>
      </c>
      <c r="G30" s="319">
        <v>5558</v>
      </c>
      <c r="H30" s="1169">
        <v>3</v>
      </c>
      <c r="I30" s="315">
        <v>11129</v>
      </c>
      <c r="J30" s="1172">
        <v>5</v>
      </c>
      <c r="K30" s="319">
        <v>22360</v>
      </c>
      <c r="L30" s="313">
        <v>10</v>
      </c>
      <c r="M30" s="315">
        <v>595</v>
      </c>
      <c r="N30" s="299">
        <v>11</v>
      </c>
      <c r="O30" s="319">
        <v>190</v>
      </c>
      <c r="P30" s="299">
        <v>8</v>
      </c>
      <c r="Q30" s="319">
        <v>1890</v>
      </c>
      <c r="R30" s="299">
        <v>10</v>
      </c>
      <c r="S30" s="319">
        <v>2245</v>
      </c>
      <c r="T30" s="299"/>
      <c r="U30" s="319"/>
      <c r="V30" s="299"/>
      <c r="W30" s="319"/>
      <c r="X30" s="299"/>
      <c r="Y30" s="319"/>
      <c r="Z30" s="313"/>
      <c r="AA30" s="319"/>
      <c r="AB30" s="1171">
        <v>51</v>
      </c>
      <c r="AC30" s="317">
        <v>48800</v>
      </c>
      <c r="AD30" s="318">
        <v>22</v>
      </c>
    </row>
    <row r="31" spans="1:30" ht="16.5" x14ac:dyDescent="0.2">
      <c r="A31" s="303">
        <v>23</v>
      </c>
      <c r="B31" s="311" t="s">
        <v>631</v>
      </c>
      <c r="C31" s="312" t="s">
        <v>78</v>
      </c>
      <c r="D31" s="1169">
        <v>9</v>
      </c>
      <c r="E31" s="319">
        <v>3354</v>
      </c>
      <c r="F31" s="1169">
        <v>10</v>
      </c>
      <c r="G31" s="319">
        <v>4808</v>
      </c>
      <c r="H31" s="1169">
        <v>1</v>
      </c>
      <c r="I31" s="315">
        <v>14132</v>
      </c>
      <c r="J31" s="1172">
        <v>6</v>
      </c>
      <c r="K31" s="319">
        <v>20855</v>
      </c>
      <c r="L31" s="313">
        <v>1</v>
      </c>
      <c r="M31" s="315">
        <v>5850</v>
      </c>
      <c r="N31" s="299">
        <v>12</v>
      </c>
      <c r="O31" s="319">
        <v>0</v>
      </c>
      <c r="P31" s="299">
        <v>6</v>
      </c>
      <c r="Q31" s="319">
        <v>2645</v>
      </c>
      <c r="R31" s="299">
        <v>8</v>
      </c>
      <c r="S31" s="319">
        <v>2925</v>
      </c>
      <c r="T31" s="299"/>
      <c r="U31" s="319"/>
      <c r="V31" s="299"/>
      <c r="W31" s="319"/>
      <c r="X31" s="299"/>
      <c r="Y31" s="319"/>
      <c r="Z31" s="313"/>
      <c r="AA31" s="319"/>
      <c r="AB31" s="1171">
        <v>53</v>
      </c>
      <c r="AC31" s="317">
        <v>54569</v>
      </c>
      <c r="AD31" s="318">
        <v>23</v>
      </c>
    </row>
    <row r="32" spans="1:30" ht="16.5" x14ac:dyDescent="0.2">
      <c r="A32" s="303">
        <v>24</v>
      </c>
      <c r="B32" s="311" t="s">
        <v>617</v>
      </c>
      <c r="C32" s="312" t="s">
        <v>106</v>
      </c>
      <c r="D32" s="1169">
        <v>1</v>
      </c>
      <c r="E32" s="319">
        <v>5573</v>
      </c>
      <c r="F32" s="1169">
        <v>8</v>
      </c>
      <c r="G32" s="319">
        <v>4541</v>
      </c>
      <c r="H32" s="1169">
        <v>12</v>
      </c>
      <c r="I32" s="315">
        <v>6929</v>
      </c>
      <c r="J32" s="1172">
        <v>10</v>
      </c>
      <c r="K32" s="319">
        <v>8620</v>
      </c>
      <c r="L32" s="313">
        <v>8</v>
      </c>
      <c r="M32" s="315">
        <v>705</v>
      </c>
      <c r="N32" s="299">
        <v>4</v>
      </c>
      <c r="O32" s="319">
        <v>7360</v>
      </c>
      <c r="P32" s="299">
        <v>5</v>
      </c>
      <c r="Q32" s="319">
        <v>3705</v>
      </c>
      <c r="R32" s="299">
        <v>5</v>
      </c>
      <c r="S32" s="319">
        <v>7710</v>
      </c>
      <c r="T32" s="299"/>
      <c r="U32" s="319"/>
      <c r="V32" s="299"/>
      <c r="W32" s="319"/>
      <c r="X32" s="299"/>
      <c r="Y32" s="319"/>
      <c r="Z32" s="313"/>
      <c r="AA32" s="319"/>
      <c r="AB32" s="1171">
        <v>53</v>
      </c>
      <c r="AC32" s="317">
        <v>45143</v>
      </c>
      <c r="AD32" s="318">
        <v>24</v>
      </c>
    </row>
    <row r="33" spans="1:30" ht="16.5" x14ac:dyDescent="0.2">
      <c r="A33" s="303">
        <v>25</v>
      </c>
      <c r="B33" s="311" t="s">
        <v>649</v>
      </c>
      <c r="C33" s="312" t="s">
        <v>109</v>
      </c>
      <c r="D33" s="1169">
        <v>8</v>
      </c>
      <c r="E33" s="319">
        <v>3611</v>
      </c>
      <c r="F33" s="1169">
        <v>12</v>
      </c>
      <c r="G33" s="319">
        <v>3027</v>
      </c>
      <c r="H33" s="1169">
        <v>7</v>
      </c>
      <c r="I33" s="315">
        <v>5975</v>
      </c>
      <c r="J33" s="1172">
        <v>1</v>
      </c>
      <c r="K33" s="319">
        <v>21625</v>
      </c>
      <c r="L33" s="313">
        <v>7</v>
      </c>
      <c r="M33" s="315">
        <v>2580</v>
      </c>
      <c r="N33" s="299">
        <v>6</v>
      </c>
      <c r="O33" s="319">
        <v>4880</v>
      </c>
      <c r="P33" s="299">
        <v>4</v>
      </c>
      <c r="Q33" s="319">
        <v>3785</v>
      </c>
      <c r="R33" s="299">
        <v>9</v>
      </c>
      <c r="S33" s="319">
        <v>2110</v>
      </c>
      <c r="T33" s="299"/>
      <c r="U33" s="319"/>
      <c r="V33" s="299"/>
      <c r="W33" s="319"/>
      <c r="X33" s="299"/>
      <c r="Y33" s="319"/>
      <c r="Z33" s="313"/>
      <c r="AA33" s="319"/>
      <c r="AB33" s="1171">
        <v>54</v>
      </c>
      <c r="AC33" s="317">
        <v>47593</v>
      </c>
      <c r="AD33" s="318">
        <v>25</v>
      </c>
    </row>
    <row r="34" spans="1:30" ht="16.5" x14ac:dyDescent="0.2">
      <c r="A34" s="303">
        <v>26</v>
      </c>
      <c r="B34" s="311" t="s">
        <v>659</v>
      </c>
      <c r="C34" s="312" t="s">
        <v>77</v>
      </c>
      <c r="D34" s="1169">
        <v>8</v>
      </c>
      <c r="E34" s="319">
        <v>3274</v>
      </c>
      <c r="F34" s="1169">
        <v>8</v>
      </c>
      <c r="G34" s="319">
        <v>3636</v>
      </c>
      <c r="H34" s="1169">
        <v>11</v>
      </c>
      <c r="I34" s="315">
        <v>7601</v>
      </c>
      <c r="J34" s="1172">
        <v>7</v>
      </c>
      <c r="K34" s="319">
        <v>14461</v>
      </c>
      <c r="L34" s="313">
        <v>7</v>
      </c>
      <c r="M34" s="315">
        <v>1665</v>
      </c>
      <c r="N34" s="299">
        <v>8</v>
      </c>
      <c r="O34" s="319">
        <v>2285</v>
      </c>
      <c r="P34" s="299">
        <v>1</v>
      </c>
      <c r="Q34" s="319">
        <v>6805</v>
      </c>
      <c r="R34" s="299">
        <v>4</v>
      </c>
      <c r="S34" s="319">
        <v>4375</v>
      </c>
      <c r="T34" s="299"/>
      <c r="U34" s="319"/>
      <c r="V34" s="299"/>
      <c r="W34" s="319"/>
      <c r="X34" s="299"/>
      <c r="Y34" s="319"/>
      <c r="Z34" s="313"/>
      <c r="AA34" s="319"/>
      <c r="AB34" s="1171">
        <v>54</v>
      </c>
      <c r="AC34" s="317">
        <v>44102</v>
      </c>
      <c r="AD34" s="318">
        <v>26</v>
      </c>
    </row>
    <row r="35" spans="1:30" ht="16.5" x14ac:dyDescent="0.2">
      <c r="A35" s="303">
        <v>27</v>
      </c>
      <c r="B35" s="311" t="s">
        <v>641</v>
      </c>
      <c r="C35" s="312" t="s">
        <v>1011</v>
      </c>
      <c r="D35" s="1169">
        <v>5</v>
      </c>
      <c r="E35" s="319">
        <v>3948</v>
      </c>
      <c r="F35" s="1169">
        <v>4</v>
      </c>
      <c r="G35" s="319">
        <v>5516</v>
      </c>
      <c r="H35" s="1169">
        <v>7</v>
      </c>
      <c r="I35" s="315">
        <v>12255</v>
      </c>
      <c r="J35" s="1172">
        <v>6</v>
      </c>
      <c r="K35" s="319">
        <v>11895</v>
      </c>
      <c r="L35" s="313">
        <v>11</v>
      </c>
      <c r="M35" s="315">
        <v>565</v>
      </c>
      <c r="N35" s="299">
        <v>3</v>
      </c>
      <c r="O35" s="319">
        <v>7370</v>
      </c>
      <c r="P35" s="299">
        <v>9</v>
      </c>
      <c r="Q35" s="319">
        <v>2185</v>
      </c>
      <c r="R35" s="299">
        <v>10</v>
      </c>
      <c r="S35" s="319">
        <v>2035</v>
      </c>
      <c r="T35" s="299"/>
      <c r="U35" s="319"/>
      <c r="V35" s="299"/>
      <c r="W35" s="319"/>
      <c r="X35" s="299"/>
      <c r="Y35" s="319"/>
      <c r="Z35" s="313"/>
      <c r="AA35" s="319"/>
      <c r="AB35" s="1171">
        <v>55</v>
      </c>
      <c r="AC35" s="317">
        <v>45769</v>
      </c>
      <c r="AD35" s="318">
        <v>27</v>
      </c>
    </row>
    <row r="36" spans="1:30" ht="16.5" x14ac:dyDescent="0.2">
      <c r="A36" s="303">
        <v>28</v>
      </c>
      <c r="B36" s="311" t="s">
        <v>647</v>
      </c>
      <c r="C36" s="312" t="s">
        <v>109</v>
      </c>
      <c r="D36" s="1169">
        <v>9</v>
      </c>
      <c r="E36" s="319">
        <v>4016</v>
      </c>
      <c r="F36" s="1169">
        <v>6</v>
      </c>
      <c r="G36" s="319">
        <v>5200</v>
      </c>
      <c r="H36" s="1169">
        <v>7</v>
      </c>
      <c r="I36" s="315">
        <v>10108</v>
      </c>
      <c r="J36" s="1172">
        <v>4</v>
      </c>
      <c r="K36" s="319">
        <v>19430</v>
      </c>
      <c r="L36" s="313">
        <v>5</v>
      </c>
      <c r="M36" s="315">
        <v>2930</v>
      </c>
      <c r="N36" s="299">
        <v>9</v>
      </c>
      <c r="O36" s="319">
        <v>2095</v>
      </c>
      <c r="P36" s="299">
        <v>7</v>
      </c>
      <c r="Q36" s="319">
        <v>3530</v>
      </c>
      <c r="R36" s="299">
        <v>9</v>
      </c>
      <c r="S36" s="319">
        <v>1765</v>
      </c>
      <c r="T36" s="299"/>
      <c r="U36" s="319"/>
      <c r="V36" s="299"/>
      <c r="W36" s="319"/>
      <c r="X36" s="299"/>
      <c r="Y36" s="319"/>
      <c r="Z36" s="313"/>
      <c r="AA36" s="319"/>
      <c r="AB36" s="1171">
        <v>56</v>
      </c>
      <c r="AC36" s="317">
        <v>49074</v>
      </c>
      <c r="AD36" s="318">
        <v>28</v>
      </c>
    </row>
    <row r="37" spans="1:30" ht="16.5" x14ac:dyDescent="0.2">
      <c r="A37" s="303">
        <v>29</v>
      </c>
      <c r="B37" s="311" t="s">
        <v>640</v>
      </c>
      <c r="C37" s="312" t="s">
        <v>1011</v>
      </c>
      <c r="D37" s="1169">
        <v>6</v>
      </c>
      <c r="E37" s="319">
        <v>5396</v>
      </c>
      <c r="F37" s="1169">
        <v>4</v>
      </c>
      <c r="G37" s="319">
        <v>5659</v>
      </c>
      <c r="H37" s="1169">
        <v>11</v>
      </c>
      <c r="I37" s="315">
        <v>5215</v>
      </c>
      <c r="J37" s="1172">
        <v>4</v>
      </c>
      <c r="K37" s="319">
        <v>18055</v>
      </c>
      <c r="L37" s="313">
        <v>8</v>
      </c>
      <c r="M37" s="315">
        <v>2065</v>
      </c>
      <c r="N37" s="299">
        <v>9</v>
      </c>
      <c r="O37" s="319">
        <v>1975</v>
      </c>
      <c r="P37" s="299">
        <v>7</v>
      </c>
      <c r="Q37" s="319">
        <v>3435</v>
      </c>
      <c r="R37" s="299">
        <v>9</v>
      </c>
      <c r="S37" s="319">
        <v>2745</v>
      </c>
      <c r="T37" s="299"/>
      <c r="U37" s="319"/>
      <c r="V37" s="299"/>
      <c r="W37" s="319"/>
      <c r="X37" s="299"/>
      <c r="Y37" s="319"/>
      <c r="Z37" s="313"/>
      <c r="AA37" s="319"/>
      <c r="AB37" s="1171">
        <v>58</v>
      </c>
      <c r="AC37" s="317">
        <v>44545</v>
      </c>
      <c r="AD37" s="318">
        <v>29</v>
      </c>
    </row>
    <row r="38" spans="1:30" ht="16.5" x14ac:dyDescent="0.2">
      <c r="A38" s="303">
        <v>30</v>
      </c>
      <c r="B38" s="311" t="s">
        <v>398</v>
      </c>
      <c r="C38" s="312" t="s">
        <v>108</v>
      </c>
      <c r="D38" s="1169">
        <v>11</v>
      </c>
      <c r="E38" s="319">
        <v>3167</v>
      </c>
      <c r="F38" s="1169">
        <v>11</v>
      </c>
      <c r="G38" s="319">
        <v>2628</v>
      </c>
      <c r="H38" s="1169">
        <v>5</v>
      </c>
      <c r="I38" s="315">
        <v>14070</v>
      </c>
      <c r="J38" s="1172">
        <v>3</v>
      </c>
      <c r="K38" s="319">
        <v>12970</v>
      </c>
      <c r="L38" s="313">
        <v>2</v>
      </c>
      <c r="M38" s="315">
        <v>3775</v>
      </c>
      <c r="N38" s="299">
        <v>8</v>
      </c>
      <c r="O38" s="319">
        <v>4120</v>
      </c>
      <c r="P38" s="299">
        <v>11</v>
      </c>
      <c r="Q38" s="319">
        <v>1180</v>
      </c>
      <c r="R38" s="299">
        <v>7</v>
      </c>
      <c r="S38" s="319">
        <v>2335</v>
      </c>
      <c r="T38" s="299"/>
      <c r="U38" s="319"/>
      <c r="V38" s="299"/>
      <c r="W38" s="319"/>
      <c r="X38" s="299"/>
      <c r="Y38" s="319"/>
      <c r="Z38" s="313"/>
      <c r="AA38" s="319"/>
      <c r="AB38" s="1171">
        <v>58</v>
      </c>
      <c r="AC38" s="317">
        <v>44245</v>
      </c>
      <c r="AD38" s="318">
        <v>30</v>
      </c>
    </row>
    <row r="39" spans="1:30" ht="16.5" x14ac:dyDescent="0.2">
      <c r="A39" s="303">
        <v>31</v>
      </c>
      <c r="B39" s="311" t="s">
        <v>660</v>
      </c>
      <c r="C39" s="312" t="s">
        <v>77</v>
      </c>
      <c r="D39" s="1169">
        <v>10</v>
      </c>
      <c r="E39" s="319">
        <v>3177</v>
      </c>
      <c r="F39" s="1169">
        <v>10</v>
      </c>
      <c r="G39" s="319">
        <v>3959</v>
      </c>
      <c r="H39" s="1169">
        <v>7</v>
      </c>
      <c r="I39" s="315">
        <v>13478</v>
      </c>
      <c r="J39" s="1172">
        <v>9</v>
      </c>
      <c r="K39" s="319">
        <v>14430</v>
      </c>
      <c r="L39" s="313">
        <v>12</v>
      </c>
      <c r="M39" s="315">
        <v>765</v>
      </c>
      <c r="N39" s="299">
        <v>1</v>
      </c>
      <c r="O39" s="319">
        <v>13120</v>
      </c>
      <c r="P39" s="299">
        <v>3</v>
      </c>
      <c r="Q39" s="319">
        <v>3890</v>
      </c>
      <c r="R39" s="299">
        <v>8</v>
      </c>
      <c r="S39" s="319">
        <v>2145</v>
      </c>
      <c r="T39" s="299"/>
      <c r="U39" s="319"/>
      <c r="V39" s="299"/>
      <c r="W39" s="319"/>
      <c r="X39" s="299"/>
      <c r="Y39" s="319"/>
      <c r="Z39" s="313"/>
      <c r="AA39" s="319"/>
      <c r="AB39" s="1171">
        <v>60</v>
      </c>
      <c r="AC39" s="317">
        <v>54964</v>
      </c>
      <c r="AD39" s="318">
        <v>31</v>
      </c>
    </row>
    <row r="40" spans="1:30" ht="16.5" x14ac:dyDescent="0.2">
      <c r="A40" s="303">
        <v>32</v>
      </c>
      <c r="B40" s="311" t="s">
        <v>642</v>
      </c>
      <c r="C40" s="312" t="s">
        <v>1011</v>
      </c>
      <c r="D40" s="1169">
        <v>9</v>
      </c>
      <c r="E40" s="319">
        <v>2562</v>
      </c>
      <c r="F40" s="1169">
        <v>10</v>
      </c>
      <c r="G40" s="319">
        <v>2902</v>
      </c>
      <c r="H40" s="1169">
        <v>4</v>
      </c>
      <c r="I40" s="315">
        <v>11554</v>
      </c>
      <c r="J40" s="1172">
        <v>2</v>
      </c>
      <c r="K40" s="319">
        <v>23480</v>
      </c>
      <c r="L40" s="313">
        <v>6</v>
      </c>
      <c r="M40" s="315">
        <v>1975</v>
      </c>
      <c r="N40" s="299">
        <v>3</v>
      </c>
      <c r="O40" s="319">
        <v>3725</v>
      </c>
      <c r="P40" s="299">
        <v>13</v>
      </c>
      <c r="Q40" s="319"/>
      <c r="R40" s="299">
        <v>13</v>
      </c>
      <c r="S40" s="319"/>
      <c r="T40" s="299"/>
      <c r="U40" s="319"/>
      <c r="V40" s="299"/>
      <c r="W40" s="319"/>
      <c r="X40" s="299"/>
      <c r="Y40" s="319"/>
      <c r="Z40" s="313"/>
      <c r="AA40" s="319"/>
      <c r="AB40" s="1171">
        <v>60</v>
      </c>
      <c r="AC40" s="317">
        <v>46198</v>
      </c>
      <c r="AD40" s="318">
        <v>32</v>
      </c>
    </row>
    <row r="41" spans="1:30" ht="16.5" x14ac:dyDescent="0.2">
      <c r="A41" s="303">
        <v>33</v>
      </c>
      <c r="B41" s="311" t="s">
        <v>618</v>
      </c>
      <c r="C41" s="312" t="s">
        <v>106</v>
      </c>
      <c r="D41" s="1169">
        <v>2</v>
      </c>
      <c r="E41" s="319">
        <v>4775</v>
      </c>
      <c r="F41" s="1169">
        <v>11</v>
      </c>
      <c r="G41" s="319">
        <v>3730</v>
      </c>
      <c r="H41" s="1169">
        <v>12</v>
      </c>
      <c r="I41" s="315">
        <v>7119</v>
      </c>
      <c r="J41" s="1172">
        <v>11</v>
      </c>
      <c r="K41" s="319">
        <v>8903</v>
      </c>
      <c r="L41" s="313">
        <v>5</v>
      </c>
      <c r="M41" s="315">
        <v>2130</v>
      </c>
      <c r="N41" s="299">
        <v>4</v>
      </c>
      <c r="O41" s="319">
        <v>5330</v>
      </c>
      <c r="P41" s="299">
        <v>8</v>
      </c>
      <c r="Q41" s="319">
        <v>3410</v>
      </c>
      <c r="R41" s="299">
        <v>7</v>
      </c>
      <c r="S41" s="319">
        <v>3770</v>
      </c>
      <c r="T41" s="299"/>
      <c r="U41" s="319"/>
      <c r="V41" s="299"/>
      <c r="W41" s="319"/>
      <c r="X41" s="299"/>
      <c r="Y41" s="319"/>
      <c r="Z41" s="313"/>
      <c r="AA41" s="319"/>
      <c r="AB41" s="1171">
        <v>60</v>
      </c>
      <c r="AC41" s="317">
        <v>39167</v>
      </c>
      <c r="AD41" s="318">
        <v>33</v>
      </c>
    </row>
    <row r="42" spans="1:30" ht="16.5" x14ac:dyDescent="0.2">
      <c r="A42" s="303">
        <v>34</v>
      </c>
      <c r="B42" s="311" t="s">
        <v>638</v>
      </c>
      <c r="C42" s="312" t="s">
        <v>74</v>
      </c>
      <c r="D42" s="1169">
        <v>7</v>
      </c>
      <c r="E42" s="319">
        <v>3359</v>
      </c>
      <c r="F42" s="1169">
        <v>11</v>
      </c>
      <c r="G42" s="319">
        <v>4558</v>
      </c>
      <c r="H42" s="1169">
        <v>8</v>
      </c>
      <c r="I42" s="315">
        <v>13251</v>
      </c>
      <c r="J42" s="1172">
        <v>3</v>
      </c>
      <c r="K42" s="319">
        <v>23830</v>
      </c>
      <c r="L42" s="313">
        <v>12</v>
      </c>
      <c r="M42" s="315">
        <v>0</v>
      </c>
      <c r="N42" s="299">
        <v>7</v>
      </c>
      <c r="O42" s="319">
        <v>4560</v>
      </c>
      <c r="P42" s="299">
        <v>11</v>
      </c>
      <c r="Q42" s="319">
        <v>1110</v>
      </c>
      <c r="R42" s="299">
        <v>2</v>
      </c>
      <c r="S42" s="319">
        <v>5500</v>
      </c>
      <c r="T42" s="299"/>
      <c r="U42" s="319"/>
      <c r="V42" s="299"/>
      <c r="W42" s="319"/>
      <c r="X42" s="299"/>
      <c r="Y42" s="319"/>
      <c r="Z42" s="313"/>
      <c r="AA42" s="319"/>
      <c r="AB42" s="1171">
        <v>61</v>
      </c>
      <c r="AC42" s="317">
        <v>56168</v>
      </c>
      <c r="AD42" s="318">
        <v>34</v>
      </c>
    </row>
    <row r="43" spans="1:30" ht="16.5" x14ac:dyDescent="0.2">
      <c r="A43" s="303">
        <v>35</v>
      </c>
      <c r="B43" s="311" t="s">
        <v>1012</v>
      </c>
      <c r="C43" s="312" t="s">
        <v>77</v>
      </c>
      <c r="D43" s="1169">
        <v>13</v>
      </c>
      <c r="E43" s="319"/>
      <c r="F43" s="1169">
        <v>13</v>
      </c>
      <c r="G43" s="319"/>
      <c r="H43" s="1169">
        <v>4</v>
      </c>
      <c r="I43" s="315">
        <v>15449</v>
      </c>
      <c r="J43" s="1172">
        <v>7</v>
      </c>
      <c r="K43" s="319">
        <v>20550</v>
      </c>
      <c r="L43" s="313">
        <v>10</v>
      </c>
      <c r="M43" s="315">
        <v>1275</v>
      </c>
      <c r="N43" s="299">
        <v>2</v>
      </c>
      <c r="O43" s="319">
        <v>4645</v>
      </c>
      <c r="P43" s="299">
        <v>7</v>
      </c>
      <c r="Q43" s="319">
        <v>2130</v>
      </c>
      <c r="R43" s="299">
        <v>5</v>
      </c>
      <c r="S43" s="319">
        <v>4940</v>
      </c>
      <c r="T43" s="299"/>
      <c r="U43" s="319"/>
      <c r="V43" s="299"/>
      <c r="W43" s="319"/>
      <c r="X43" s="299"/>
      <c r="Y43" s="319"/>
      <c r="Z43" s="313"/>
      <c r="AA43" s="319"/>
      <c r="AB43" s="1171">
        <v>61</v>
      </c>
      <c r="AC43" s="317">
        <v>48989</v>
      </c>
      <c r="AD43" s="318">
        <v>35</v>
      </c>
    </row>
    <row r="44" spans="1:30" ht="16.5" x14ac:dyDescent="0.2">
      <c r="A44" s="303">
        <v>36</v>
      </c>
      <c r="B44" s="311" t="s">
        <v>392</v>
      </c>
      <c r="C44" s="312" t="s">
        <v>109</v>
      </c>
      <c r="D44" s="1169">
        <v>11</v>
      </c>
      <c r="E44" s="319">
        <v>2519</v>
      </c>
      <c r="F44" s="1169">
        <v>8</v>
      </c>
      <c r="G44" s="319">
        <v>5401</v>
      </c>
      <c r="H44" s="1169">
        <v>6</v>
      </c>
      <c r="I44" s="315">
        <v>13623</v>
      </c>
      <c r="J44" s="1172">
        <v>9</v>
      </c>
      <c r="K44" s="319">
        <v>12185</v>
      </c>
      <c r="L44" s="313">
        <v>11</v>
      </c>
      <c r="M44" s="315">
        <v>120</v>
      </c>
      <c r="N44" s="299">
        <v>4</v>
      </c>
      <c r="O44" s="319">
        <v>3500</v>
      </c>
      <c r="P44" s="299">
        <v>4</v>
      </c>
      <c r="Q44" s="319">
        <v>3535</v>
      </c>
      <c r="R44" s="299">
        <v>8</v>
      </c>
      <c r="S44" s="319">
        <v>2920</v>
      </c>
      <c r="T44" s="299"/>
      <c r="U44" s="319"/>
      <c r="V44" s="299"/>
      <c r="W44" s="319"/>
      <c r="X44" s="299"/>
      <c r="Y44" s="319"/>
      <c r="Z44" s="313"/>
      <c r="AA44" s="319"/>
      <c r="AB44" s="1171">
        <v>61</v>
      </c>
      <c r="AC44" s="317">
        <v>43803</v>
      </c>
      <c r="AD44" s="318">
        <v>36</v>
      </c>
    </row>
    <row r="45" spans="1:30" ht="16.5" x14ac:dyDescent="0.2">
      <c r="A45" s="303">
        <v>37</v>
      </c>
      <c r="B45" s="311" t="s">
        <v>634</v>
      </c>
      <c r="C45" s="312" t="s">
        <v>121</v>
      </c>
      <c r="D45" s="1169">
        <v>6</v>
      </c>
      <c r="E45" s="319">
        <v>3992</v>
      </c>
      <c r="F45" s="1169">
        <v>3</v>
      </c>
      <c r="G45" s="319">
        <v>6400</v>
      </c>
      <c r="H45" s="1169">
        <v>6</v>
      </c>
      <c r="I45" s="315">
        <v>10374</v>
      </c>
      <c r="J45" s="1172">
        <v>4</v>
      </c>
      <c r="K45" s="319">
        <v>12460</v>
      </c>
      <c r="L45" s="313">
        <v>9</v>
      </c>
      <c r="M45" s="315">
        <v>755</v>
      </c>
      <c r="N45" s="299">
        <v>9.5</v>
      </c>
      <c r="O45" s="319">
        <v>1210</v>
      </c>
      <c r="P45" s="299">
        <v>12</v>
      </c>
      <c r="Q45" s="319">
        <v>955</v>
      </c>
      <c r="R45" s="299">
        <v>12</v>
      </c>
      <c r="S45" s="319">
        <v>645</v>
      </c>
      <c r="T45" s="299"/>
      <c r="U45" s="319"/>
      <c r="V45" s="299"/>
      <c r="W45" s="319"/>
      <c r="X45" s="299"/>
      <c r="Y45" s="319"/>
      <c r="Z45" s="313"/>
      <c r="AA45" s="319"/>
      <c r="AB45" s="1171">
        <v>61.5</v>
      </c>
      <c r="AC45" s="317">
        <v>36791</v>
      </c>
      <c r="AD45" s="318">
        <v>37</v>
      </c>
    </row>
    <row r="46" spans="1:30" ht="16.5" x14ac:dyDescent="0.2">
      <c r="A46" s="303">
        <v>38</v>
      </c>
      <c r="B46" s="311" t="s">
        <v>632</v>
      </c>
      <c r="C46" s="312" t="s">
        <v>121</v>
      </c>
      <c r="D46" s="1169">
        <v>11</v>
      </c>
      <c r="E46" s="319">
        <v>2593</v>
      </c>
      <c r="F46" s="1169">
        <v>11</v>
      </c>
      <c r="G46" s="319">
        <v>2921</v>
      </c>
      <c r="H46" s="1169">
        <v>3</v>
      </c>
      <c r="I46" s="315">
        <v>14445</v>
      </c>
      <c r="J46" s="1172">
        <v>3</v>
      </c>
      <c r="K46" s="319">
        <v>19898</v>
      </c>
      <c r="L46" s="313">
        <v>3</v>
      </c>
      <c r="M46" s="315">
        <v>2860</v>
      </c>
      <c r="N46" s="299">
        <v>11</v>
      </c>
      <c r="O46" s="319">
        <v>2195</v>
      </c>
      <c r="P46" s="299">
        <v>8</v>
      </c>
      <c r="Q46" s="319">
        <v>3045</v>
      </c>
      <c r="R46" s="299">
        <v>12</v>
      </c>
      <c r="S46" s="319">
        <v>1310</v>
      </c>
      <c r="T46" s="299"/>
      <c r="U46" s="319"/>
      <c r="V46" s="299"/>
      <c r="W46" s="319"/>
      <c r="X46" s="299"/>
      <c r="Y46" s="319"/>
      <c r="Z46" s="313"/>
      <c r="AA46" s="319"/>
      <c r="AB46" s="1171">
        <v>62</v>
      </c>
      <c r="AC46" s="317">
        <v>49267</v>
      </c>
      <c r="AD46" s="318">
        <v>38</v>
      </c>
    </row>
    <row r="47" spans="1:30" ht="16.5" x14ac:dyDescent="0.2">
      <c r="A47" s="303">
        <v>39</v>
      </c>
      <c r="B47" s="311" t="s">
        <v>633</v>
      </c>
      <c r="C47" s="312" t="s">
        <v>121</v>
      </c>
      <c r="D47" s="1169">
        <v>4</v>
      </c>
      <c r="E47" s="319">
        <v>4030</v>
      </c>
      <c r="F47" s="1169">
        <v>6</v>
      </c>
      <c r="G47" s="319">
        <v>6340</v>
      </c>
      <c r="H47" s="1169">
        <v>5</v>
      </c>
      <c r="I47" s="315">
        <v>13886</v>
      </c>
      <c r="J47" s="1172">
        <v>8</v>
      </c>
      <c r="K47" s="319">
        <v>16100</v>
      </c>
      <c r="L47" s="313">
        <v>12</v>
      </c>
      <c r="M47" s="315">
        <v>415</v>
      </c>
      <c r="N47" s="299">
        <v>7</v>
      </c>
      <c r="O47" s="319">
        <v>2580</v>
      </c>
      <c r="P47" s="299">
        <v>10</v>
      </c>
      <c r="Q47" s="319">
        <v>1395</v>
      </c>
      <c r="R47" s="299">
        <v>11</v>
      </c>
      <c r="S47" s="319">
        <v>655</v>
      </c>
      <c r="T47" s="299"/>
      <c r="U47" s="319"/>
      <c r="V47" s="299"/>
      <c r="W47" s="319"/>
      <c r="X47" s="299"/>
      <c r="Y47" s="319"/>
      <c r="Z47" s="313"/>
      <c r="AA47" s="319"/>
      <c r="AB47" s="1171">
        <v>63</v>
      </c>
      <c r="AC47" s="317">
        <v>45401</v>
      </c>
      <c r="AD47" s="318">
        <v>39</v>
      </c>
    </row>
    <row r="48" spans="1:30" ht="16.5" x14ac:dyDescent="0.2">
      <c r="A48" s="302">
        <v>40</v>
      </c>
      <c r="B48" s="311" t="s">
        <v>626</v>
      </c>
      <c r="C48" s="312" t="s">
        <v>107</v>
      </c>
      <c r="D48" s="1169">
        <v>12</v>
      </c>
      <c r="E48" s="319">
        <v>2993</v>
      </c>
      <c r="F48" s="1169">
        <v>7</v>
      </c>
      <c r="G48" s="319">
        <v>4929</v>
      </c>
      <c r="H48" s="1169">
        <v>11</v>
      </c>
      <c r="I48" s="315">
        <v>8447</v>
      </c>
      <c r="J48" s="1172">
        <v>10</v>
      </c>
      <c r="K48" s="319">
        <v>13620</v>
      </c>
      <c r="L48" s="313">
        <v>1</v>
      </c>
      <c r="M48" s="315">
        <v>5000</v>
      </c>
      <c r="N48" s="299">
        <v>6</v>
      </c>
      <c r="O48" s="319">
        <v>4200</v>
      </c>
      <c r="P48" s="299">
        <v>5</v>
      </c>
      <c r="Q48" s="319">
        <v>3750</v>
      </c>
      <c r="R48" s="299">
        <v>11</v>
      </c>
      <c r="S48" s="319">
        <v>2000</v>
      </c>
      <c r="T48" s="299"/>
      <c r="U48" s="319"/>
      <c r="V48" s="299"/>
      <c r="W48" s="319"/>
      <c r="X48" s="299"/>
      <c r="Y48" s="319"/>
      <c r="Z48" s="313"/>
      <c r="AA48" s="319"/>
      <c r="AB48" s="1171">
        <v>63</v>
      </c>
      <c r="AC48" s="317">
        <v>44939</v>
      </c>
      <c r="AD48" s="320">
        <v>40</v>
      </c>
    </row>
    <row r="49" spans="1:30" ht="16.5" x14ac:dyDescent="0.2">
      <c r="A49" s="303">
        <v>41</v>
      </c>
      <c r="B49" s="311" t="s">
        <v>637</v>
      </c>
      <c r="C49" s="312" t="s">
        <v>74</v>
      </c>
      <c r="D49" s="1169">
        <v>9</v>
      </c>
      <c r="E49" s="319">
        <v>3346</v>
      </c>
      <c r="F49" s="1169">
        <v>12</v>
      </c>
      <c r="G49" s="319">
        <v>2577</v>
      </c>
      <c r="H49" s="1169">
        <v>10</v>
      </c>
      <c r="I49" s="315">
        <v>8870</v>
      </c>
      <c r="J49" s="1172">
        <v>8</v>
      </c>
      <c r="K49" s="319">
        <v>14427</v>
      </c>
      <c r="L49" s="313">
        <v>8</v>
      </c>
      <c r="M49" s="315">
        <v>910</v>
      </c>
      <c r="N49" s="299">
        <v>8</v>
      </c>
      <c r="O49" s="319">
        <v>2355</v>
      </c>
      <c r="P49" s="299">
        <v>5</v>
      </c>
      <c r="Q49" s="319">
        <v>3440</v>
      </c>
      <c r="R49" s="299">
        <v>4</v>
      </c>
      <c r="S49" s="319">
        <v>5685</v>
      </c>
      <c r="T49" s="299"/>
      <c r="U49" s="319"/>
      <c r="V49" s="299"/>
      <c r="W49" s="319"/>
      <c r="X49" s="299"/>
      <c r="Y49" s="319"/>
      <c r="Z49" s="313"/>
      <c r="AA49" s="319"/>
      <c r="AB49" s="1171">
        <v>64</v>
      </c>
      <c r="AC49" s="317">
        <v>41610</v>
      </c>
      <c r="AD49" s="318">
        <v>41</v>
      </c>
    </row>
    <row r="50" spans="1:30" ht="16.5" x14ac:dyDescent="0.2">
      <c r="A50" s="303">
        <v>42</v>
      </c>
      <c r="B50" s="311" t="s">
        <v>627</v>
      </c>
      <c r="C50" s="312" t="s">
        <v>107</v>
      </c>
      <c r="D50" s="313">
        <v>4</v>
      </c>
      <c r="E50" s="319">
        <v>5647</v>
      </c>
      <c r="F50" s="313">
        <v>7</v>
      </c>
      <c r="G50" s="319">
        <v>5535</v>
      </c>
      <c r="H50" s="1169">
        <v>12</v>
      </c>
      <c r="I50" s="315">
        <v>5202</v>
      </c>
      <c r="J50" s="1172">
        <v>11</v>
      </c>
      <c r="K50" s="319">
        <v>16415</v>
      </c>
      <c r="L50" s="313">
        <v>7</v>
      </c>
      <c r="M50" s="315">
        <v>1215</v>
      </c>
      <c r="N50" s="299">
        <v>12</v>
      </c>
      <c r="O50" s="319">
        <v>0</v>
      </c>
      <c r="P50" s="299">
        <v>9</v>
      </c>
      <c r="Q50" s="319">
        <v>2735</v>
      </c>
      <c r="R50" s="299">
        <v>10</v>
      </c>
      <c r="S50" s="319">
        <v>1525</v>
      </c>
      <c r="T50" s="299"/>
      <c r="U50" s="319"/>
      <c r="V50" s="299"/>
      <c r="W50" s="319"/>
      <c r="X50" s="299"/>
      <c r="Y50" s="319"/>
      <c r="Z50" s="313"/>
      <c r="AA50" s="319"/>
      <c r="AB50" s="1171">
        <v>72</v>
      </c>
      <c r="AC50" s="317">
        <v>38274</v>
      </c>
      <c r="AD50" s="318">
        <v>42</v>
      </c>
    </row>
    <row r="51" spans="1:30" ht="16.5" x14ac:dyDescent="0.2">
      <c r="A51" s="303">
        <v>43</v>
      </c>
      <c r="B51" s="311" t="s">
        <v>656</v>
      </c>
      <c r="C51" s="312" t="s">
        <v>695</v>
      </c>
      <c r="D51" s="1169">
        <v>12</v>
      </c>
      <c r="E51" s="319">
        <v>2394</v>
      </c>
      <c r="F51" s="1169">
        <v>6</v>
      </c>
      <c r="G51" s="319">
        <v>3824</v>
      </c>
      <c r="H51" s="1169">
        <v>8</v>
      </c>
      <c r="I51" s="315">
        <v>10099</v>
      </c>
      <c r="J51" s="1172">
        <v>5</v>
      </c>
      <c r="K51" s="319">
        <v>17630</v>
      </c>
      <c r="L51" s="313">
        <v>12</v>
      </c>
      <c r="M51" s="315">
        <v>0</v>
      </c>
      <c r="N51" s="299">
        <v>11</v>
      </c>
      <c r="O51" s="319">
        <v>160</v>
      </c>
      <c r="P51" s="299">
        <v>8</v>
      </c>
      <c r="Q51" s="319">
        <v>2245</v>
      </c>
      <c r="R51" s="299">
        <v>13</v>
      </c>
      <c r="S51" s="319"/>
      <c r="T51" s="299"/>
      <c r="U51" s="319"/>
      <c r="V51" s="299"/>
      <c r="W51" s="319"/>
      <c r="X51" s="299"/>
      <c r="Y51" s="319"/>
      <c r="Z51" s="313"/>
      <c r="AA51" s="319"/>
      <c r="AB51" s="1171">
        <v>75</v>
      </c>
      <c r="AC51" s="317">
        <v>36352</v>
      </c>
      <c r="AD51" s="318">
        <v>43</v>
      </c>
    </row>
    <row r="52" spans="1:30" ht="16.5" x14ac:dyDescent="0.2">
      <c r="A52" s="303">
        <v>44</v>
      </c>
      <c r="B52" s="311" t="s">
        <v>652</v>
      </c>
      <c r="C52" s="312" t="s">
        <v>84</v>
      </c>
      <c r="D52" s="1169">
        <v>10</v>
      </c>
      <c r="E52" s="319">
        <v>2549</v>
      </c>
      <c r="F52" s="1169">
        <v>12</v>
      </c>
      <c r="G52" s="319">
        <v>3110</v>
      </c>
      <c r="H52" s="1169">
        <v>9</v>
      </c>
      <c r="I52" s="315">
        <v>5818</v>
      </c>
      <c r="J52" s="1172">
        <v>7</v>
      </c>
      <c r="K52" s="319">
        <v>11355</v>
      </c>
      <c r="L52" s="313">
        <v>3</v>
      </c>
      <c r="M52" s="315">
        <v>5465</v>
      </c>
      <c r="N52" s="299">
        <v>12</v>
      </c>
      <c r="O52" s="319">
        <v>825</v>
      </c>
      <c r="P52" s="299">
        <v>12</v>
      </c>
      <c r="Q52" s="319">
        <v>975</v>
      </c>
      <c r="R52" s="299">
        <v>10</v>
      </c>
      <c r="S52" s="319">
        <v>870</v>
      </c>
      <c r="T52" s="299"/>
      <c r="U52" s="319"/>
      <c r="V52" s="299"/>
      <c r="W52" s="319"/>
      <c r="X52" s="299"/>
      <c r="Y52" s="319"/>
      <c r="Z52" s="313"/>
      <c r="AA52" s="319"/>
      <c r="AB52" s="1171">
        <v>75</v>
      </c>
      <c r="AC52" s="317">
        <v>30967</v>
      </c>
      <c r="AD52" s="318">
        <v>44</v>
      </c>
    </row>
    <row r="53" spans="1:30" ht="16.5" x14ac:dyDescent="0.2">
      <c r="A53" s="303">
        <v>45</v>
      </c>
      <c r="B53" s="311" t="s">
        <v>1013</v>
      </c>
      <c r="C53" s="312" t="s">
        <v>84</v>
      </c>
      <c r="D53" s="1169">
        <v>13</v>
      </c>
      <c r="E53" s="319"/>
      <c r="F53" s="1169">
        <v>13</v>
      </c>
      <c r="G53" s="319"/>
      <c r="H53" s="1169">
        <v>12</v>
      </c>
      <c r="I53" s="315">
        <v>4728</v>
      </c>
      <c r="J53" s="1172">
        <v>12</v>
      </c>
      <c r="K53" s="319">
        <v>6290</v>
      </c>
      <c r="L53" s="313">
        <v>2</v>
      </c>
      <c r="M53" s="315">
        <v>4740</v>
      </c>
      <c r="N53" s="299">
        <v>10</v>
      </c>
      <c r="O53" s="319">
        <v>2705</v>
      </c>
      <c r="P53" s="299">
        <v>4</v>
      </c>
      <c r="Q53" s="319">
        <v>4420</v>
      </c>
      <c r="R53" s="299">
        <v>9</v>
      </c>
      <c r="S53" s="319">
        <v>2650</v>
      </c>
      <c r="T53" s="299"/>
      <c r="U53" s="319"/>
      <c r="V53" s="299"/>
      <c r="W53" s="319"/>
      <c r="X53" s="299"/>
      <c r="Y53" s="319"/>
      <c r="Z53" s="313"/>
      <c r="AA53" s="319"/>
      <c r="AB53" s="1171">
        <v>75</v>
      </c>
      <c r="AC53" s="317">
        <v>25533</v>
      </c>
      <c r="AD53" s="318">
        <v>45</v>
      </c>
    </row>
    <row r="54" spans="1:30" ht="16.5" x14ac:dyDescent="0.2">
      <c r="A54" s="303">
        <v>46</v>
      </c>
      <c r="B54" s="311" t="s">
        <v>621</v>
      </c>
      <c r="C54" s="312" t="s">
        <v>105</v>
      </c>
      <c r="D54" s="313">
        <v>10</v>
      </c>
      <c r="E54" s="319">
        <v>3036</v>
      </c>
      <c r="F54" s="313">
        <v>9</v>
      </c>
      <c r="G54" s="319">
        <v>3269</v>
      </c>
      <c r="H54" s="1169">
        <v>13</v>
      </c>
      <c r="I54" s="315"/>
      <c r="J54" s="1172">
        <v>13</v>
      </c>
      <c r="K54" s="319"/>
      <c r="L54" s="313">
        <v>9</v>
      </c>
      <c r="M54" s="315">
        <v>1700</v>
      </c>
      <c r="N54" s="299">
        <v>5</v>
      </c>
      <c r="O54" s="319">
        <v>6240</v>
      </c>
      <c r="P54" s="299">
        <v>10</v>
      </c>
      <c r="Q54" s="319">
        <v>2275</v>
      </c>
      <c r="R54" s="299">
        <v>12</v>
      </c>
      <c r="S54" s="319">
        <v>610</v>
      </c>
      <c r="T54" s="299"/>
      <c r="U54" s="319"/>
      <c r="V54" s="299"/>
      <c r="W54" s="319"/>
      <c r="X54" s="299"/>
      <c r="Y54" s="319"/>
      <c r="Z54" s="313"/>
      <c r="AA54" s="319"/>
      <c r="AB54" s="1171">
        <v>81</v>
      </c>
      <c r="AC54" s="317">
        <v>17130</v>
      </c>
      <c r="AD54" s="318">
        <v>46</v>
      </c>
    </row>
    <row r="55" spans="1:30" ht="16.5" x14ac:dyDescent="0.2">
      <c r="A55" s="303">
        <v>47</v>
      </c>
      <c r="B55" s="311" t="s">
        <v>1099</v>
      </c>
      <c r="C55" s="312" t="s">
        <v>1011</v>
      </c>
      <c r="D55" s="1169">
        <v>13</v>
      </c>
      <c r="E55" s="319"/>
      <c r="F55" s="1169">
        <v>13</v>
      </c>
      <c r="G55" s="319"/>
      <c r="H55" s="1169">
        <v>13</v>
      </c>
      <c r="I55" s="315"/>
      <c r="J55" s="1172">
        <v>13</v>
      </c>
      <c r="K55" s="319"/>
      <c r="L55" s="313">
        <v>13</v>
      </c>
      <c r="M55" s="315"/>
      <c r="N55" s="299">
        <v>13</v>
      </c>
      <c r="O55" s="319"/>
      <c r="P55" s="299">
        <v>3</v>
      </c>
      <c r="Q55" s="319">
        <v>3930</v>
      </c>
      <c r="R55" s="299">
        <v>3</v>
      </c>
      <c r="S55" s="319">
        <v>5260</v>
      </c>
      <c r="T55" s="299"/>
      <c r="U55" s="319"/>
      <c r="V55" s="299"/>
      <c r="W55" s="319"/>
      <c r="X55" s="299"/>
      <c r="Y55" s="319"/>
      <c r="Z55" s="313"/>
      <c r="AA55" s="319"/>
      <c r="AB55" s="1171">
        <v>84</v>
      </c>
      <c r="AC55" s="317">
        <v>9190</v>
      </c>
      <c r="AD55" s="318">
        <v>47</v>
      </c>
    </row>
    <row r="56" spans="1:30" ht="16.5" x14ac:dyDescent="0.2">
      <c r="A56" s="303">
        <v>48</v>
      </c>
      <c r="B56" s="311" t="s">
        <v>1014</v>
      </c>
      <c r="C56" s="312" t="s">
        <v>695</v>
      </c>
      <c r="D56" s="1169">
        <v>13</v>
      </c>
      <c r="E56" s="319"/>
      <c r="F56" s="1169">
        <v>13</v>
      </c>
      <c r="G56" s="319"/>
      <c r="H56" s="313">
        <v>8</v>
      </c>
      <c r="I56" s="315">
        <v>5885</v>
      </c>
      <c r="J56" s="299">
        <v>13</v>
      </c>
      <c r="K56" s="319"/>
      <c r="L56" s="313">
        <v>9</v>
      </c>
      <c r="M56" s="315">
        <v>620</v>
      </c>
      <c r="N56" s="299">
        <v>13</v>
      </c>
      <c r="O56" s="319"/>
      <c r="P56" s="299">
        <v>13</v>
      </c>
      <c r="Q56" s="319"/>
      <c r="R56" s="299">
        <v>3</v>
      </c>
      <c r="S56" s="319">
        <v>8910</v>
      </c>
      <c r="T56" s="299"/>
      <c r="U56" s="319"/>
      <c r="V56" s="299"/>
      <c r="W56" s="319"/>
      <c r="X56" s="299"/>
      <c r="Y56" s="319"/>
      <c r="Z56" s="313"/>
      <c r="AA56" s="319"/>
      <c r="AB56" s="1171">
        <v>85</v>
      </c>
      <c r="AC56" s="317">
        <v>15415</v>
      </c>
      <c r="AD56" s="318">
        <v>48</v>
      </c>
    </row>
    <row r="57" spans="1:30" ht="16.5" x14ac:dyDescent="0.2">
      <c r="A57" s="303">
        <v>49</v>
      </c>
      <c r="B57" s="311" t="s">
        <v>650</v>
      </c>
      <c r="C57" s="312" t="s">
        <v>84</v>
      </c>
      <c r="D57" s="1169">
        <v>8</v>
      </c>
      <c r="E57" s="319">
        <v>4113</v>
      </c>
      <c r="F57" s="1169">
        <v>10</v>
      </c>
      <c r="G57" s="319">
        <v>3069</v>
      </c>
      <c r="H57" s="313">
        <v>13</v>
      </c>
      <c r="I57" s="315"/>
      <c r="J57" s="299">
        <v>13</v>
      </c>
      <c r="K57" s="319"/>
      <c r="L57" s="313">
        <v>8</v>
      </c>
      <c r="M57" s="315">
        <v>2200</v>
      </c>
      <c r="N57" s="299">
        <v>10</v>
      </c>
      <c r="O57" s="319">
        <v>1615</v>
      </c>
      <c r="P57" s="299">
        <v>12</v>
      </c>
      <c r="Q57" s="319">
        <v>825</v>
      </c>
      <c r="R57" s="299">
        <v>11</v>
      </c>
      <c r="S57" s="319">
        <v>1340</v>
      </c>
      <c r="T57" s="299"/>
      <c r="U57" s="319"/>
      <c r="V57" s="299"/>
      <c r="W57" s="319"/>
      <c r="X57" s="299"/>
      <c r="Y57" s="319"/>
      <c r="Z57" s="313"/>
      <c r="AA57" s="319"/>
      <c r="AB57" s="1171">
        <v>85</v>
      </c>
      <c r="AC57" s="317">
        <v>13162</v>
      </c>
      <c r="AD57" s="318">
        <v>49</v>
      </c>
    </row>
    <row r="58" spans="1:30" ht="16.5" x14ac:dyDescent="0.2">
      <c r="A58" s="303">
        <v>50</v>
      </c>
      <c r="B58" s="311" t="s">
        <v>651</v>
      </c>
      <c r="C58" s="312" t="s">
        <v>84</v>
      </c>
      <c r="D58" s="1169">
        <v>12</v>
      </c>
      <c r="E58" s="319">
        <v>1751</v>
      </c>
      <c r="F58" s="1169">
        <v>9</v>
      </c>
      <c r="G58" s="319">
        <v>3354</v>
      </c>
      <c r="H58" s="313">
        <v>8</v>
      </c>
      <c r="I58" s="315">
        <v>10433</v>
      </c>
      <c r="J58" s="299">
        <v>7</v>
      </c>
      <c r="K58" s="319">
        <v>16590</v>
      </c>
      <c r="L58" s="313">
        <v>13</v>
      </c>
      <c r="M58" s="315"/>
      <c r="N58" s="299">
        <v>13</v>
      </c>
      <c r="O58" s="319"/>
      <c r="P58" s="299">
        <v>13</v>
      </c>
      <c r="Q58" s="319"/>
      <c r="R58" s="299">
        <v>13</v>
      </c>
      <c r="S58" s="319"/>
      <c r="T58" s="299"/>
      <c r="U58" s="319"/>
      <c r="V58" s="299"/>
      <c r="W58" s="319"/>
      <c r="X58" s="299"/>
      <c r="Y58" s="319"/>
      <c r="Z58" s="313"/>
      <c r="AA58" s="319"/>
      <c r="AB58" s="1171">
        <v>88</v>
      </c>
      <c r="AC58" s="317">
        <v>32128</v>
      </c>
      <c r="AD58" s="318">
        <v>50</v>
      </c>
    </row>
    <row r="59" spans="1:30" ht="16.5" x14ac:dyDescent="0.2">
      <c r="A59" s="303">
        <v>51</v>
      </c>
      <c r="B59" s="311" t="s">
        <v>654</v>
      </c>
      <c r="C59" s="312" t="s">
        <v>695</v>
      </c>
      <c r="D59" s="313">
        <v>12</v>
      </c>
      <c r="E59" s="319">
        <v>2250</v>
      </c>
      <c r="F59" s="313">
        <v>12</v>
      </c>
      <c r="G59" s="319">
        <v>1687</v>
      </c>
      <c r="H59" s="1169">
        <v>13</v>
      </c>
      <c r="I59" s="315"/>
      <c r="J59" s="1172">
        <v>12</v>
      </c>
      <c r="K59" s="319">
        <v>13380</v>
      </c>
      <c r="L59" s="313">
        <v>13</v>
      </c>
      <c r="M59" s="315"/>
      <c r="N59" s="299">
        <v>7</v>
      </c>
      <c r="O59" s="319">
        <v>2540</v>
      </c>
      <c r="P59" s="299">
        <v>10</v>
      </c>
      <c r="Q59" s="319">
        <v>1200</v>
      </c>
      <c r="R59" s="299">
        <v>12</v>
      </c>
      <c r="S59" s="319">
        <v>1720</v>
      </c>
      <c r="T59" s="299"/>
      <c r="U59" s="319"/>
      <c r="V59" s="299"/>
      <c r="W59" s="319"/>
      <c r="X59" s="299"/>
      <c r="Y59" s="319"/>
      <c r="Z59" s="313"/>
      <c r="AA59" s="319"/>
      <c r="AB59" s="1171">
        <v>91</v>
      </c>
      <c r="AC59" s="317">
        <v>22777</v>
      </c>
      <c r="AD59" s="318">
        <v>51</v>
      </c>
    </row>
    <row r="60" spans="1:30" ht="16.5" x14ac:dyDescent="0.2">
      <c r="A60" s="303">
        <v>52</v>
      </c>
      <c r="B60" s="311" t="s">
        <v>1015</v>
      </c>
      <c r="C60" s="312" t="s">
        <v>105</v>
      </c>
      <c r="D60" s="313">
        <v>13</v>
      </c>
      <c r="E60" s="319"/>
      <c r="F60" s="313">
        <v>13</v>
      </c>
      <c r="G60" s="319"/>
      <c r="H60" s="313">
        <v>6</v>
      </c>
      <c r="I60" s="315">
        <v>12384</v>
      </c>
      <c r="J60" s="299">
        <v>12</v>
      </c>
      <c r="K60" s="319">
        <v>11850</v>
      </c>
      <c r="L60" s="313">
        <v>13</v>
      </c>
      <c r="M60" s="315"/>
      <c r="N60" s="299">
        <v>13</v>
      </c>
      <c r="O60" s="319"/>
      <c r="P60" s="299">
        <v>13</v>
      </c>
      <c r="Q60" s="319"/>
      <c r="R60" s="299">
        <v>13</v>
      </c>
      <c r="S60" s="319"/>
      <c r="T60" s="299"/>
      <c r="U60" s="319"/>
      <c r="V60" s="299"/>
      <c r="W60" s="319"/>
      <c r="X60" s="299"/>
      <c r="Y60" s="319"/>
      <c r="Z60" s="313"/>
      <c r="AA60" s="319"/>
      <c r="AB60" s="316">
        <v>96</v>
      </c>
      <c r="AC60" s="317">
        <v>24234</v>
      </c>
      <c r="AD60" s="318">
        <v>52</v>
      </c>
    </row>
    <row r="61" spans="1:30" ht="16.5" x14ac:dyDescent="0.2">
      <c r="A61" s="303">
        <v>53</v>
      </c>
      <c r="B61" s="311" t="s">
        <v>661</v>
      </c>
      <c r="C61" s="312" t="s">
        <v>77</v>
      </c>
      <c r="D61" s="313">
        <v>11</v>
      </c>
      <c r="E61" s="319">
        <v>2400</v>
      </c>
      <c r="F61" s="313">
        <v>7</v>
      </c>
      <c r="G61" s="319">
        <v>4858</v>
      </c>
      <c r="H61" s="313">
        <v>13</v>
      </c>
      <c r="I61" s="315"/>
      <c r="J61" s="299">
        <v>13</v>
      </c>
      <c r="K61" s="319"/>
      <c r="L61" s="313">
        <v>13</v>
      </c>
      <c r="M61" s="315"/>
      <c r="N61" s="299">
        <v>13</v>
      </c>
      <c r="O61" s="319"/>
      <c r="P61" s="299">
        <v>13</v>
      </c>
      <c r="Q61" s="319"/>
      <c r="R61" s="299">
        <v>13</v>
      </c>
      <c r="S61" s="319"/>
      <c r="T61" s="299"/>
      <c r="U61" s="319"/>
      <c r="V61" s="299"/>
      <c r="W61" s="319"/>
      <c r="X61" s="299"/>
      <c r="Y61" s="319"/>
      <c r="Z61" s="313"/>
      <c r="AA61" s="319"/>
      <c r="AB61" s="316">
        <v>96</v>
      </c>
      <c r="AC61" s="317">
        <v>7258</v>
      </c>
      <c r="AD61" s="318">
        <v>53</v>
      </c>
    </row>
    <row r="62" spans="1:30" ht="16.5" x14ac:dyDescent="0.2">
      <c r="A62" s="303"/>
      <c r="B62" s="311"/>
      <c r="C62" s="312"/>
      <c r="D62" s="313"/>
      <c r="E62" s="319"/>
      <c r="F62" s="313"/>
      <c r="G62" s="319"/>
      <c r="H62" s="313"/>
      <c r="I62" s="315"/>
      <c r="J62" s="299"/>
      <c r="K62" s="319"/>
      <c r="L62" s="313"/>
      <c r="M62" s="315"/>
      <c r="N62" s="299"/>
      <c r="O62" s="319"/>
      <c r="P62" s="299"/>
      <c r="Q62" s="319"/>
      <c r="R62" s="299"/>
      <c r="S62" s="319"/>
      <c r="T62" s="299"/>
      <c r="U62" s="319"/>
      <c r="V62" s="299"/>
      <c r="W62" s="319"/>
      <c r="X62" s="299"/>
      <c r="Y62" s="319"/>
      <c r="Z62" s="313"/>
      <c r="AA62" s="319"/>
      <c r="AB62" s="316"/>
      <c r="AC62" s="317"/>
      <c r="AD62" s="318"/>
    </row>
    <row r="63" spans="1:30" ht="16.5" x14ac:dyDescent="0.2">
      <c r="A63" s="303"/>
      <c r="B63" s="311"/>
      <c r="C63" s="312"/>
      <c r="D63" s="313"/>
      <c r="E63" s="319"/>
      <c r="F63" s="313"/>
      <c r="G63" s="319"/>
      <c r="H63" s="313"/>
      <c r="I63" s="315"/>
      <c r="J63" s="299"/>
      <c r="K63" s="319"/>
      <c r="L63" s="313"/>
      <c r="M63" s="315"/>
      <c r="N63" s="299"/>
      <c r="O63" s="319"/>
      <c r="P63" s="299"/>
      <c r="Q63" s="319"/>
      <c r="R63" s="299"/>
      <c r="S63" s="319"/>
      <c r="T63" s="299"/>
      <c r="U63" s="319"/>
      <c r="V63" s="299"/>
      <c r="W63" s="319"/>
      <c r="X63" s="299"/>
      <c r="Y63" s="319"/>
      <c r="Z63" s="313"/>
      <c r="AA63" s="319"/>
      <c r="AB63" s="316"/>
      <c r="AC63" s="317"/>
      <c r="AD63" s="318"/>
    </row>
    <row r="64" spans="1:30" ht="16.5" x14ac:dyDescent="0.2">
      <c r="A64" s="303"/>
      <c r="B64" s="311"/>
      <c r="C64" s="312"/>
      <c r="D64" s="313"/>
      <c r="E64" s="319"/>
      <c r="F64" s="313"/>
      <c r="G64" s="319"/>
      <c r="H64" s="313"/>
      <c r="I64" s="315"/>
      <c r="J64" s="299"/>
      <c r="K64" s="319"/>
      <c r="L64" s="313"/>
      <c r="M64" s="315"/>
      <c r="N64" s="299"/>
      <c r="O64" s="319"/>
      <c r="P64" s="299"/>
      <c r="Q64" s="319"/>
      <c r="R64" s="299"/>
      <c r="S64" s="319"/>
      <c r="T64" s="299"/>
      <c r="U64" s="319"/>
      <c r="V64" s="299"/>
      <c r="W64" s="319"/>
      <c r="X64" s="299"/>
      <c r="Y64" s="319"/>
      <c r="Z64" s="313"/>
      <c r="AA64" s="319"/>
      <c r="AB64" s="316"/>
      <c r="AC64" s="317"/>
      <c r="AD64" s="318"/>
    </row>
    <row r="65" spans="1:30" ht="16.5" x14ac:dyDescent="0.2">
      <c r="A65" s="303"/>
      <c r="B65" s="311"/>
      <c r="C65" s="312"/>
      <c r="D65" s="313"/>
      <c r="E65" s="319"/>
      <c r="F65" s="313"/>
      <c r="G65" s="319"/>
      <c r="H65" s="313"/>
      <c r="I65" s="315"/>
      <c r="J65" s="299"/>
      <c r="K65" s="319"/>
      <c r="L65" s="313"/>
      <c r="M65" s="315"/>
      <c r="N65" s="299"/>
      <c r="O65" s="319"/>
      <c r="P65" s="299"/>
      <c r="Q65" s="319"/>
      <c r="R65" s="299"/>
      <c r="S65" s="319"/>
      <c r="T65" s="299"/>
      <c r="U65" s="319"/>
      <c r="V65" s="299"/>
      <c r="W65" s="319"/>
      <c r="X65" s="299"/>
      <c r="Y65" s="319"/>
      <c r="Z65" s="313"/>
      <c r="AA65" s="319"/>
      <c r="AB65" s="316"/>
      <c r="AC65" s="317"/>
      <c r="AD65" s="318"/>
    </row>
    <row r="66" spans="1:30" ht="16.5" x14ac:dyDescent="0.2">
      <c r="A66" s="303"/>
      <c r="B66" s="311"/>
      <c r="C66" s="312"/>
      <c r="D66" s="313"/>
      <c r="E66" s="319"/>
      <c r="F66" s="313"/>
      <c r="G66" s="319"/>
      <c r="H66" s="313"/>
      <c r="I66" s="315"/>
      <c r="J66" s="299"/>
      <c r="K66" s="319"/>
      <c r="L66" s="313"/>
      <c r="M66" s="315"/>
      <c r="N66" s="299"/>
      <c r="O66" s="319"/>
      <c r="P66" s="299"/>
      <c r="Q66" s="319"/>
      <c r="R66" s="299"/>
      <c r="S66" s="319"/>
      <c r="T66" s="299"/>
      <c r="U66" s="319"/>
      <c r="V66" s="299"/>
      <c r="W66" s="319"/>
      <c r="X66" s="299"/>
      <c r="Y66" s="319"/>
      <c r="Z66" s="313"/>
      <c r="AA66" s="319"/>
      <c r="AB66" s="316"/>
      <c r="AC66" s="317"/>
      <c r="AD66" s="318"/>
    </row>
    <row r="67" spans="1:30" ht="16.5" x14ac:dyDescent="0.2">
      <c r="A67" s="303" t="s">
        <v>85</v>
      </c>
      <c r="B67" s="311" t="s">
        <v>85</v>
      </c>
      <c r="C67" s="312" t="s">
        <v>85</v>
      </c>
      <c r="D67" s="313" t="s">
        <v>85</v>
      </c>
      <c r="E67" s="319" t="s">
        <v>85</v>
      </c>
      <c r="F67" s="313" t="s">
        <v>85</v>
      </c>
      <c r="G67" s="319" t="s">
        <v>85</v>
      </c>
      <c r="H67" s="313" t="s">
        <v>85</v>
      </c>
      <c r="I67" s="319" t="s">
        <v>85</v>
      </c>
      <c r="J67" s="313" t="s">
        <v>85</v>
      </c>
      <c r="K67" s="319" t="s">
        <v>85</v>
      </c>
      <c r="L67" s="313" t="s">
        <v>85</v>
      </c>
      <c r="M67" s="319" t="s">
        <v>85</v>
      </c>
      <c r="N67" s="313" t="s">
        <v>85</v>
      </c>
      <c r="O67" s="319" t="s">
        <v>85</v>
      </c>
      <c r="P67" s="313" t="s">
        <v>85</v>
      </c>
      <c r="Q67" s="319" t="s">
        <v>85</v>
      </c>
      <c r="R67" s="313" t="s">
        <v>85</v>
      </c>
      <c r="S67" s="319" t="s">
        <v>85</v>
      </c>
      <c r="T67" s="313" t="s">
        <v>85</v>
      </c>
      <c r="U67" s="319" t="s">
        <v>85</v>
      </c>
      <c r="V67" s="313" t="s">
        <v>85</v>
      </c>
      <c r="W67" s="319" t="s">
        <v>85</v>
      </c>
      <c r="X67" s="313" t="s">
        <v>85</v>
      </c>
      <c r="Y67" s="319" t="s">
        <v>85</v>
      </c>
      <c r="Z67" s="313" t="s">
        <v>85</v>
      </c>
      <c r="AA67" s="319" t="s">
        <v>85</v>
      </c>
      <c r="AB67" s="316" t="s">
        <v>85</v>
      </c>
      <c r="AC67" s="317" t="s">
        <v>85</v>
      </c>
      <c r="AD67" s="318" t="s">
        <v>85</v>
      </c>
    </row>
    <row r="68" spans="1:30" ht="16.5" x14ac:dyDescent="0.2">
      <c r="A68" s="303" t="s">
        <v>85</v>
      </c>
      <c r="B68" s="311" t="s">
        <v>85</v>
      </c>
      <c r="C68" s="312" t="s">
        <v>85</v>
      </c>
      <c r="D68" s="313" t="s">
        <v>85</v>
      </c>
      <c r="E68" s="319" t="s">
        <v>85</v>
      </c>
      <c r="F68" s="313" t="s">
        <v>85</v>
      </c>
      <c r="G68" s="319" t="s">
        <v>85</v>
      </c>
      <c r="H68" s="313" t="s">
        <v>85</v>
      </c>
      <c r="I68" s="319" t="s">
        <v>85</v>
      </c>
      <c r="J68" s="313" t="s">
        <v>85</v>
      </c>
      <c r="K68" s="319" t="s">
        <v>85</v>
      </c>
      <c r="L68" s="313" t="s">
        <v>85</v>
      </c>
      <c r="M68" s="319" t="s">
        <v>85</v>
      </c>
      <c r="N68" s="313" t="s">
        <v>85</v>
      </c>
      <c r="O68" s="319" t="s">
        <v>85</v>
      </c>
      <c r="P68" s="313" t="s">
        <v>85</v>
      </c>
      <c r="Q68" s="319" t="s">
        <v>85</v>
      </c>
      <c r="R68" s="313" t="s">
        <v>85</v>
      </c>
      <c r="S68" s="319" t="s">
        <v>85</v>
      </c>
      <c r="T68" s="313" t="s">
        <v>85</v>
      </c>
      <c r="U68" s="319" t="s">
        <v>85</v>
      </c>
      <c r="V68" s="313" t="s">
        <v>85</v>
      </c>
      <c r="W68" s="319" t="s">
        <v>85</v>
      </c>
      <c r="X68" s="313" t="s">
        <v>85</v>
      </c>
      <c r="Y68" s="319" t="s">
        <v>85</v>
      </c>
      <c r="Z68" s="313" t="s">
        <v>85</v>
      </c>
      <c r="AA68" s="319" t="s">
        <v>85</v>
      </c>
      <c r="AB68" s="316" t="s">
        <v>85</v>
      </c>
      <c r="AC68" s="317" t="s">
        <v>85</v>
      </c>
      <c r="AD68" s="318" t="s">
        <v>85</v>
      </c>
    </row>
    <row r="69" spans="1:30" ht="16.5" x14ac:dyDescent="0.2">
      <c r="A69" s="303" t="s">
        <v>85</v>
      </c>
      <c r="B69" s="311" t="s">
        <v>85</v>
      </c>
      <c r="C69" s="312" t="s">
        <v>85</v>
      </c>
      <c r="D69" s="313" t="s">
        <v>85</v>
      </c>
      <c r="E69" s="319" t="s">
        <v>85</v>
      </c>
      <c r="F69" s="313" t="s">
        <v>85</v>
      </c>
      <c r="G69" s="319" t="s">
        <v>85</v>
      </c>
      <c r="H69" s="313" t="s">
        <v>85</v>
      </c>
      <c r="I69" s="319" t="s">
        <v>85</v>
      </c>
      <c r="J69" s="313" t="s">
        <v>85</v>
      </c>
      <c r="K69" s="319" t="s">
        <v>85</v>
      </c>
      <c r="L69" s="313" t="s">
        <v>85</v>
      </c>
      <c r="M69" s="319" t="s">
        <v>85</v>
      </c>
      <c r="N69" s="313" t="s">
        <v>85</v>
      </c>
      <c r="O69" s="319" t="s">
        <v>85</v>
      </c>
      <c r="P69" s="313" t="s">
        <v>85</v>
      </c>
      <c r="Q69" s="319" t="s">
        <v>85</v>
      </c>
      <c r="R69" s="313" t="s">
        <v>85</v>
      </c>
      <c r="S69" s="319" t="s">
        <v>85</v>
      </c>
      <c r="T69" s="313" t="s">
        <v>85</v>
      </c>
      <c r="U69" s="319" t="s">
        <v>85</v>
      </c>
      <c r="V69" s="313" t="s">
        <v>85</v>
      </c>
      <c r="W69" s="319" t="s">
        <v>85</v>
      </c>
      <c r="X69" s="313" t="s">
        <v>85</v>
      </c>
      <c r="Y69" s="319" t="s">
        <v>85</v>
      </c>
      <c r="Z69" s="313" t="s">
        <v>85</v>
      </c>
      <c r="AA69" s="319" t="s">
        <v>85</v>
      </c>
      <c r="AB69" s="316" t="s">
        <v>85</v>
      </c>
      <c r="AC69" s="317" t="s">
        <v>85</v>
      </c>
      <c r="AD69" s="318" t="s">
        <v>85</v>
      </c>
    </row>
    <row r="70" spans="1:30" ht="16.5" x14ac:dyDescent="0.2">
      <c r="A70" s="303" t="s">
        <v>85</v>
      </c>
      <c r="B70" s="311" t="s">
        <v>85</v>
      </c>
      <c r="C70" s="312" t="s">
        <v>85</v>
      </c>
      <c r="D70" s="313" t="s">
        <v>85</v>
      </c>
      <c r="E70" s="319" t="s">
        <v>85</v>
      </c>
      <c r="F70" s="313" t="s">
        <v>85</v>
      </c>
      <c r="G70" s="319" t="s">
        <v>85</v>
      </c>
      <c r="H70" s="313" t="s">
        <v>85</v>
      </c>
      <c r="I70" s="319" t="s">
        <v>85</v>
      </c>
      <c r="J70" s="313" t="s">
        <v>85</v>
      </c>
      <c r="K70" s="319" t="s">
        <v>85</v>
      </c>
      <c r="L70" s="313" t="s">
        <v>85</v>
      </c>
      <c r="M70" s="319" t="s">
        <v>85</v>
      </c>
      <c r="N70" s="313" t="s">
        <v>85</v>
      </c>
      <c r="O70" s="319" t="s">
        <v>85</v>
      </c>
      <c r="P70" s="313" t="s">
        <v>85</v>
      </c>
      <c r="Q70" s="319" t="s">
        <v>85</v>
      </c>
      <c r="R70" s="313" t="s">
        <v>85</v>
      </c>
      <c r="S70" s="319" t="s">
        <v>85</v>
      </c>
      <c r="T70" s="313" t="s">
        <v>85</v>
      </c>
      <c r="U70" s="319" t="s">
        <v>85</v>
      </c>
      <c r="V70" s="313" t="s">
        <v>85</v>
      </c>
      <c r="W70" s="319" t="s">
        <v>85</v>
      </c>
      <c r="X70" s="313" t="s">
        <v>85</v>
      </c>
      <c r="Y70" s="319" t="s">
        <v>85</v>
      </c>
      <c r="Z70" s="313" t="s">
        <v>85</v>
      </c>
      <c r="AA70" s="319" t="s">
        <v>85</v>
      </c>
      <c r="AB70" s="316" t="s">
        <v>85</v>
      </c>
      <c r="AC70" s="317" t="s">
        <v>85</v>
      </c>
      <c r="AD70" s="318" t="s">
        <v>85</v>
      </c>
    </row>
    <row r="71" spans="1:30" ht="16.5" x14ac:dyDescent="0.2">
      <c r="A71" s="303" t="s">
        <v>85</v>
      </c>
      <c r="B71" s="311" t="s">
        <v>85</v>
      </c>
      <c r="C71" s="312" t="s">
        <v>85</v>
      </c>
      <c r="D71" s="313" t="s">
        <v>85</v>
      </c>
      <c r="E71" s="319" t="s">
        <v>85</v>
      </c>
      <c r="F71" s="313" t="s">
        <v>85</v>
      </c>
      <c r="G71" s="319" t="s">
        <v>85</v>
      </c>
      <c r="H71" s="313" t="s">
        <v>85</v>
      </c>
      <c r="I71" s="319" t="s">
        <v>85</v>
      </c>
      <c r="J71" s="313" t="s">
        <v>85</v>
      </c>
      <c r="K71" s="319" t="s">
        <v>85</v>
      </c>
      <c r="L71" s="313" t="s">
        <v>85</v>
      </c>
      <c r="M71" s="319" t="s">
        <v>85</v>
      </c>
      <c r="N71" s="313" t="s">
        <v>85</v>
      </c>
      <c r="O71" s="319" t="s">
        <v>85</v>
      </c>
      <c r="P71" s="313" t="s">
        <v>85</v>
      </c>
      <c r="Q71" s="319" t="s">
        <v>85</v>
      </c>
      <c r="R71" s="313" t="s">
        <v>85</v>
      </c>
      <c r="S71" s="319" t="s">
        <v>85</v>
      </c>
      <c r="T71" s="313" t="s">
        <v>85</v>
      </c>
      <c r="U71" s="319" t="s">
        <v>85</v>
      </c>
      <c r="V71" s="313" t="s">
        <v>85</v>
      </c>
      <c r="W71" s="319" t="s">
        <v>85</v>
      </c>
      <c r="X71" s="313" t="s">
        <v>85</v>
      </c>
      <c r="Y71" s="319" t="s">
        <v>85</v>
      </c>
      <c r="Z71" s="313" t="s">
        <v>85</v>
      </c>
      <c r="AA71" s="319" t="s">
        <v>85</v>
      </c>
      <c r="AB71" s="316" t="s">
        <v>85</v>
      </c>
      <c r="AC71" s="317" t="s">
        <v>85</v>
      </c>
      <c r="AD71" s="318" t="s">
        <v>85</v>
      </c>
    </row>
    <row r="72" spans="1:30" ht="16.5" x14ac:dyDescent="0.2">
      <c r="A72" s="303" t="s">
        <v>85</v>
      </c>
      <c r="B72" s="311" t="s">
        <v>85</v>
      </c>
      <c r="C72" s="312" t="s">
        <v>85</v>
      </c>
      <c r="D72" s="313" t="s">
        <v>85</v>
      </c>
      <c r="E72" s="319" t="s">
        <v>85</v>
      </c>
      <c r="F72" s="313" t="s">
        <v>85</v>
      </c>
      <c r="G72" s="319" t="s">
        <v>85</v>
      </c>
      <c r="H72" s="313" t="s">
        <v>85</v>
      </c>
      <c r="I72" s="319" t="s">
        <v>85</v>
      </c>
      <c r="J72" s="313" t="s">
        <v>85</v>
      </c>
      <c r="K72" s="319" t="s">
        <v>85</v>
      </c>
      <c r="L72" s="313" t="s">
        <v>85</v>
      </c>
      <c r="M72" s="319" t="s">
        <v>85</v>
      </c>
      <c r="N72" s="313" t="s">
        <v>85</v>
      </c>
      <c r="O72" s="319" t="s">
        <v>85</v>
      </c>
      <c r="P72" s="313" t="s">
        <v>85</v>
      </c>
      <c r="Q72" s="319" t="s">
        <v>85</v>
      </c>
      <c r="R72" s="313" t="s">
        <v>85</v>
      </c>
      <c r="S72" s="319" t="s">
        <v>85</v>
      </c>
      <c r="T72" s="313" t="s">
        <v>85</v>
      </c>
      <c r="U72" s="319" t="s">
        <v>85</v>
      </c>
      <c r="V72" s="313" t="s">
        <v>85</v>
      </c>
      <c r="W72" s="319" t="s">
        <v>85</v>
      </c>
      <c r="X72" s="313" t="s">
        <v>85</v>
      </c>
      <c r="Y72" s="319" t="s">
        <v>85</v>
      </c>
      <c r="Z72" s="313" t="s">
        <v>85</v>
      </c>
      <c r="AA72" s="319" t="s">
        <v>85</v>
      </c>
      <c r="AB72" s="316" t="s">
        <v>85</v>
      </c>
      <c r="AC72" s="317" t="s">
        <v>85</v>
      </c>
      <c r="AD72" s="318" t="s">
        <v>85</v>
      </c>
    </row>
    <row r="73" spans="1:30" ht="16.5" x14ac:dyDescent="0.2">
      <c r="A73" s="303" t="s">
        <v>85</v>
      </c>
      <c r="B73" s="311" t="s">
        <v>85</v>
      </c>
      <c r="C73" s="312" t="s">
        <v>85</v>
      </c>
      <c r="D73" s="313" t="s">
        <v>85</v>
      </c>
      <c r="E73" s="319" t="s">
        <v>85</v>
      </c>
      <c r="F73" s="313" t="s">
        <v>85</v>
      </c>
      <c r="G73" s="319" t="s">
        <v>85</v>
      </c>
      <c r="H73" s="313" t="s">
        <v>85</v>
      </c>
      <c r="I73" s="319" t="s">
        <v>85</v>
      </c>
      <c r="J73" s="313" t="s">
        <v>85</v>
      </c>
      <c r="K73" s="319" t="s">
        <v>85</v>
      </c>
      <c r="L73" s="313" t="s">
        <v>85</v>
      </c>
      <c r="M73" s="319" t="s">
        <v>85</v>
      </c>
      <c r="N73" s="313" t="s">
        <v>85</v>
      </c>
      <c r="O73" s="319" t="s">
        <v>85</v>
      </c>
      <c r="P73" s="313" t="s">
        <v>85</v>
      </c>
      <c r="Q73" s="319" t="s">
        <v>85</v>
      </c>
      <c r="R73" s="313" t="s">
        <v>85</v>
      </c>
      <c r="S73" s="319" t="s">
        <v>85</v>
      </c>
      <c r="T73" s="313" t="s">
        <v>85</v>
      </c>
      <c r="U73" s="319" t="s">
        <v>85</v>
      </c>
      <c r="V73" s="313" t="s">
        <v>85</v>
      </c>
      <c r="W73" s="319" t="s">
        <v>85</v>
      </c>
      <c r="X73" s="313" t="s">
        <v>85</v>
      </c>
      <c r="Y73" s="319" t="s">
        <v>85</v>
      </c>
      <c r="Z73" s="313" t="s">
        <v>85</v>
      </c>
      <c r="AA73" s="319" t="s">
        <v>85</v>
      </c>
      <c r="AB73" s="316" t="s">
        <v>85</v>
      </c>
      <c r="AC73" s="317" t="s">
        <v>85</v>
      </c>
      <c r="AD73" s="318" t="s">
        <v>85</v>
      </c>
    </row>
    <row r="74" spans="1:30" ht="16.5" x14ac:dyDescent="0.2">
      <c r="A74" s="303" t="s">
        <v>85</v>
      </c>
      <c r="B74" s="311" t="s">
        <v>85</v>
      </c>
      <c r="C74" s="312" t="s">
        <v>85</v>
      </c>
      <c r="D74" s="313" t="s">
        <v>85</v>
      </c>
      <c r="E74" s="319" t="s">
        <v>85</v>
      </c>
      <c r="F74" s="313" t="s">
        <v>85</v>
      </c>
      <c r="G74" s="319" t="s">
        <v>85</v>
      </c>
      <c r="H74" s="313" t="s">
        <v>85</v>
      </c>
      <c r="I74" s="319" t="s">
        <v>85</v>
      </c>
      <c r="J74" s="313" t="s">
        <v>85</v>
      </c>
      <c r="K74" s="319" t="s">
        <v>85</v>
      </c>
      <c r="L74" s="313" t="s">
        <v>85</v>
      </c>
      <c r="M74" s="319" t="s">
        <v>85</v>
      </c>
      <c r="N74" s="313" t="s">
        <v>85</v>
      </c>
      <c r="O74" s="319" t="s">
        <v>85</v>
      </c>
      <c r="P74" s="313" t="s">
        <v>85</v>
      </c>
      <c r="Q74" s="319" t="s">
        <v>85</v>
      </c>
      <c r="R74" s="313" t="s">
        <v>85</v>
      </c>
      <c r="S74" s="319" t="s">
        <v>85</v>
      </c>
      <c r="T74" s="313" t="s">
        <v>85</v>
      </c>
      <c r="U74" s="319" t="s">
        <v>85</v>
      </c>
      <c r="V74" s="313" t="s">
        <v>85</v>
      </c>
      <c r="W74" s="319" t="s">
        <v>85</v>
      </c>
      <c r="X74" s="313" t="s">
        <v>85</v>
      </c>
      <c r="Y74" s="319" t="s">
        <v>85</v>
      </c>
      <c r="Z74" s="313" t="s">
        <v>85</v>
      </c>
      <c r="AA74" s="319" t="s">
        <v>85</v>
      </c>
      <c r="AB74" s="316" t="s">
        <v>85</v>
      </c>
      <c r="AC74" s="317" t="s">
        <v>85</v>
      </c>
      <c r="AD74" s="318" t="s">
        <v>85</v>
      </c>
    </row>
    <row r="75" spans="1:30" ht="16.5" x14ac:dyDescent="0.2">
      <c r="A75" s="303" t="s">
        <v>85</v>
      </c>
      <c r="B75" s="311" t="s">
        <v>85</v>
      </c>
      <c r="C75" s="312" t="s">
        <v>85</v>
      </c>
      <c r="D75" s="313" t="s">
        <v>85</v>
      </c>
      <c r="E75" s="319" t="s">
        <v>85</v>
      </c>
      <c r="F75" s="313" t="s">
        <v>85</v>
      </c>
      <c r="G75" s="319" t="s">
        <v>85</v>
      </c>
      <c r="H75" s="313" t="s">
        <v>85</v>
      </c>
      <c r="I75" s="319" t="s">
        <v>85</v>
      </c>
      <c r="J75" s="313" t="s">
        <v>85</v>
      </c>
      <c r="K75" s="319" t="s">
        <v>85</v>
      </c>
      <c r="L75" s="313" t="s">
        <v>85</v>
      </c>
      <c r="M75" s="319" t="s">
        <v>85</v>
      </c>
      <c r="N75" s="313" t="s">
        <v>85</v>
      </c>
      <c r="O75" s="319" t="s">
        <v>85</v>
      </c>
      <c r="P75" s="313" t="s">
        <v>85</v>
      </c>
      <c r="Q75" s="319" t="s">
        <v>85</v>
      </c>
      <c r="R75" s="313" t="s">
        <v>85</v>
      </c>
      <c r="S75" s="319" t="s">
        <v>85</v>
      </c>
      <c r="T75" s="313" t="s">
        <v>85</v>
      </c>
      <c r="U75" s="319" t="s">
        <v>85</v>
      </c>
      <c r="V75" s="313" t="s">
        <v>85</v>
      </c>
      <c r="W75" s="319" t="s">
        <v>85</v>
      </c>
      <c r="X75" s="313" t="s">
        <v>85</v>
      </c>
      <c r="Y75" s="319" t="s">
        <v>85</v>
      </c>
      <c r="Z75" s="313" t="s">
        <v>85</v>
      </c>
      <c r="AA75" s="319" t="s">
        <v>85</v>
      </c>
      <c r="AB75" s="316" t="s">
        <v>85</v>
      </c>
      <c r="AC75" s="317" t="s">
        <v>85</v>
      </c>
      <c r="AD75" s="318" t="s">
        <v>85</v>
      </c>
    </row>
    <row r="76" spans="1:30" ht="16.5" x14ac:dyDescent="0.2">
      <c r="A76" s="303" t="s">
        <v>85</v>
      </c>
      <c r="B76" s="311" t="s">
        <v>85</v>
      </c>
      <c r="C76" s="312" t="s">
        <v>85</v>
      </c>
      <c r="D76" s="313" t="s">
        <v>85</v>
      </c>
      <c r="E76" s="319" t="s">
        <v>85</v>
      </c>
      <c r="F76" s="313" t="s">
        <v>85</v>
      </c>
      <c r="G76" s="319" t="s">
        <v>85</v>
      </c>
      <c r="H76" s="313" t="s">
        <v>85</v>
      </c>
      <c r="I76" s="319" t="s">
        <v>85</v>
      </c>
      <c r="J76" s="313" t="s">
        <v>85</v>
      </c>
      <c r="K76" s="319" t="s">
        <v>85</v>
      </c>
      <c r="L76" s="313" t="s">
        <v>85</v>
      </c>
      <c r="M76" s="319" t="s">
        <v>85</v>
      </c>
      <c r="N76" s="313" t="s">
        <v>85</v>
      </c>
      <c r="O76" s="319" t="s">
        <v>85</v>
      </c>
      <c r="P76" s="313" t="s">
        <v>85</v>
      </c>
      <c r="Q76" s="319" t="s">
        <v>85</v>
      </c>
      <c r="R76" s="313" t="s">
        <v>85</v>
      </c>
      <c r="S76" s="319" t="s">
        <v>85</v>
      </c>
      <c r="T76" s="313" t="s">
        <v>85</v>
      </c>
      <c r="U76" s="319" t="s">
        <v>85</v>
      </c>
      <c r="V76" s="313" t="s">
        <v>85</v>
      </c>
      <c r="W76" s="319" t="s">
        <v>85</v>
      </c>
      <c r="X76" s="313" t="s">
        <v>85</v>
      </c>
      <c r="Y76" s="319" t="s">
        <v>85</v>
      </c>
      <c r="Z76" s="313" t="s">
        <v>85</v>
      </c>
      <c r="AA76" s="319" t="s">
        <v>85</v>
      </c>
      <c r="AB76" s="316" t="s">
        <v>85</v>
      </c>
      <c r="AC76" s="317" t="s">
        <v>85</v>
      </c>
      <c r="AD76" s="318" t="s">
        <v>85</v>
      </c>
    </row>
    <row r="77" spans="1:30" ht="16.5" x14ac:dyDescent="0.2">
      <c r="A77" s="303" t="s">
        <v>85</v>
      </c>
      <c r="B77" s="311" t="s">
        <v>85</v>
      </c>
      <c r="C77" s="312" t="s">
        <v>85</v>
      </c>
      <c r="D77" s="313" t="s">
        <v>85</v>
      </c>
      <c r="E77" s="319" t="s">
        <v>85</v>
      </c>
      <c r="F77" s="313" t="s">
        <v>85</v>
      </c>
      <c r="G77" s="319" t="s">
        <v>85</v>
      </c>
      <c r="H77" s="313" t="s">
        <v>85</v>
      </c>
      <c r="I77" s="319" t="s">
        <v>85</v>
      </c>
      <c r="J77" s="313" t="s">
        <v>85</v>
      </c>
      <c r="K77" s="319" t="s">
        <v>85</v>
      </c>
      <c r="L77" s="313" t="s">
        <v>85</v>
      </c>
      <c r="M77" s="319" t="s">
        <v>85</v>
      </c>
      <c r="N77" s="313" t="s">
        <v>85</v>
      </c>
      <c r="O77" s="319" t="s">
        <v>85</v>
      </c>
      <c r="P77" s="313" t="s">
        <v>85</v>
      </c>
      <c r="Q77" s="319" t="s">
        <v>85</v>
      </c>
      <c r="R77" s="313" t="s">
        <v>85</v>
      </c>
      <c r="S77" s="319" t="s">
        <v>85</v>
      </c>
      <c r="T77" s="313" t="s">
        <v>85</v>
      </c>
      <c r="U77" s="319" t="s">
        <v>85</v>
      </c>
      <c r="V77" s="313" t="s">
        <v>85</v>
      </c>
      <c r="W77" s="319" t="s">
        <v>85</v>
      </c>
      <c r="X77" s="313" t="s">
        <v>85</v>
      </c>
      <c r="Y77" s="319" t="s">
        <v>85</v>
      </c>
      <c r="Z77" s="313" t="s">
        <v>85</v>
      </c>
      <c r="AA77" s="319" t="s">
        <v>85</v>
      </c>
      <c r="AB77" s="316" t="s">
        <v>85</v>
      </c>
      <c r="AC77" s="317" t="s">
        <v>85</v>
      </c>
      <c r="AD77" s="318" t="s">
        <v>85</v>
      </c>
    </row>
    <row r="78" spans="1:30" ht="16.5" x14ac:dyDescent="0.2">
      <c r="A78" s="303" t="s">
        <v>85</v>
      </c>
      <c r="B78" s="311" t="s">
        <v>85</v>
      </c>
      <c r="C78" s="312" t="s">
        <v>85</v>
      </c>
      <c r="D78" s="313" t="s">
        <v>85</v>
      </c>
      <c r="E78" s="319" t="s">
        <v>85</v>
      </c>
      <c r="F78" s="313" t="s">
        <v>85</v>
      </c>
      <c r="G78" s="319" t="s">
        <v>85</v>
      </c>
      <c r="H78" s="313" t="s">
        <v>85</v>
      </c>
      <c r="I78" s="319" t="s">
        <v>85</v>
      </c>
      <c r="J78" s="313" t="s">
        <v>85</v>
      </c>
      <c r="K78" s="319" t="s">
        <v>85</v>
      </c>
      <c r="L78" s="313" t="s">
        <v>85</v>
      </c>
      <c r="M78" s="319" t="s">
        <v>85</v>
      </c>
      <c r="N78" s="313" t="s">
        <v>85</v>
      </c>
      <c r="O78" s="319" t="s">
        <v>85</v>
      </c>
      <c r="P78" s="313" t="s">
        <v>85</v>
      </c>
      <c r="Q78" s="319" t="s">
        <v>85</v>
      </c>
      <c r="R78" s="313" t="s">
        <v>85</v>
      </c>
      <c r="S78" s="319" t="s">
        <v>85</v>
      </c>
      <c r="T78" s="313" t="s">
        <v>85</v>
      </c>
      <c r="U78" s="319" t="s">
        <v>85</v>
      </c>
      <c r="V78" s="313" t="s">
        <v>85</v>
      </c>
      <c r="W78" s="319" t="s">
        <v>85</v>
      </c>
      <c r="X78" s="313" t="s">
        <v>85</v>
      </c>
      <c r="Y78" s="319" t="s">
        <v>85</v>
      </c>
      <c r="Z78" s="313" t="s">
        <v>85</v>
      </c>
      <c r="AA78" s="319" t="s">
        <v>85</v>
      </c>
      <c r="AB78" s="316" t="s">
        <v>85</v>
      </c>
      <c r="AC78" s="317" t="s">
        <v>85</v>
      </c>
      <c r="AD78" s="318" t="s">
        <v>85</v>
      </c>
    </row>
    <row r="79" spans="1:30" ht="16.5" x14ac:dyDescent="0.2">
      <c r="A79" s="303" t="s">
        <v>85</v>
      </c>
      <c r="B79" s="311" t="s">
        <v>85</v>
      </c>
      <c r="C79" s="312" t="s">
        <v>85</v>
      </c>
      <c r="D79" s="313" t="s">
        <v>85</v>
      </c>
      <c r="E79" s="319" t="s">
        <v>85</v>
      </c>
      <c r="F79" s="313" t="s">
        <v>85</v>
      </c>
      <c r="G79" s="319" t="s">
        <v>85</v>
      </c>
      <c r="H79" s="313" t="s">
        <v>85</v>
      </c>
      <c r="I79" s="319" t="s">
        <v>85</v>
      </c>
      <c r="J79" s="313" t="s">
        <v>85</v>
      </c>
      <c r="K79" s="319" t="s">
        <v>85</v>
      </c>
      <c r="L79" s="313" t="s">
        <v>85</v>
      </c>
      <c r="M79" s="319" t="s">
        <v>85</v>
      </c>
      <c r="N79" s="313" t="s">
        <v>85</v>
      </c>
      <c r="O79" s="319" t="s">
        <v>85</v>
      </c>
      <c r="P79" s="313" t="s">
        <v>85</v>
      </c>
      <c r="Q79" s="319" t="s">
        <v>85</v>
      </c>
      <c r="R79" s="313" t="s">
        <v>85</v>
      </c>
      <c r="S79" s="319" t="s">
        <v>85</v>
      </c>
      <c r="T79" s="313" t="s">
        <v>85</v>
      </c>
      <c r="U79" s="319" t="s">
        <v>85</v>
      </c>
      <c r="V79" s="313" t="s">
        <v>85</v>
      </c>
      <c r="W79" s="319" t="s">
        <v>85</v>
      </c>
      <c r="X79" s="313" t="s">
        <v>85</v>
      </c>
      <c r="Y79" s="319" t="s">
        <v>85</v>
      </c>
      <c r="Z79" s="313" t="s">
        <v>85</v>
      </c>
      <c r="AA79" s="319" t="s">
        <v>85</v>
      </c>
      <c r="AB79" s="316" t="s">
        <v>85</v>
      </c>
      <c r="AC79" s="317" t="s">
        <v>85</v>
      </c>
      <c r="AD79" s="318" t="s">
        <v>85</v>
      </c>
    </row>
    <row r="80" spans="1:30" ht="16.5" x14ac:dyDescent="0.2">
      <c r="A80" s="303" t="s">
        <v>85</v>
      </c>
      <c r="B80" s="311" t="s">
        <v>85</v>
      </c>
      <c r="C80" s="312" t="s">
        <v>85</v>
      </c>
      <c r="D80" s="313" t="s">
        <v>85</v>
      </c>
      <c r="E80" s="319" t="s">
        <v>85</v>
      </c>
      <c r="F80" s="313" t="s">
        <v>85</v>
      </c>
      <c r="G80" s="319" t="s">
        <v>85</v>
      </c>
      <c r="H80" s="313" t="s">
        <v>85</v>
      </c>
      <c r="I80" s="319" t="s">
        <v>85</v>
      </c>
      <c r="J80" s="313" t="s">
        <v>85</v>
      </c>
      <c r="K80" s="319" t="s">
        <v>85</v>
      </c>
      <c r="L80" s="313" t="s">
        <v>85</v>
      </c>
      <c r="M80" s="319" t="s">
        <v>85</v>
      </c>
      <c r="N80" s="313" t="s">
        <v>85</v>
      </c>
      <c r="O80" s="319" t="s">
        <v>85</v>
      </c>
      <c r="P80" s="313" t="s">
        <v>85</v>
      </c>
      <c r="Q80" s="319" t="s">
        <v>85</v>
      </c>
      <c r="R80" s="313" t="s">
        <v>85</v>
      </c>
      <c r="S80" s="319" t="s">
        <v>85</v>
      </c>
      <c r="T80" s="313" t="s">
        <v>85</v>
      </c>
      <c r="U80" s="319" t="s">
        <v>85</v>
      </c>
      <c r="V80" s="313" t="s">
        <v>85</v>
      </c>
      <c r="W80" s="319" t="s">
        <v>85</v>
      </c>
      <c r="X80" s="313" t="s">
        <v>85</v>
      </c>
      <c r="Y80" s="319" t="s">
        <v>85</v>
      </c>
      <c r="Z80" s="313" t="s">
        <v>85</v>
      </c>
      <c r="AA80" s="319" t="s">
        <v>85</v>
      </c>
      <c r="AB80" s="316" t="s">
        <v>85</v>
      </c>
      <c r="AC80" s="317" t="s">
        <v>85</v>
      </c>
      <c r="AD80" s="318" t="s">
        <v>85</v>
      </c>
    </row>
    <row r="81" spans="1:30" ht="16.5" x14ac:dyDescent="0.2">
      <c r="A81" s="303" t="s">
        <v>85</v>
      </c>
      <c r="B81" s="311" t="s">
        <v>85</v>
      </c>
      <c r="C81" s="312" t="s">
        <v>85</v>
      </c>
      <c r="D81" s="313" t="s">
        <v>85</v>
      </c>
      <c r="E81" s="319" t="s">
        <v>85</v>
      </c>
      <c r="F81" s="313" t="s">
        <v>85</v>
      </c>
      <c r="G81" s="319" t="s">
        <v>85</v>
      </c>
      <c r="H81" s="313" t="s">
        <v>85</v>
      </c>
      <c r="I81" s="319" t="s">
        <v>85</v>
      </c>
      <c r="J81" s="313" t="s">
        <v>85</v>
      </c>
      <c r="K81" s="319" t="s">
        <v>85</v>
      </c>
      <c r="L81" s="313" t="s">
        <v>85</v>
      </c>
      <c r="M81" s="319" t="s">
        <v>85</v>
      </c>
      <c r="N81" s="313" t="s">
        <v>85</v>
      </c>
      <c r="O81" s="319" t="s">
        <v>85</v>
      </c>
      <c r="P81" s="313" t="s">
        <v>85</v>
      </c>
      <c r="Q81" s="319" t="s">
        <v>85</v>
      </c>
      <c r="R81" s="313" t="s">
        <v>85</v>
      </c>
      <c r="S81" s="319" t="s">
        <v>85</v>
      </c>
      <c r="T81" s="313" t="s">
        <v>85</v>
      </c>
      <c r="U81" s="319" t="s">
        <v>85</v>
      </c>
      <c r="V81" s="313" t="s">
        <v>85</v>
      </c>
      <c r="W81" s="319" t="s">
        <v>85</v>
      </c>
      <c r="X81" s="313" t="s">
        <v>85</v>
      </c>
      <c r="Y81" s="319" t="s">
        <v>85</v>
      </c>
      <c r="Z81" s="313" t="s">
        <v>85</v>
      </c>
      <c r="AA81" s="319" t="s">
        <v>85</v>
      </c>
      <c r="AB81" s="316" t="s">
        <v>85</v>
      </c>
      <c r="AC81" s="317" t="s">
        <v>85</v>
      </c>
      <c r="AD81" s="318" t="s">
        <v>85</v>
      </c>
    </row>
    <row r="82" spans="1:30" ht="16.5" x14ac:dyDescent="0.2">
      <c r="A82" s="303" t="s">
        <v>85</v>
      </c>
      <c r="B82" s="311" t="s">
        <v>85</v>
      </c>
      <c r="C82" s="312" t="s">
        <v>85</v>
      </c>
      <c r="D82" s="313" t="s">
        <v>85</v>
      </c>
      <c r="E82" s="319" t="s">
        <v>85</v>
      </c>
      <c r="F82" s="313" t="s">
        <v>85</v>
      </c>
      <c r="G82" s="319" t="s">
        <v>85</v>
      </c>
      <c r="H82" s="313" t="s">
        <v>85</v>
      </c>
      <c r="I82" s="319" t="s">
        <v>85</v>
      </c>
      <c r="J82" s="313" t="s">
        <v>85</v>
      </c>
      <c r="K82" s="319" t="s">
        <v>85</v>
      </c>
      <c r="L82" s="313" t="s">
        <v>85</v>
      </c>
      <c r="M82" s="319" t="s">
        <v>85</v>
      </c>
      <c r="N82" s="313" t="s">
        <v>85</v>
      </c>
      <c r="O82" s="319" t="s">
        <v>85</v>
      </c>
      <c r="P82" s="313" t="s">
        <v>85</v>
      </c>
      <c r="Q82" s="319" t="s">
        <v>85</v>
      </c>
      <c r="R82" s="313" t="s">
        <v>85</v>
      </c>
      <c r="S82" s="319" t="s">
        <v>85</v>
      </c>
      <c r="T82" s="313" t="s">
        <v>85</v>
      </c>
      <c r="U82" s="319" t="s">
        <v>85</v>
      </c>
      <c r="V82" s="313" t="s">
        <v>85</v>
      </c>
      <c r="W82" s="319" t="s">
        <v>85</v>
      </c>
      <c r="X82" s="313" t="s">
        <v>85</v>
      </c>
      <c r="Y82" s="319" t="s">
        <v>85</v>
      </c>
      <c r="Z82" s="313" t="s">
        <v>85</v>
      </c>
      <c r="AA82" s="319" t="s">
        <v>85</v>
      </c>
      <c r="AB82" s="316" t="s">
        <v>85</v>
      </c>
      <c r="AC82" s="317" t="s">
        <v>85</v>
      </c>
      <c r="AD82" s="318" t="s">
        <v>85</v>
      </c>
    </row>
    <row r="83" spans="1:30" ht="16.5" x14ac:dyDescent="0.2">
      <c r="A83" s="303" t="s">
        <v>85</v>
      </c>
      <c r="B83" s="311" t="s">
        <v>85</v>
      </c>
      <c r="C83" s="312" t="s">
        <v>85</v>
      </c>
      <c r="D83" s="313" t="s">
        <v>85</v>
      </c>
      <c r="E83" s="319" t="s">
        <v>85</v>
      </c>
      <c r="F83" s="313" t="s">
        <v>85</v>
      </c>
      <c r="G83" s="319" t="s">
        <v>85</v>
      </c>
      <c r="H83" s="313" t="s">
        <v>85</v>
      </c>
      <c r="I83" s="319" t="s">
        <v>85</v>
      </c>
      <c r="J83" s="313" t="s">
        <v>85</v>
      </c>
      <c r="K83" s="319" t="s">
        <v>85</v>
      </c>
      <c r="L83" s="313" t="s">
        <v>85</v>
      </c>
      <c r="M83" s="319" t="s">
        <v>85</v>
      </c>
      <c r="N83" s="313" t="s">
        <v>85</v>
      </c>
      <c r="O83" s="319" t="s">
        <v>85</v>
      </c>
      <c r="P83" s="313" t="s">
        <v>85</v>
      </c>
      <c r="Q83" s="319" t="s">
        <v>85</v>
      </c>
      <c r="R83" s="313" t="s">
        <v>85</v>
      </c>
      <c r="S83" s="319" t="s">
        <v>85</v>
      </c>
      <c r="T83" s="313" t="s">
        <v>85</v>
      </c>
      <c r="U83" s="319" t="s">
        <v>85</v>
      </c>
      <c r="V83" s="313" t="s">
        <v>85</v>
      </c>
      <c r="W83" s="319" t="s">
        <v>85</v>
      </c>
      <c r="X83" s="313" t="s">
        <v>85</v>
      </c>
      <c r="Y83" s="319" t="s">
        <v>85</v>
      </c>
      <c r="Z83" s="313" t="s">
        <v>85</v>
      </c>
      <c r="AA83" s="319" t="s">
        <v>85</v>
      </c>
      <c r="AB83" s="316" t="s">
        <v>85</v>
      </c>
      <c r="AC83" s="317" t="s">
        <v>85</v>
      </c>
      <c r="AD83" s="318" t="s">
        <v>85</v>
      </c>
    </row>
    <row r="84" spans="1:30" ht="16.5" x14ac:dyDescent="0.2">
      <c r="A84" s="303" t="s">
        <v>85</v>
      </c>
      <c r="B84" s="311" t="s">
        <v>85</v>
      </c>
      <c r="C84" s="312" t="s">
        <v>85</v>
      </c>
      <c r="D84" s="313" t="s">
        <v>85</v>
      </c>
      <c r="E84" s="319" t="s">
        <v>85</v>
      </c>
      <c r="F84" s="313" t="s">
        <v>85</v>
      </c>
      <c r="G84" s="319" t="s">
        <v>85</v>
      </c>
      <c r="H84" s="313" t="s">
        <v>85</v>
      </c>
      <c r="I84" s="319" t="s">
        <v>85</v>
      </c>
      <c r="J84" s="313" t="s">
        <v>85</v>
      </c>
      <c r="K84" s="319" t="s">
        <v>85</v>
      </c>
      <c r="L84" s="313" t="s">
        <v>85</v>
      </c>
      <c r="M84" s="319" t="s">
        <v>85</v>
      </c>
      <c r="N84" s="313" t="s">
        <v>85</v>
      </c>
      <c r="O84" s="319" t="s">
        <v>85</v>
      </c>
      <c r="P84" s="313" t="s">
        <v>85</v>
      </c>
      <c r="Q84" s="319" t="s">
        <v>85</v>
      </c>
      <c r="R84" s="313" t="s">
        <v>85</v>
      </c>
      <c r="S84" s="319" t="s">
        <v>85</v>
      </c>
      <c r="T84" s="313" t="s">
        <v>85</v>
      </c>
      <c r="U84" s="319" t="s">
        <v>85</v>
      </c>
      <c r="V84" s="313" t="s">
        <v>85</v>
      </c>
      <c r="W84" s="319" t="s">
        <v>85</v>
      </c>
      <c r="X84" s="313" t="s">
        <v>85</v>
      </c>
      <c r="Y84" s="319" t="s">
        <v>85</v>
      </c>
      <c r="Z84" s="313" t="s">
        <v>85</v>
      </c>
      <c r="AA84" s="319" t="s">
        <v>85</v>
      </c>
      <c r="AB84" s="316" t="s">
        <v>85</v>
      </c>
      <c r="AC84" s="317" t="s">
        <v>85</v>
      </c>
      <c r="AD84" s="318" t="s">
        <v>85</v>
      </c>
    </row>
    <row r="85" spans="1:30" ht="16.5" x14ac:dyDescent="0.2">
      <c r="A85" s="303" t="s">
        <v>85</v>
      </c>
      <c r="B85" s="311" t="s">
        <v>85</v>
      </c>
      <c r="C85" s="312" t="s">
        <v>85</v>
      </c>
      <c r="D85" s="313" t="s">
        <v>85</v>
      </c>
      <c r="E85" s="319" t="s">
        <v>85</v>
      </c>
      <c r="F85" s="313" t="s">
        <v>85</v>
      </c>
      <c r="G85" s="319" t="s">
        <v>85</v>
      </c>
      <c r="H85" s="313" t="s">
        <v>85</v>
      </c>
      <c r="I85" s="319" t="s">
        <v>85</v>
      </c>
      <c r="J85" s="313" t="s">
        <v>85</v>
      </c>
      <c r="K85" s="319" t="s">
        <v>85</v>
      </c>
      <c r="L85" s="313" t="s">
        <v>85</v>
      </c>
      <c r="M85" s="319" t="s">
        <v>85</v>
      </c>
      <c r="N85" s="313" t="s">
        <v>85</v>
      </c>
      <c r="O85" s="319" t="s">
        <v>85</v>
      </c>
      <c r="P85" s="313" t="s">
        <v>85</v>
      </c>
      <c r="Q85" s="319" t="s">
        <v>85</v>
      </c>
      <c r="R85" s="313" t="s">
        <v>85</v>
      </c>
      <c r="S85" s="319" t="s">
        <v>85</v>
      </c>
      <c r="T85" s="313" t="s">
        <v>85</v>
      </c>
      <c r="U85" s="319" t="s">
        <v>85</v>
      </c>
      <c r="V85" s="313" t="s">
        <v>85</v>
      </c>
      <c r="W85" s="319" t="s">
        <v>85</v>
      </c>
      <c r="X85" s="313" t="s">
        <v>85</v>
      </c>
      <c r="Y85" s="319" t="s">
        <v>85</v>
      </c>
      <c r="Z85" s="313" t="s">
        <v>85</v>
      </c>
      <c r="AA85" s="319" t="s">
        <v>85</v>
      </c>
      <c r="AB85" s="316" t="s">
        <v>85</v>
      </c>
      <c r="AC85" s="317" t="s">
        <v>85</v>
      </c>
      <c r="AD85" s="318" t="s">
        <v>85</v>
      </c>
    </row>
    <row r="86" spans="1:30" ht="16.5" x14ac:dyDescent="0.2">
      <c r="A86" s="303" t="s">
        <v>85</v>
      </c>
      <c r="B86" s="311" t="s">
        <v>85</v>
      </c>
      <c r="C86" s="312" t="s">
        <v>85</v>
      </c>
      <c r="D86" s="313" t="s">
        <v>85</v>
      </c>
      <c r="E86" s="319" t="s">
        <v>85</v>
      </c>
      <c r="F86" s="313" t="s">
        <v>85</v>
      </c>
      <c r="G86" s="319" t="s">
        <v>85</v>
      </c>
      <c r="H86" s="313" t="s">
        <v>85</v>
      </c>
      <c r="I86" s="319" t="s">
        <v>85</v>
      </c>
      <c r="J86" s="313" t="s">
        <v>85</v>
      </c>
      <c r="K86" s="319" t="s">
        <v>85</v>
      </c>
      <c r="L86" s="313" t="s">
        <v>85</v>
      </c>
      <c r="M86" s="319" t="s">
        <v>85</v>
      </c>
      <c r="N86" s="313" t="s">
        <v>85</v>
      </c>
      <c r="O86" s="319" t="s">
        <v>85</v>
      </c>
      <c r="P86" s="313" t="s">
        <v>85</v>
      </c>
      <c r="Q86" s="319" t="s">
        <v>85</v>
      </c>
      <c r="R86" s="313" t="s">
        <v>85</v>
      </c>
      <c r="S86" s="319" t="s">
        <v>85</v>
      </c>
      <c r="T86" s="313" t="s">
        <v>85</v>
      </c>
      <c r="U86" s="319" t="s">
        <v>85</v>
      </c>
      <c r="V86" s="313" t="s">
        <v>85</v>
      </c>
      <c r="W86" s="319" t="s">
        <v>85</v>
      </c>
      <c r="X86" s="313" t="s">
        <v>85</v>
      </c>
      <c r="Y86" s="319" t="s">
        <v>85</v>
      </c>
      <c r="Z86" s="313" t="s">
        <v>85</v>
      </c>
      <c r="AA86" s="319" t="s">
        <v>85</v>
      </c>
      <c r="AB86" s="316" t="s">
        <v>85</v>
      </c>
      <c r="AC86" s="317" t="s">
        <v>85</v>
      </c>
      <c r="AD86" s="318" t="s">
        <v>85</v>
      </c>
    </row>
    <row r="87" spans="1:30" ht="16.5" x14ac:dyDescent="0.2">
      <c r="A87" s="303" t="s">
        <v>85</v>
      </c>
      <c r="B87" s="311" t="s">
        <v>85</v>
      </c>
      <c r="C87" s="312" t="s">
        <v>85</v>
      </c>
      <c r="D87" s="313" t="s">
        <v>85</v>
      </c>
      <c r="E87" s="319" t="s">
        <v>85</v>
      </c>
      <c r="F87" s="313" t="s">
        <v>85</v>
      </c>
      <c r="G87" s="319" t="s">
        <v>85</v>
      </c>
      <c r="H87" s="313" t="s">
        <v>85</v>
      </c>
      <c r="I87" s="319" t="s">
        <v>85</v>
      </c>
      <c r="J87" s="313" t="s">
        <v>85</v>
      </c>
      <c r="K87" s="319" t="s">
        <v>85</v>
      </c>
      <c r="L87" s="313" t="s">
        <v>85</v>
      </c>
      <c r="M87" s="319" t="s">
        <v>85</v>
      </c>
      <c r="N87" s="313" t="s">
        <v>85</v>
      </c>
      <c r="O87" s="319" t="s">
        <v>85</v>
      </c>
      <c r="P87" s="313" t="s">
        <v>85</v>
      </c>
      <c r="Q87" s="319" t="s">
        <v>85</v>
      </c>
      <c r="R87" s="313" t="s">
        <v>85</v>
      </c>
      <c r="S87" s="319" t="s">
        <v>85</v>
      </c>
      <c r="T87" s="313" t="s">
        <v>85</v>
      </c>
      <c r="U87" s="319" t="s">
        <v>85</v>
      </c>
      <c r="V87" s="313" t="s">
        <v>85</v>
      </c>
      <c r="W87" s="319" t="s">
        <v>85</v>
      </c>
      <c r="X87" s="313" t="s">
        <v>85</v>
      </c>
      <c r="Y87" s="319" t="s">
        <v>85</v>
      </c>
      <c r="Z87" s="313" t="s">
        <v>85</v>
      </c>
      <c r="AA87" s="319" t="s">
        <v>85</v>
      </c>
      <c r="AB87" s="316" t="s">
        <v>85</v>
      </c>
      <c r="AC87" s="317" t="s">
        <v>85</v>
      </c>
      <c r="AD87" s="318" t="s">
        <v>85</v>
      </c>
    </row>
    <row r="88" spans="1:30" ht="16.5" x14ac:dyDescent="0.2">
      <c r="A88" s="303" t="s">
        <v>85</v>
      </c>
      <c r="B88" s="311" t="s">
        <v>85</v>
      </c>
      <c r="C88" s="312" t="s">
        <v>85</v>
      </c>
      <c r="D88" s="313" t="s">
        <v>85</v>
      </c>
      <c r="E88" s="319" t="s">
        <v>85</v>
      </c>
      <c r="F88" s="313" t="s">
        <v>85</v>
      </c>
      <c r="G88" s="319" t="s">
        <v>85</v>
      </c>
      <c r="H88" s="313" t="s">
        <v>85</v>
      </c>
      <c r="I88" s="319" t="s">
        <v>85</v>
      </c>
      <c r="J88" s="313" t="s">
        <v>85</v>
      </c>
      <c r="K88" s="319" t="s">
        <v>85</v>
      </c>
      <c r="L88" s="313" t="s">
        <v>85</v>
      </c>
      <c r="M88" s="319" t="s">
        <v>85</v>
      </c>
      <c r="N88" s="313" t="s">
        <v>85</v>
      </c>
      <c r="O88" s="319" t="s">
        <v>85</v>
      </c>
      <c r="P88" s="313" t="s">
        <v>85</v>
      </c>
      <c r="Q88" s="319" t="s">
        <v>85</v>
      </c>
      <c r="R88" s="313" t="s">
        <v>85</v>
      </c>
      <c r="S88" s="319" t="s">
        <v>85</v>
      </c>
      <c r="T88" s="313" t="s">
        <v>85</v>
      </c>
      <c r="U88" s="319" t="s">
        <v>85</v>
      </c>
      <c r="V88" s="313" t="s">
        <v>85</v>
      </c>
      <c r="W88" s="319" t="s">
        <v>85</v>
      </c>
      <c r="X88" s="313" t="s">
        <v>85</v>
      </c>
      <c r="Y88" s="319" t="s">
        <v>85</v>
      </c>
      <c r="Z88" s="313" t="s">
        <v>85</v>
      </c>
      <c r="AA88" s="319" t="s">
        <v>85</v>
      </c>
      <c r="AB88" s="316" t="s">
        <v>85</v>
      </c>
      <c r="AC88" s="317" t="s">
        <v>85</v>
      </c>
      <c r="AD88" s="318" t="s">
        <v>85</v>
      </c>
    </row>
    <row r="89" spans="1:30" ht="16.5" x14ac:dyDescent="0.2">
      <c r="A89" s="303" t="s">
        <v>85</v>
      </c>
      <c r="B89" s="311" t="s">
        <v>85</v>
      </c>
      <c r="C89" s="312" t="s">
        <v>85</v>
      </c>
      <c r="D89" s="313" t="s">
        <v>85</v>
      </c>
      <c r="E89" s="319" t="s">
        <v>85</v>
      </c>
      <c r="F89" s="313" t="s">
        <v>85</v>
      </c>
      <c r="G89" s="319" t="s">
        <v>85</v>
      </c>
      <c r="H89" s="313" t="s">
        <v>85</v>
      </c>
      <c r="I89" s="319" t="s">
        <v>85</v>
      </c>
      <c r="J89" s="313" t="s">
        <v>85</v>
      </c>
      <c r="K89" s="319" t="s">
        <v>85</v>
      </c>
      <c r="L89" s="313" t="s">
        <v>85</v>
      </c>
      <c r="M89" s="319" t="s">
        <v>85</v>
      </c>
      <c r="N89" s="313" t="s">
        <v>85</v>
      </c>
      <c r="O89" s="319" t="s">
        <v>85</v>
      </c>
      <c r="P89" s="313" t="s">
        <v>85</v>
      </c>
      <c r="Q89" s="319" t="s">
        <v>85</v>
      </c>
      <c r="R89" s="313" t="s">
        <v>85</v>
      </c>
      <c r="S89" s="319" t="s">
        <v>85</v>
      </c>
      <c r="T89" s="313" t="s">
        <v>85</v>
      </c>
      <c r="U89" s="319" t="s">
        <v>85</v>
      </c>
      <c r="V89" s="313" t="s">
        <v>85</v>
      </c>
      <c r="W89" s="319" t="s">
        <v>85</v>
      </c>
      <c r="X89" s="313" t="s">
        <v>85</v>
      </c>
      <c r="Y89" s="319" t="s">
        <v>85</v>
      </c>
      <c r="Z89" s="313" t="s">
        <v>85</v>
      </c>
      <c r="AA89" s="319" t="s">
        <v>85</v>
      </c>
      <c r="AB89" s="316" t="s">
        <v>85</v>
      </c>
      <c r="AC89" s="317" t="s">
        <v>85</v>
      </c>
      <c r="AD89" s="318" t="s">
        <v>85</v>
      </c>
    </row>
    <row r="90" spans="1:30" ht="16.5" x14ac:dyDescent="0.2">
      <c r="A90" s="303" t="s">
        <v>85</v>
      </c>
      <c r="B90" s="311" t="s">
        <v>85</v>
      </c>
      <c r="C90" s="312" t="s">
        <v>85</v>
      </c>
      <c r="D90" s="313" t="s">
        <v>85</v>
      </c>
      <c r="E90" s="319" t="s">
        <v>85</v>
      </c>
      <c r="F90" s="313" t="s">
        <v>85</v>
      </c>
      <c r="G90" s="319" t="s">
        <v>85</v>
      </c>
      <c r="H90" s="313" t="s">
        <v>85</v>
      </c>
      <c r="I90" s="319" t="s">
        <v>85</v>
      </c>
      <c r="J90" s="313" t="s">
        <v>85</v>
      </c>
      <c r="K90" s="319" t="s">
        <v>85</v>
      </c>
      <c r="L90" s="313" t="s">
        <v>85</v>
      </c>
      <c r="M90" s="319" t="s">
        <v>85</v>
      </c>
      <c r="N90" s="313" t="s">
        <v>85</v>
      </c>
      <c r="O90" s="319" t="s">
        <v>85</v>
      </c>
      <c r="P90" s="313" t="s">
        <v>85</v>
      </c>
      <c r="Q90" s="319" t="s">
        <v>85</v>
      </c>
      <c r="R90" s="313" t="s">
        <v>85</v>
      </c>
      <c r="S90" s="319" t="s">
        <v>85</v>
      </c>
      <c r="T90" s="313" t="s">
        <v>85</v>
      </c>
      <c r="U90" s="319" t="s">
        <v>85</v>
      </c>
      <c r="V90" s="313" t="s">
        <v>85</v>
      </c>
      <c r="W90" s="319" t="s">
        <v>85</v>
      </c>
      <c r="X90" s="313" t="s">
        <v>85</v>
      </c>
      <c r="Y90" s="319" t="s">
        <v>85</v>
      </c>
      <c r="Z90" s="313" t="s">
        <v>85</v>
      </c>
      <c r="AA90" s="319" t="s">
        <v>85</v>
      </c>
      <c r="AB90" s="316" t="s">
        <v>85</v>
      </c>
      <c r="AC90" s="317" t="s">
        <v>85</v>
      </c>
      <c r="AD90" s="318" t="s">
        <v>85</v>
      </c>
    </row>
    <row r="91" spans="1:30" ht="16.5" x14ac:dyDescent="0.2">
      <c r="A91" s="303" t="s">
        <v>85</v>
      </c>
      <c r="B91" s="311" t="s">
        <v>85</v>
      </c>
      <c r="C91" s="312" t="s">
        <v>85</v>
      </c>
      <c r="D91" s="313" t="s">
        <v>85</v>
      </c>
      <c r="E91" s="319" t="s">
        <v>85</v>
      </c>
      <c r="F91" s="313" t="s">
        <v>85</v>
      </c>
      <c r="G91" s="319" t="s">
        <v>85</v>
      </c>
      <c r="H91" s="313" t="s">
        <v>85</v>
      </c>
      <c r="I91" s="319" t="s">
        <v>85</v>
      </c>
      <c r="J91" s="313" t="s">
        <v>85</v>
      </c>
      <c r="K91" s="319" t="s">
        <v>85</v>
      </c>
      <c r="L91" s="313" t="s">
        <v>85</v>
      </c>
      <c r="M91" s="319" t="s">
        <v>85</v>
      </c>
      <c r="N91" s="313" t="s">
        <v>85</v>
      </c>
      <c r="O91" s="319" t="s">
        <v>85</v>
      </c>
      <c r="P91" s="313" t="s">
        <v>85</v>
      </c>
      <c r="Q91" s="319" t="s">
        <v>85</v>
      </c>
      <c r="R91" s="313" t="s">
        <v>85</v>
      </c>
      <c r="S91" s="319" t="s">
        <v>85</v>
      </c>
      <c r="T91" s="313" t="s">
        <v>85</v>
      </c>
      <c r="U91" s="319" t="s">
        <v>85</v>
      </c>
      <c r="V91" s="313" t="s">
        <v>85</v>
      </c>
      <c r="W91" s="319" t="s">
        <v>85</v>
      </c>
      <c r="X91" s="313" t="s">
        <v>85</v>
      </c>
      <c r="Y91" s="319" t="s">
        <v>85</v>
      </c>
      <c r="Z91" s="313" t="s">
        <v>85</v>
      </c>
      <c r="AA91" s="319" t="s">
        <v>85</v>
      </c>
      <c r="AB91" s="316" t="s">
        <v>85</v>
      </c>
      <c r="AC91" s="317" t="s">
        <v>85</v>
      </c>
      <c r="AD91" s="318" t="s">
        <v>85</v>
      </c>
    </row>
    <row r="92" spans="1:30" ht="16.5" x14ac:dyDescent="0.2">
      <c r="A92" s="303" t="s">
        <v>85</v>
      </c>
      <c r="B92" s="311" t="s">
        <v>85</v>
      </c>
      <c r="C92" s="312" t="s">
        <v>85</v>
      </c>
      <c r="D92" s="313" t="s">
        <v>85</v>
      </c>
      <c r="E92" s="319" t="s">
        <v>85</v>
      </c>
      <c r="F92" s="313" t="s">
        <v>85</v>
      </c>
      <c r="G92" s="319" t="s">
        <v>85</v>
      </c>
      <c r="H92" s="313" t="s">
        <v>85</v>
      </c>
      <c r="I92" s="319" t="s">
        <v>85</v>
      </c>
      <c r="J92" s="313" t="s">
        <v>85</v>
      </c>
      <c r="K92" s="319" t="s">
        <v>85</v>
      </c>
      <c r="L92" s="313" t="s">
        <v>85</v>
      </c>
      <c r="M92" s="319" t="s">
        <v>85</v>
      </c>
      <c r="N92" s="313" t="s">
        <v>85</v>
      </c>
      <c r="O92" s="319" t="s">
        <v>85</v>
      </c>
      <c r="P92" s="313" t="s">
        <v>85</v>
      </c>
      <c r="Q92" s="319" t="s">
        <v>85</v>
      </c>
      <c r="R92" s="313" t="s">
        <v>85</v>
      </c>
      <c r="S92" s="319" t="s">
        <v>85</v>
      </c>
      <c r="T92" s="313" t="s">
        <v>85</v>
      </c>
      <c r="U92" s="319" t="s">
        <v>85</v>
      </c>
      <c r="V92" s="313" t="s">
        <v>85</v>
      </c>
      <c r="W92" s="319" t="s">
        <v>85</v>
      </c>
      <c r="X92" s="313" t="s">
        <v>85</v>
      </c>
      <c r="Y92" s="319" t="s">
        <v>85</v>
      </c>
      <c r="Z92" s="313" t="s">
        <v>85</v>
      </c>
      <c r="AA92" s="319" t="s">
        <v>85</v>
      </c>
      <c r="AB92" s="316" t="s">
        <v>85</v>
      </c>
      <c r="AC92" s="317" t="s">
        <v>85</v>
      </c>
      <c r="AD92" s="318" t="s">
        <v>85</v>
      </c>
    </row>
    <row r="93" spans="1:30" ht="16.5" x14ac:dyDescent="0.2">
      <c r="A93" s="303" t="s">
        <v>85</v>
      </c>
      <c r="B93" s="311" t="s">
        <v>85</v>
      </c>
      <c r="C93" s="312" t="s">
        <v>85</v>
      </c>
      <c r="D93" s="313" t="s">
        <v>85</v>
      </c>
      <c r="E93" s="319" t="s">
        <v>85</v>
      </c>
      <c r="F93" s="313" t="s">
        <v>85</v>
      </c>
      <c r="G93" s="319" t="s">
        <v>85</v>
      </c>
      <c r="H93" s="313" t="s">
        <v>85</v>
      </c>
      <c r="I93" s="319" t="s">
        <v>85</v>
      </c>
      <c r="J93" s="313" t="s">
        <v>85</v>
      </c>
      <c r="K93" s="319" t="s">
        <v>85</v>
      </c>
      <c r="L93" s="313" t="s">
        <v>85</v>
      </c>
      <c r="M93" s="319" t="s">
        <v>85</v>
      </c>
      <c r="N93" s="313" t="s">
        <v>85</v>
      </c>
      <c r="O93" s="319" t="s">
        <v>85</v>
      </c>
      <c r="P93" s="313" t="s">
        <v>85</v>
      </c>
      <c r="Q93" s="319" t="s">
        <v>85</v>
      </c>
      <c r="R93" s="313" t="s">
        <v>85</v>
      </c>
      <c r="S93" s="319" t="s">
        <v>85</v>
      </c>
      <c r="T93" s="313" t="s">
        <v>85</v>
      </c>
      <c r="U93" s="319" t="s">
        <v>85</v>
      </c>
      <c r="V93" s="313" t="s">
        <v>85</v>
      </c>
      <c r="W93" s="319" t="s">
        <v>85</v>
      </c>
      <c r="X93" s="313" t="s">
        <v>85</v>
      </c>
      <c r="Y93" s="319" t="s">
        <v>85</v>
      </c>
      <c r="Z93" s="313" t="s">
        <v>85</v>
      </c>
      <c r="AA93" s="319" t="s">
        <v>85</v>
      </c>
      <c r="AB93" s="316" t="s">
        <v>85</v>
      </c>
      <c r="AC93" s="317" t="s">
        <v>85</v>
      </c>
      <c r="AD93" s="318" t="s">
        <v>85</v>
      </c>
    </row>
    <row r="94" spans="1:30" ht="17.25" thickBot="1" x14ac:dyDescent="0.25">
      <c r="A94" s="304" t="s">
        <v>85</v>
      </c>
      <c r="B94" s="824" t="s">
        <v>85</v>
      </c>
      <c r="C94" s="825" t="s">
        <v>85</v>
      </c>
      <c r="D94" s="826" t="s">
        <v>85</v>
      </c>
      <c r="E94" s="827" t="s">
        <v>85</v>
      </c>
      <c r="F94" s="826" t="s">
        <v>85</v>
      </c>
      <c r="G94" s="827" t="s">
        <v>85</v>
      </c>
      <c r="H94" s="826" t="s">
        <v>85</v>
      </c>
      <c r="I94" s="827" t="s">
        <v>85</v>
      </c>
      <c r="J94" s="826" t="s">
        <v>85</v>
      </c>
      <c r="K94" s="827" t="s">
        <v>85</v>
      </c>
      <c r="L94" s="826" t="s">
        <v>85</v>
      </c>
      <c r="M94" s="827" t="s">
        <v>85</v>
      </c>
      <c r="N94" s="826" t="s">
        <v>85</v>
      </c>
      <c r="O94" s="827" t="s">
        <v>85</v>
      </c>
      <c r="P94" s="826" t="s">
        <v>85</v>
      </c>
      <c r="Q94" s="827" t="s">
        <v>85</v>
      </c>
      <c r="R94" s="826" t="s">
        <v>85</v>
      </c>
      <c r="S94" s="827" t="s">
        <v>85</v>
      </c>
      <c r="T94" s="826" t="s">
        <v>85</v>
      </c>
      <c r="U94" s="827" t="s">
        <v>85</v>
      </c>
      <c r="V94" s="826" t="s">
        <v>85</v>
      </c>
      <c r="W94" s="827" t="s">
        <v>85</v>
      </c>
      <c r="X94" s="826" t="s">
        <v>85</v>
      </c>
      <c r="Y94" s="827" t="s">
        <v>85</v>
      </c>
      <c r="Z94" s="826" t="s">
        <v>85</v>
      </c>
      <c r="AA94" s="827" t="s">
        <v>85</v>
      </c>
      <c r="AB94" s="828" t="s">
        <v>85</v>
      </c>
      <c r="AC94" s="829" t="s">
        <v>85</v>
      </c>
      <c r="AD94" s="830" t="s">
        <v>85</v>
      </c>
    </row>
    <row r="95" spans="1:30" ht="15.75" thickTop="1" x14ac:dyDescent="0.2"/>
  </sheetData>
  <sortState xmlns:xlrd2="http://schemas.microsoft.com/office/spreadsheetml/2017/richdata2" ref="B9:AC56">
    <sortCondition ref="AB9:AB56"/>
    <sortCondition descending="1" ref="AC9:AC56"/>
  </sortState>
  <mergeCells count="30">
    <mergeCell ref="B1:C1"/>
    <mergeCell ref="B2:C2"/>
    <mergeCell ref="A6:A8"/>
    <mergeCell ref="B6:B8"/>
    <mergeCell ref="C6:C8"/>
    <mergeCell ref="P6:Q6"/>
    <mergeCell ref="R6:S6"/>
    <mergeCell ref="T6:U6"/>
    <mergeCell ref="V6:W6"/>
    <mergeCell ref="D6:E6"/>
    <mergeCell ref="F6:G6"/>
    <mergeCell ref="H6:I6"/>
    <mergeCell ref="J6:K6"/>
    <mergeCell ref="L6:M6"/>
    <mergeCell ref="X6:Y6"/>
    <mergeCell ref="Z6:AA6"/>
    <mergeCell ref="AB6:AD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N6:O6"/>
  </mergeCells>
  <phoneticPr fontId="5" type="noConversion"/>
  <printOptions horizontalCentered="1"/>
  <pageMargins left="0.78749999999999998" right="0.78749999999999998" top="0.40972222222222199" bottom="0.47986111111111102" header="0.51180555555555496" footer="0.17013888888888901"/>
  <pageSetup paperSize="9" scale="48" firstPageNumber="0" fitToHeight="0" orientation="landscape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1C-FD57-4C77-A17B-FF455169144E}">
  <sheetPr>
    <tabColor theme="9" tint="-0.499984740745262"/>
  </sheetPr>
  <dimension ref="A1:W29"/>
  <sheetViews>
    <sheetView topLeftCell="A2" workbookViewId="0">
      <selection activeCell="O15" sqref="O15"/>
    </sheetView>
  </sheetViews>
  <sheetFormatPr defaultRowHeight="12.75" x14ac:dyDescent="0.2"/>
  <cols>
    <col min="1" max="1" width="4.5703125" customWidth="1"/>
    <col min="2" max="2" width="20.5703125" customWidth="1"/>
    <col min="3" max="3" width="27.5703125" customWidth="1"/>
    <col min="4" max="4" width="4.85546875" customWidth="1"/>
    <col min="5" max="5" width="7.5703125" customWidth="1"/>
    <col min="6" max="6" width="4.7109375" customWidth="1"/>
    <col min="7" max="7" width="7.7109375" customWidth="1"/>
    <col min="8" max="8" width="4.5703125" customWidth="1"/>
    <col min="9" max="9" width="7.5703125" customWidth="1"/>
    <col min="10" max="10" width="4.85546875" customWidth="1"/>
    <col min="11" max="11" width="7.5703125" customWidth="1"/>
    <col min="12" max="12" width="4.7109375" customWidth="1"/>
    <col min="13" max="13" width="7.5703125" customWidth="1"/>
    <col min="14" max="14" width="4.85546875" customWidth="1"/>
    <col min="15" max="15" width="7.5703125" customWidth="1"/>
    <col min="16" max="16" width="4.7109375" customWidth="1"/>
    <col min="17" max="17" width="7.5703125" customWidth="1"/>
    <col min="18" max="18" width="4.7109375" customWidth="1"/>
    <col min="19" max="19" width="7.5703125" customWidth="1"/>
    <col min="20" max="20" width="7.85546875" customWidth="1"/>
    <col min="21" max="21" width="5.85546875" customWidth="1"/>
    <col min="22" max="22" width="8.28515625" customWidth="1"/>
    <col min="23" max="23" width="9.85546875" customWidth="1"/>
  </cols>
  <sheetData>
    <row r="1" spans="1:23" ht="24.75" customHeight="1" x14ac:dyDescent="0.3">
      <c r="G1" s="104"/>
      <c r="H1" s="104" t="s">
        <v>43</v>
      </c>
      <c r="I1" s="104"/>
      <c r="J1" s="104"/>
      <c r="K1" s="104"/>
      <c r="L1" s="104"/>
      <c r="M1" s="104"/>
    </row>
    <row r="2" spans="1:23" ht="24.75" customHeight="1" x14ac:dyDescent="0.3">
      <c r="G2" s="104"/>
      <c r="H2" s="104" t="s">
        <v>324</v>
      </c>
      <c r="I2" s="104"/>
      <c r="J2" s="104"/>
      <c r="K2" s="104"/>
      <c r="L2" s="104"/>
      <c r="M2" s="104"/>
    </row>
    <row r="3" spans="1:23" ht="24.75" customHeight="1" x14ac:dyDescent="0.3">
      <c r="G3" s="104"/>
      <c r="H3" s="104" t="s">
        <v>44</v>
      </c>
      <c r="I3" s="104"/>
      <c r="J3" s="104"/>
      <c r="K3" s="104"/>
      <c r="L3" s="104"/>
      <c r="M3" s="104"/>
    </row>
    <row r="5" spans="1:23" ht="13.5" thickBot="1" x14ac:dyDescent="0.25"/>
    <row r="6" spans="1:23" ht="18.75" customHeight="1" thickTop="1" x14ac:dyDescent="0.2">
      <c r="A6" s="1360" t="s">
        <v>4</v>
      </c>
      <c r="B6" s="1362" t="s">
        <v>20</v>
      </c>
      <c r="C6" s="1364" t="s">
        <v>5</v>
      </c>
      <c r="D6" s="1356" t="s">
        <v>6</v>
      </c>
      <c r="E6" s="1357"/>
      <c r="F6" s="1358" t="s">
        <v>7</v>
      </c>
      <c r="G6" s="1359"/>
      <c r="H6" s="1356" t="s">
        <v>8</v>
      </c>
      <c r="I6" s="1357"/>
      <c r="J6" s="1358" t="s">
        <v>9</v>
      </c>
      <c r="K6" s="1359"/>
      <c r="L6" s="1356" t="s">
        <v>10</v>
      </c>
      <c r="M6" s="1357"/>
      <c r="N6" s="1358" t="s">
        <v>11</v>
      </c>
      <c r="O6" s="1359"/>
      <c r="P6" s="1356" t="s">
        <v>12</v>
      </c>
      <c r="Q6" s="1357"/>
      <c r="R6" s="1358" t="s">
        <v>13</v>
      </c>
      <c r="S6" s="1359"/>
      <c r="T6" s="134" t="s">
        <v>42</v>
      </c>
      <c r="U6" s="1412" t="s">
        <v>14</v>
      </c>
      <c r="V6" s="1413"/>
      <c r="W6" s="1414"/>
    </row>
    <row r="7" spans="1:23" ht="32.25" customHeight="1" x14ac:dyDescent="0.2">
      <c r="A7" s="1361"/>
      <c r="B7" s="1363"/>
      <c r="C7" s="1365"/>
      <c r="D7" s="1372" t="s">
        <v>283</v>
      </c>
      <c r="E7" s="1373"/>
      <c r="F7" s="1372" t="s">
        <v>284</v>
      </c>
      <c r="G7" s="1373"/>
      <c r="H7" s="1366" t="s">
        <v>285</v>
      </c>
      <c r="I7" s="1367"/>
      <c r="J7" s="1366" t="s">
        <v>757</v>
      </c>
      <c r="K7" s="1367"/>
      <c r="L7" s="1366" t="s">
        <v>286</v>
      </c>
      <c r="M7" s="1367"/>
      <c r="N7" s="1366" t="s">
        <v>287</v>
      </c>
      <c r="O7" s="1367"/>
      <c r="P7" s="1418" t="s">
        <v>288</v>
      </c>
      <c r="Q7" s="1367"/>
      <c r="R7" s="1418" t="s">
        <v>289</v>
      </c>
      <c r="S7" s="1367"/>
      <c r="T7" s="260">
        <v>-0.5</v>
      </c>
      <c r="U7" s="1415"/>
      <c r="V7" s="1416"/>
      <c r="W7" s="1417"/>
    </row>
    <row r="8" spans="1:23" ht="0.75" customHeight="1" x14ac:dyDescent="0.2">
      <c r="A8" s="1361"/>
      <c r="B8" s="1363"/>
      <c r="C8" s="1365"/>
      <c r="D8" s="138" t="s">
        <v>172</v>
      </c>
      <c r="E8" s="139"/>
      <c r="F8" s="138"/>
      <c r="G8" s="140"/>
      <c r="H8" s="105"/>
      <c r="I8" s="139"/>
      <c r="J8" s="138"/>
      <c r="K8" s="140"/>
      <c r="L8" s="105"/>
      <c r="M8" s="139"/>
      <c r="N8" s="138"/>
      <c r="O8" s="141"/>
      <c r="P8" s="105"/>
      <c r="Q8" s="141"/>
      <c r="R8" s="105"/>
      <c r="S8" s="140"/>
      <c r="T8" s="106"/>
      <c r="U8" s="105"/>
      <c r="V8" s="107"/>
      <c r="W8" s="108"/>
    </row>
    <row r="9" spans="1:23" ht="15.75" x14ac:dyDescent="0.2">
      <c r="A9" s="109"/>
      <c r="B9" s="110"/>
      <c r="C9" s="111"/>
      <c r="D9" s="145" t="s">
        <v>15</v>
      </c>
      <c r="E9" s="146" t="s">
        <v>16</v>
      </c>
      <c r="F9" s="145" t="s">
        <v>15</v>
      </c>
      <c r="G9" s="147" t="s">
        <v>16</v>
      </c>
      <c r="H9" s="148" t="s">
        <v>15</v>
      </c>
      <c r="I9" s="146" t="s">
        <v>16</v>
      </c>
      <c r="J9" s="145" t="s">
        <v>15</v>
      </c>
      <c r="K9" s="147" t="s">
        <v>16</v>
      </c>
      <c r="L9" s="148" t="s">
        <v>15</v>
      </c>
      <c r="M9" s="146" t="s">
        <v>16</v>
      </c>
      <c r="N9" s="145" t="s">
        <v>15</v>
      </c>
      <c r="O9" s="149" t="s">
        <v>16</v>
      </c>
      <c r="P9" s="148" t="s">
        <v>15</v>
      </c>
      <c r="Q9" s="146" t="s">
        <v>16</v>
      </c>
      <c r="R9" s="145" t="s">
        <v>15</v>
      </c>
      <c r="S9" s="147" t="s">
        <v>16</v>
      </c>
      <c r="T9" s="150"/>
      <c r="U9" s="148" t="s">
        <v>15</v>
      </c>
      <c r="V9" s="151" t="s">
        <v>17</v>
      </c>
      <c r="W9" s="112" t="s">
        <v>18</v>
      </c>
    </row>
    <row r="10" spans="1:23" ht="3.75" customHeight="1" thickBot="1" x14ac:dyDescent="0.25">
      <c r="A10" s="113"/>
      <c r="B10" s="152"/>
      <c r="C10" s="114"/>
      <c r="D10" s="153"/>
      <c r="E10" s="154"/>
      <c r="F10" s="153"/>
      <c r="G10" s="155"/>
      <c r="H10" s="153"/>
      <c r="I10" s="154"/>
      <c r="J10" s="153"/>
      <c r="K10" s="155"/>
      <c r="L10" s="153"/>
      <c r="M10" s="154"/>
      <c r="N10" s="153"/>
      <c r="O10" s="155"/>
      <c r="P10" s="153"/>
      <c r="Q10" s="154"/>
      <c r="R10" s="153"/>
      <c r="S10" s="155"/>
      <c r="T10" s="156"/>
      <c r="U10" s="157"/>
      <c r="V10" s="158"/>
      <c r="W10" s="115"/>
    </row>
    <row r="11" spans="1:23" ht="17.25" thickTop="1" x14ac:dyDescent="0.2">
      <c r="A11" s="119">
        <v>1</v>
      </c>
      <c r="B11" s="272" t="s">
        <v>408</v>
      </c>
      <c r="C11" s="270" t="s">
        <v>127</v>
      </c>
      <c r="D11" s="262">
        <v>1</v>
      </c>
      <c r="E11" s="261">
        <v>8383</v>
      </c>
      <c r="F11" s="262">
        <v>8</v>
      </c>
      <c r="G11" s="263">
        <v>4812</v>
      </c>
      <c r="H11" s="77">
        <v>7</v>
      </c>
      <c r="I11" s="78">
        <v>1321</v>
      </c>
      <c r="J11" s="75">
        <v>1</v>
      </c>
      <c r="K11" s="76">
        <v>5341</v>
      </c>
      <c r="L11" s="77">
        <v>1</v>
      </c>
      <c r="M11" s="78">
        <v>26860</v>
      </c>
      <c r="N11" s="75">
        <v>2</v>
      </c>
      <c r="O11" s="76">
        <v>19185</v>
      </c>
      <c r="P11" s="77"/>
      <c r="Q11" s="78"/>
      <c r="R11" s="75"/>
      <c r="S11" s="76"/>
      <c r="T11" s="116">
        <v>4</v>
      </c>
      <c r="U11" s="144">
        <f t="shared" ref="U11:U29" si="0">D11+F11+H11+J11+L11+N11+P11+R11-T11</f>
        <v>16</v>
      </c>
      <c r="V11" s="88">
        <f t="shared" ref="V11:V29" si="1">E11+G11+I11+K11+M11+O11+Q11+S11</f>
        <v>65902</v>
      </c>
      <c r="W11" s="161">
        <v>1</v>
      </c>
    </row>
    <row r="12" spans="1:23" ht="16.5" x14ac:dyDescent="0.2">
      <c r="A12" s="118">
        <v>2</v>
      </c>
      <c r="B12" s="273" t="s">
        <v>407</v>
      </c>
      <c r="C12" s="271" t="s">
        <v>259</v>
      </c>
      <c r="D12" s="265">
        <v>7</v>
      </c>
      <c r="E12" s="264">
        <v>6073</v>
      </c>
      <c r="F12" s="265">
        <v>1</v>
      </c>
      <c r="G12" s="266">
        <v>12375</v>
      </c>
      <c r="H12" s="81">
        <v>1</v>
      </c>
      <c r="I12" s="82">
        <v>4506</v>
      </c>
      <c r="J12" s="79">
        <v>1</v>
      </c>
      <c r="K12" s="80">
        <v>4115</v>
      </c>
      <c r="L12" s="81">
        <v>6</v>
      </c>
      <c r="M12" s="82">
        <v>15320</v>
      </c>
      <c r="N12" s="79">
        <v>5</v>
      </c>
      <c r="O12" s="80">
        <v>18230</v>
      </c>
      <c r="P12" s="81"/>
      <c r="Q12" s="82"/>
      <c r="R12" s="79"/>
      <c r="S12" s="80"/>
      <c r="T12" s="116">
        <v>3.5</v>
      </c>
      <c r="U12" s="144">
        <f t="shared" si="0"/>
        <v>17.5</v>
      </c>
      <c r="V12" s="88">
        <f t="shared" si="1"/>
        <v>60619</v>
      </c>
      <c r="W12" s="161">
        <v>2</v>
      </c>
    </row>
    <row r="13" spans="1:23" ht="16.5" x14ac:dyDescent="0.2">
      <c r="A13" s="118">
        <v>3</v>
      </c>
      <c r="B13" s="273" t="s">
        <v>405</v>
      </c>
      <c r="C13" s="271" t="s">
        <v>406</v>
      </c>
      <c r="D13" s="265">
        <v>6</v>
      </c>
      <c r="E13" s="264">
        <v>6736</v>
      </c>
      <c r="F13" s="265">
        <v>1</v>
      </c>
      <c r="G13" s="266">
        <v>9635</v>
      </c>
      <c r="H13" s="81">
        <v>3</v>
      </c>
      <c r="I13" s="82">
        <v>3452</v>
      </c>
      <c r="J13" s="79">
        <v>9</v>
      </c>
      <c r="K13" s="80">
        <v>1090</v>
      </c>
      <c r="L13" s="81">
        <v>3</v>
      </c>
      <c r="M13" s="82">
        <v>18055</v>
      </c>
      <c r="N13" s="79">
        <v>1</v>
      </c>
      <c r="O13" s="80">
        <v>24360</v>
      </c>
      <c r="P13" s="81"/>
      <c r="Q13" s="82"/>
      <c r="R13" s="79"/>
      <c r="S13" s="80"/>
      <c r="T13" s="116">
        <v>4.5</v>
      </c>
      <c r="U13" s="144">
        <f t="shared" si="0"/>
        <v>18.5</v>
      </c>
      <c r="V13" s="88">
        <f t="shared" si="1"/>
        <v>63328</v>
      </c>
      <c r="W13" s="161">
        <v>3</v>
      </c>
    </row>
    <row r="14" spans="1:23" ht="16.5" x14ac:dyDescent="0.2">
      <c r="A14" s="119">
        <v>4</v>
      </c>
      <c r="B14" s="273" t="s">
        <v>402</v>
      </c>
      <c r="C14" s="271" t="s">
        <v>127</v>
      </c>
      <c r="D14" s="265">
        <v>2</v>
      </c>
      <c r="E14" s="264">
        <v>8135</v>
      </c>
      <c r="F14" s="265">
        <v>2</v>
      </c>
      <c r="G14" s="266">
        <v>12226</v>
      </c>
      <c r="H14" s="81">
        <v>11</v>
      </c>
      <c r="I14" s="82">
        <v>0</v>
      </c>
      <c r="J14" s="79">
        <v>4</v>
      </c>
      <c r="K14" s="80">
        <v>3848</v>
      </c>
      <c r="L14" s="81">
        <v>4</v>
      </c>
      <c r="M14" s="82">
        <v>17360</v>
      </c>
      <c r="N14" s="79">
        <v>3</v>
      </c>
      <c r="O14" s="80">
        <v>15970</v>
      </c>
      <c r="P14" s="81"/>
      <c r="Q14" s="82"/>
      <c r="R14" s="79"/>
      <c r="S14" s="80"/>
      <c r="T14" s="116">
        <v>5.5</v>
      </c>
      <c r="U14" s="144">
        <f t="shared" si="0"/>
        <v>20.5</v>
      </c>
      <c r="V14" s="88">
        <f t="shared" si="1"/>
        <v>57539</v>
      </c>
      <c r="W14" s="161">
        <v>4</v>
      </c>
    </row>
    <row r="15" spans="1:23" ht="16.5" x14ac:dyDescent="0.2">
      <c r="A15" s="118">
        <v>5</v>
      </c>
      <c r="B15" s="273" t="s">
        <v>414</v>
      </c>
      <c r="C15" s="271" t="s">
        <v>415</v>
      </c>
      <c r="D15" s="265">
        <v>4</v>
      </c>
      <c r="E15" s="264">
        <v>6859</v>
      </c>
      <c r="F15" s="265">
        <v>7</v>
      </c>
      <c r="G15" s="266">
        <v>5397</v>
      </c>
      <c r="H15" s="81">
        <v>1</v>
      </c>
      <c r="I15" s="82">
        <v>3630</v>
      </c>
      <c r="J15" s="79">
        <v>5</v>
      </c>
      <c r="K15" s="80">
        <v>2967</v>
      </c>
      <c r="L15" s="81">
        <v>2</v>
      </c>
      <c r="M15" s="82">
        <v>20012</v>
      </c>
      <c r="N15" s="79">
        <v>5</v>
      </c>
      <c r="O15" s="80">
        <v>15780</v>
      </c>
      <c r="P15" s="81"/>
      <c r="Q15" s="82"/>
      <c r="R15" s="79"/>
      <c r="S15" s="80"/>
      <c r="T15" s="116">
        <v>3.5</v>
      </c>
      <c r="U15" s="144">
        <f t="shared" si="0"/>
        <v>20.5</v>
      </c>
      <c r="V15" s="88">
        <f t="shared" si="1"/>
        <v>54645</v>
      </c>
      <c r="W15" s="161">
        <v>5</v>
      </c>
    </row>
    <row r="16" spans="1:23" ht="16.5" x14ac:dyDescent="0.2">
      <c r="A16" s="118">
        <v>6</v>
      </c>
      <c r="B16" s="273" t="s">
        <v>404</v>
      </c>
      <c r="C16" s="271" t="s">
        <v>172</v>
      </c>
      <c r="D16" s="265">
        <v>3</v>
      </c>
      <c r="E16" s="264">
        <v>7194</v>
      </c>
      <c r="F16" s="265">
        <v>2</v>
      </c>
      <c r="G16" s="266">
        <v>9183</v>
      </c>
      <c r="H16" s="81">
        <v>2</v>
      </c>
      <c r="I16" s="82">
        <v>3673</v>
      </c>
      <c r="J16" s="79">
        <v>6</v>
      </c>
      <c r="K16" s="80">
        <v>2536</v>
      </c>
      <c r="L16" s="81">
        <v>5</v>
      </c>
      <c r="M16" s="82">
        <v>15680</v>
      </c>
      <c r="N16" s="79">
        <v>8</v>
      </c>
      <c r="O16" s="80">
        <v>12885</v>
      </c>
      <c r="P16" s="81"/>
      <c r="Q16" s="82"/>
      <c r="R16" s="79"/>
      <c r="S16" s="80"/>
      <c r="T16" s="116">
        <v>4</v>
      </c>
      <c r="U16" s="144">
        <f t="shared" si="0"/>
        <v>22</v>
      </c>
      <c r="V16" s="88">
        <f t="shared" si="1"/>
        <v>51151</v>
      </c>
      <c r="W16" s="161">
        <v>6</v>
      </c>
    </row>
    <row r="17" spans="1:23" ht="16.5" x14ac:dyDescent="0.2">
      <c r="A17" s="119">
        <v>7</v>
      </c>
      <c r="B17" s="273" t="s">
        <v>403</v>
      </c>
      <c r="C17" s="271" t="s">
        <v>106</v>
      </c>
      <c r="D17" s="265">
        <v>2</v>
      </c>
      <c r="E17" s="264">
        <v>7304</v>
      </c>
      <c r="F17" s="265">
        <v>3</v>
      </c>
      <c r="G17" s="266">
        <v>12068</v>
      </c>
      <c r="H17" s="81">
        <v>2</v>
      </c>
      <c r="I17" s="82">
        <v>3524</v>
      </c>
      <c r="J17" s="79">
        <v>7</v>
      </c>
      <c r="K17" s="80">
        <v>2807</v>
      </c>
      <c r="L17" s="81">
        <v>5</v>
      </c>
      <c r="M17" s="82">
        <v>13010</v>
      </c>
      <c r="N17" s="79">
        <v>8</v>
      </c>
      <c r="O17" s="80">
        <v>14445</v>
      </c>
      <c r="P17" s="81"/>
      <c r="Q17" s="82"/>
      <c r="R17" s="79"/>
      <c r="S17" s="80"/>
      <c r="T17" s="116">
        <v>4</v>
      </c>
      <c r="U17" s="144">
        <f t="shared" si="0"/>
        <v>23</v>
      </c>
      <c r="V17" s="88">
        <f t="shared" si="1"/>
        <v>53158</v>
      </c>
      <c r="W17" s="161">
        <v>7</v>
      </c>
    </row>
    <row r="18" spans="1:23" ht="16.5" x14ac:dyDescent="0.2">
      <c r="A18" s="119">
        <v>8</v>
      </c>
      <c r="B18" s="273" t="s">
        <v>419</v>
      </c>
      <c r="C18" s="271" t="s">
        <v>132</v>
      </c>
      <c r="D18" s="265">
        <v>6</v>
      </c>
      <c r="E18" s="264">
        <v>3318</v>
      </c>
      <c r="F18" s="265">
        <v>5</v>
      </c>
      <c r="G18" s="266">
        <v>6161</v>
      </c>
      <c r="H18" s="81">
        <v>6</v>
      </c>
      <c r="I18" s="82">
        <v>1774</v>
      </c>
      <c r="J18" s="79">
        <v>8</v>
      </c>
      <c r="K18" s="80">
        <v>1471</v>
      </c>
      <c r="L18" s="81">
        <v>1</v>
      </c>
      <c r="M18" s="82">
        <v>16965</v>
      </c>
      <c r="N18" s="79">
        <v>1</v>
      </c>
      <c r="O18" s="80">
        <v>20050</v>
      </c>
      <c r="P18" s="81"/>
      <c r="Q18" s="82"/>
      <c r="R18" s="79"/>
      <c r="S18" s="80"/>
      <c r="T18" s="116">
        <v>4</v>
      </c>
      <c r="U18" s="144">
        <f t="shared" si="0"/>
        <v>23</v>
      </c>
      <c r="V18" s="88">
        <f t="shared" si="1"/>
        <v>49739</v>
      </c>
      <c r="W18" s="161">
        <v>8</v>
      </c>
    </row>
    <row r="19" spans="1:23" ht="16.5" x14ac:dyDescent="0.2">
      <c r="A19" s="118">
        <v>9</v>
      </c>
      <c r="B19" s="273" t="s">
        <v>409</v>
      </c>
      <c r="C19" s="271" t="s">
        <v>75</v>
      </c>
      <c r="D19" s="265">
        <v>3</v>
      </c>
      <c r="E19" s="264">
        <v>6913</v>
      </c>
      <c r="F19" s="265">
        <v>6</v>
      </c>
      <c r="G19" s="266">
        <v>6603</v>
      </c>
      <c r="H19" s="81">
        <v>5</v>
      </c>
      <c r="I19" s="82">
        <v>2466</v>
      </c>
      <c r="J19" s="79">
        <v>2</v>
      </c>
      <c r="K19" s="80">
        <v>3849</v>
      </c>
      <c r="L19" s="81">
        <v>7</v>
      </c>
      <c r="M19" s="82">
        <v>15125</v>
      </c>
      <c r="N19" s="79">
        <v>4</v>
      </c>
      <c r="O19" s="80">
        <v>19730</v>
      </c>
      <c r="P19" s="81"/>
      <c r="Q19" s="82"/>
      <c r="R19" s="79"/>
      <c r="S19" s="80"/>
      <c r="T19" s="116">
        <v>3.5</v>
      </c>
      <c r="U19" s="144">
        <f t="shared" si="0"/>
        <v>23.5</v>
      </c>
      <c r="V19" s="88">
        <f t="shared" si="1"/>
        <v>54686</v>
      </c>
      <c r="W19" s="161">
        <v>9</v>
      </c>
    </row>
    <row r="20" spans="1:23" ht="16.5" x14ac:dyDescent="0.2">
      <c r="A20" s="118">
        <v>10</v>
      </c>
      <c r="B20" s="273" t="s">
        <v>423</v>
      </c>
      <c r="C20" s="271" t="s">
        <v>115</v>
      </c>
      <c r="D20" s="265">
        <v>8</v>
      </c>
      <c r="E20" s="264">
        <v>2285</v>
      </c>
      <c r="F20" s="265">
        <v>7</v>
      </c>
      <c r="G20" s="266">
        <v>5740</v>
      </c>
      <c r="H20" s="81">
        <v>4</v>
      </c>
      <c r="I20" s="82">
        <v>2528</v>
      </c>
      <c r="J20" s="79">
        <v>3</v>
      </c>
      <c r="K20" s="80">
        <v>3789</v>
      </c>
      <c r="L20" s="81">
        <v>2</v>
      </c>
      <c r="M20" s="82">
        <v>14685</v>
      </c>
      <c r="N20" s="79">
        <v>6</v>
      </c>
      <c r="O20" s="80">
        <v>14820</v>
      </c>
      <c r="P20" s="81"/>
      <c r="Q20" s="82"/>
      <c r="R20" s="79"/>
      <c r="S20" s="80"/>
      <c r="T20" s="116">
        <v>4</v>
      </c>
      <c r="U20" s="144">
        <f t="shared" si="0"/>
        <v>26</v>
      </c>
      <c r="V20" s="88">
        <f t="shared" si="1"/>
        <v>43847</v>
      </c>
      <c r="W20" s="161">
        <v>10</v>
      </c>
    </row>
    <row r="21" spans="1:23" ht="16.5" x14ac:dyDescent="0.2">
      <c r="A21" s="119">
        <v>11</v>
      </c>
      <c r="B21" s="273" t="s">
        <v>416</v>
      </c>
      <c r="C21" s="271" t="s">
        <v>417</v>
      </c>
      <c r="D21" s="265">
        <v>7</v>
      </c>
      <c r="E21" s="264">
        <v>2464</v>
      </c>
      <c r="F21" s="265">
        <v>4</v>
      </c>
      <c r="G21" s="266">
        <v>7267</v>
      </c>
      <c r="H21" s="81">
        <v>5</v>
      </c>
      <c r="I21" s="82">
        <v>1966</v>
      </c>
      <c r="J21" s="79">
        <v>2</v>
      </c>
      <c r="K21" s="80">
        <v>5042</v>
      </c>
      <c r="L21" s="81">
        <v>10</v>
      </c>
      <c r="M21" s="82">
        <v>4835</v>
      </c>
      <c r="N21" s="79">
        <v>4</v>
      </c>
      <c r="O21" s="80">
        <v>15885</v>
      </c>
      <c r="P21" s="81"/>
      <c r="Q21" s="82"/>
      <c r="R21" s="79"/>
      <c r="S21" s="80"/>
      <c r="T21" s="116">
        <v>5</v>
      </c>
      <c r="U21" s="144">
        <f t="shared" si="0"/>
        <v>27</v>
      </c>
      <c r="V21" s="88">
        <f t="shared" si="1"/>
        <v>37459</v>
      </c>
      <c r="W21" s="161">
        <v>11</v>
      </c>
    </row>
    <row r="22" spans="1:23" ht="16.5" x14ac:dyDescent="0.2">
      <c r="A22" s="119">
        <v>12</v>
      </c>
      <c r="B22" s="273" t="s">
        <v>413</v>
      </c>
      <c r="C22" s="271" t="s">
        <v>406</v>
      </c>
      <c r="D22" s="265">
        <v>4</v>
      </c>
      <c r="E22" s="264">
        <v>6728</v>
      </c>
      <c r="F22" s="265">
        <v>6</v>
      </c>
      <c r="G22" s="266">
        <v>5775</v>
      </c>
      <c r="H22" s="81">
        <v>9</v>
      </c>
      <c r="I22" s="82">
        <v>365</v>
      </c>
      <c r="J22" s="79">
        <v>4</v>
      </c>
      <c r="K22" s="80">
        <v>3142</v>
      </c>
      <c r="L22" s="81">
        <v>6</v>
      </c>
      <c r="M22" s="82">
        <v>12880</v>
      </c>
      <c r="N22" s="79">
        <v>3</v>
      </c>
      <c r="O22" s="80">
        <v>21140</v>
      </c>
      <c r="P22" s="81"/>
      <c r="Q22" s="82"/>
      <c r="R22" s="79"/>
      <c r="S22" s="80"/>
      <c r="T22" s="116">
        <v>4.5</v>
      </c>
      <c r="U22" s="144">
        <f t="shared" si="0"/>
        <v>27.5</v>
      </c>
      <c r="V22" s="88">
        <f t="shared" si="1"/>
        <v>50030</v>
      </c>
      <c r="W22" s="161">
        <v>12</v>
      </c>
    </row>
    <row r="23" spans="1:23" ht="16.5" x14ac:dyDescent="0.2">
      <c r="A23" s="118">
        <v>13</v>
      </c>
      <c r="B23" s="273" t="s">
        <v>411</v>
      </c>
      <c r="C23" s="271" t="s">
        <v>412</v>
      </c>
      <c r="D23" s="265">
        <v>5</v>
      </c>
      <c r="E23" s="264">
        <v>6800</v>
      </c>
      <c r="F23" s="265">
        <v>4</v>
      </c>
      <c r="G23" s="266">
        <v>6172</v>
      </c>
      <c r="H23" s="81">
        <v>7</v>
      </c>
      <c r="I23" s="82">
        <v>1725</v>
      </c>
      <c r="J23" s="79">
        <v>6</v>
      </c>
      <c r="K23" s="80">
        <v>3235</v>
      </c>
      <c r="L23" s="81">
        <v>4</v>
      </c>
      <c r="M23" s="82">
        <v>13465</v>
      </c>
      <c r="N23" s="79">
        <v>7</v>
      </c>
      <c r="O23" s="80">
        <v>14025</v>
      </c>
      <c r="P23" s="81"/>
      <c r="Q23" s="82"/>
      <c r="R23" s="79"/>
      <c r="S23" s="80"/>
      <c r="T23" s="116">
        <v>3.5</v>
      </c>
      <c r="U23" s="144">
        <f t="shared" si="0"/>
        <v>29.5</v>
      </c>
      <c r="V23" s="88">
        <f t="shared" si="1"/>
        <v>45422</v>
      </c>
      <c r="W23" s="161">
        <v>13</v>
      </c>
    </row>
    <row r="24" spans="1:23" ht="16.5" x14ac:dyDescent="0.2">
      <c r="A24" s="118">
        <v>14</v>
      </c>
      <c r="B24" s="273" t="s">
        <v>418</v>
      </c>
      <c r="C24" s="271" t="s">
        <v>174</v>
      </c>
      <c r="D24" s="265">
        <v>9</v>
      </c>
      <c r="E24" s="264">
        <v>813</v>
      </c>
      <c r="F24" s="265">
        <v>3</v>
      </c>
      <c r="G24" s="266">
        <v>8343</v>
      </c>
      <c r="H24" s="81">
        <v>4</v>
      </c>
      <c r="I24" s="82">
        <v>2833</v>
      </c>
      <c r="J24" s="79">
        <v>8</v>
      </c>
      <c r="K24" s="80">
        <v>2115</v>
      </c>
      <c r="L24" s="81">
        <v>9</v>
      </c>
      <c r="M24" s="82">
        <v>10056</v>
      </c>
      <c r="N24" s="79">
        <v>2</v>
      </c>
      <c r="O24" s="80">
        <v>23020</v>
      </c>
      <c r="P24" s="81"/>
      <c r="Q24" s="82"/>
      <c r="R24" s="79"/>
      <c r="S24" s="80"/>
      <c r="T24" s="116">
        <v>4.5</v>
      </c>
      <c r="U24" s="144">
        <f t="shared" si="0"/>
        <v>30.5</v>
      </c>
      <c r="V24" s="88">
        <f t="shared" si="1"/>
        <v>47180</v>
      </c>
      <c r="W24" s="161">
        <v>14</v>
      </c>
    </row>
    <row r="25" spans="1:23" ht="16.5" x14ac:dyDescent="0.2">
      <c r="A25" s="119">
        <v>15</v>
      </c>
      <c r="B25" s="273" t="s">
        <v>420</v>
      </c>
      <c r="C25" s="271" t="s">
        <v>421</v>
      </c>
      <c r="D25" s="265">
        <v>8</v>
      </c>
      <c r="E25" s="264">
        <v>4996</v>
      </c>
      <c r="F25" s="265">
        <v>5</v>
      </c>
      <c r="G25" s="266">
        <v>7183</v>
      </c>
      <c r="H25" s="81">
        <v>6</v>
      </c>
      <c r="I25" s="82">
        <v>2340</v>
      </c>
      <c r="J25" s="79">
        <v>10</v>
      </c>
      <c r="K25" s="80">
        <v>824</v>
      </c>
      <c r="L25" s="81">
        <v>3</v>
      </c>
      <c r="M25" s="82">
        <v>14025</v>
      </c>
      <c r="N25" s="79">
        <v>6</v>
      </c>
      <c r="O25" s="80">
        <v>17125</v>
      </c>
      <c r="P25" s="81"/>
      <c r="Q25" s="82"/>
      <c r="R25" s="79"/>
      <c r="S25" s="80"/>
      <c r="T25" s="116">
        <v>5</v>
      </c>
      <c r="U25" s="144">
        <f t="shared" si="0"/>
        <v>33</v>
      </c>
      <c r="V25" s="88">
        <f t="shared" si="1"/>
        <v>46493</v>
      </c>
      <c r="W25" s="161">
        <v>15</v>
      </c>
    </row>
    <row r="26" spans="1:23" ht="16.5" x14ac:dyDescent="0.2">
      <c r="A26" s="119">
        <v>16</v>
      </c>
      <c r="B26" s="273" t="s">
        <v>422</v>
      </c>
      <c r="C26" s="271" t="s">
        <v>131</v>
      </c>
      <c r="D26" s="265">
        <v>5</v>
      </c>
      <c r="E26" s="264">
        <v>4872</v>
      </c>
      <c r="F26" s="265">
        <v>9</v>
      </c>
      <c r="G26" s="266">
        <v>4358</v>
      </c>
      <c r="H26" s="81">
        <v>9</v>
      </c>
      <c r="I26" s="82">
        <v>179</v>
      </c>
      <c r="J26" s="79">
        <v>5</v>
      </c>
      <c r="K26" s="80">
        <v>3323</v>
      </c>
      <c r="L26" s="81">
        <v>7</v>
      </c>
      <c r="M26" s="82">
        <v>12705</v>
      </c>
      <c r="N26" s="79">
        <v>7</v>
      </c>
      <c r="O26" s="80">
        <v>15190</v>
      </c>
      <c r="P26" s="81"/>
      <c r="Q26" s="82"/>
      <c r="R26" s="79"/>
      <c r="S26" s="80"/>
      <c r="T26" s="116">
        <v>4.5</v>
      </c>
      <c r="U26" s="144">
        <f t="shared" si="0"/>
        <v>37.5</v>
      </c>
      <c r="V26" s="88">
        <f t="shared" si="1"/>
        <v>40627</v>
      </c>
      <c r="W26" s="161">
        <v>16</v>
      </c>
    </row>
    <row r="27" spans="1:23" ht="16.5" x14ac:dyDescent="0.2">
      <c r="A27" s="118">
        <v>17</v>
      </c>
      <c r="B27" s="273" t="s">
        <v>425</v>
      </c>
      <c r="C27" s="271" t="s">
        <v>426</v>
      </c>
      <c r="D27" s="265">
        <v>10</v>
      </c>
      <c r="E27" s="264">
        <v>1239</v>
      </c>
      <c r="F27" s="265">
        <v>9</v>
      </c>
      <c r="G27" s="266">
        <v>2932</v>
      </c>
      <c r="H27" s="81">
        <v>3</v>
      </c>
      <c r="I27" s="82">
        <v>2935</v>
      </c>
      <c r="J27" s="79">
        <v>3</v>
      </c>
      <c r="K27" s="80">
        <v>4074</v>
      </c>
      <c r="L27" s="81">
        <v>8</v>
      </c>
      <c r="M27" s="82">
        <v>11125</v>
      </c>
      <c r="N27" s="79">
        <v>10</v>
      </c>
      <c r="O27" s="80">
        <v>10590</v>
      </c>
      <c r="P27" s="81"/>
      <c r="Q27" s="82"/>
      <c r="R27" s="79"/>
      <c r="S27" s="80"/>
      <c r="T27" s="116">
        <v>5</v>
      </c>
      <c r="U27" s="144">
        <f t="shared" si="0"/>
        <v>38</v>
      </c>
      <c r="V27" s="88">
        <f t="shared" si="1"/>
        <v>32895</v>
      </c>
      <c r="W27" s="161">
        <v>17</v>
      </c>
    </row>
    <row r="28" spans="1:23" ht="16.5" x14ac:dyDescent="0.2">
      <c r="A28" s="119">
        <v>18</v>
      </c>
      <c r="B28" s="273" t="s">
        <v>410</v>
      </c>
      <c r="C28" s="271" t="s">
        <v>48</v>
      </c>
      <c r="D28" s="265">
        <v>1</v>
      </c>
      <c r="E28" s="264">
        <v>7982</v>
      </c>
      <c r="F28" s="265">
        <v>10</v>
      </c>
      <c r="G28" s="266">
        <v>3438</v>
      </c>
      <c r="H28" s="81">
        <v>8</v>
      </c>
      <c r="I28" s="82">
        <v>427</v>
      </c>
      <c r="J28" s="79">
        <v>9</v>
      </c>
      <c r="K28" s="80">
        <v>1371</v>
      </c>
      <c r="L28" s="81">
        <v>8</v>
      </c>
      <c r="M28" s="82">
        <v>11475</v>
      </c>
      <c r="N28" s="79">
        <v>9</v>
      </c>
      <c r="O28" s="80">
        <v>10925</v>
      </c>
      <c r="P28" s="81"/>
      <c r="Q28" s="82"/>
      <c r="R28" s="79"/>
      <c r="S28" s="80"/>
      <c r="T28" s="116">
        <v>5</v>
      </c>
      <c r="U28" s="144">
        <f t="shared" si="0"/>
        <v>40</v>
      </c>
      <c r="V28" s="88">
        <f t="shared" si="1"/>
        <v>35618</v>
      </c>
      <c r="W28" s="161">
        <v>18</v>
      </c>
    </row>
    <row r="29" spans="1:23" ht="17.25" thickBot="1" x14ac:dyDescent="0.25">
      <c r="A29" s="211">
        <v>19</v>
      </c>
      <c r="B29" s="880" t="s">
        <v>424</v>
      </c>
      <c r="C29" s="881" t="s">
        <v>176</v>
      </c>
      <c r="D29" s="883">
        <v>9</v>
      </c>
      <c r="E29" s="882">
        <v>3545</v>
      </c>
      <c r="F29" s="883">
        <v>8</v>
      </c>
      <c r="G29" s="884">
        <v>4611</v>
      </c>
      <c r="H29" s="85">
        <v>8</v>
      </c>
      <c r="I29" s="86">
        <v>1247</v>
      </c>
      <c r="J29" s="83">
        <v>7</v>
      </c>
      <c r="K29" s="84">
        <v>2097</v>
      </c>
      <c r="L29" s="85">
        <v>9</v>
      </c>
      <c r="M29" s="86">
        <v>8060</v>
      </c>
      <c r="N29" s="83">
        <v>9</v>
      </c>
      <c r="O29" s="84">
        <v>11245</v>
      </c>
      <c r="P29" s="85"/>
      <c r="Q29" s="86"/>
      <c r="R29" s="83"/>
      <c r="S29" s="84"/>
      <c r="T29" s="212">
        <v>4.5</v>
      </c>
      <c r="U29" s="996">
        <f t="shared" si="0"/>
        <v>45.5</v>
      </c>
      <c r="V29" s="274">
        <f t="shared" si="1"/>
        <v>30805</v>
      </c>
      <c r="W29" s="275">
        <v>19</v>
      </c>
    </row>
  </sheetData>
  <sortState xmlns:xlrd2="http://schemas.microsoft.com/office/spreadsheetml/2017/richdata2" ref="B11:V29">
    <sortCondition ref="U11:U29"/>
    <sortCondition descending="1" ref="V11:V29"/>
  </sortState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H6:I6"/>
    <mergeCell ref="D7:E7"/>
    <mergeCell ref="F7:G7"/>
    <mergeCell ref="H7:I7"/>
    <mergeCell ref="A6:A8"/>
    <mergeCell ref="B6:B8"/>
    <mergeCell ref="C6:C8"/>
    <mergeCell ref="D6:E6"/>
    <mergeCell ref="F6:G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1:U29" xr:uid="{A62E2595-BEF3-44A7-9DB5-B5C130B19ACC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8BF-AE78-41C9-A0DA-3B17A3378F5E}">
  <sheetPr>
    <tabColor theme="9" tint="0.59999389629810485"/>
  </sheetPr>
  <dimension ref="A1:W39"/>
  <sheetViews>
    <sheetView topLeftCell="A17" workbookViewId="0">
      <selection activeCell="M22" sqref="M22"/>
    </sheetView>
  </sheetViews>
  <sheetFormatPr defaultRowHeight="12.75" x14ac:dyDescent="0.2"/>
  <cols>
    <col min="1" max="1" width="4.7109375" customWidth="1"/>
    <col min="2" max="2" width="17" customWidth="1"/>
    <col min="3" max="3" width="22.7109375" customWidth="1"/>
    <col min="4" max="4" width="4.7109375" customWidth="1"/>
    <col min="5" max="5" width="6.7109375" customWidth="1"/>
    <col min="6" max="6" width="4.85546875" customWidth="1"/>
    <col min="7" max="7" width="6.85546875" customWidth="1"/>
    <col min="8" max="8" width="4.7109375" customWidth="1"/>
    <col min="9" max="9" width="7.5703125" customWidth="1"/>
    <col min="10" max="10" width="4.42578125" customWidth="1"/>
    <col min="11" max="11" width="7.140625" customWidth="1"/>
    <col min="12" max="12" width="4.7109375" customWidth="1"/>
    <col min="13" max="13" width="7.140625" customWidth="1"/>
    <col min="14" max="14" width="4.7109375" customWidth="1"/>
    <col min="15" max="15" width="7" customWidth="1"/>
    <col min="16" max="16" width="4.5703125" customWidth="1"/>
    <col min="17" max="17" width="6.7109375" customWidth="1"/>
    <col min="18" max="18" width="4.5703125" customWidth="1"/>
    <col min="19" max="19" width="6.85546875" customWidth="1"/>
    <col min="20" max="20" width="7.85546875" customWidth="1"/>
    <col min="21" max="22" width="8.140625" customWidth="1"/>
    <col min="23" max="23" width="10.42578125" customWidth="1"/>
  </cols>
  <sheetData>
    <row r="1" spans="1:23" ht="27.75" customHeight="1" x14ac:dyDescent="0.35">
      <c r="C1" s="136"/>
      <c r="D1" s="137" t="s">
        <v>45</v>
      </c>
      <c r="E1" s="136"/>
      <c r="F1" s="136"/>
      <c r="G1" s="136"/>
      <c r="H1" s="136"/>
      <c r="I1" s="136"/>
      <c r="J1" s="136"/>
      <c r="K1" s="136"/>
      <c r="L1" s="136"/>
      <c r="M1" s="136"/>
    </row>
    <row r="2" spans="1:23" ht="24" customHeight="1" x14ac:dyDescent="0.35">
      <c r="C2" s="136"/>
      <c r="D2" s="137" t="s">
        <v>325</v>
      </c>
      <c r="E2" s="136"/>
      <c r="F2" s="136"/>
      <c r="G2" s="136"/>
      <c r="H2" s="136"/>
      <c r="I2" s="136"/>
      <c r="J2" s="136"/>
      <c r="K2" s="136"/>
      <c r="L2" s="136"/>
      <c r="M2" s="136"/>
    </row>
    <row r="3" spans="1:23" ht="24" customHeight="1" x14ac:dyDescent="0.35">
      <c r="C3" s="136"/>
      <c r="D3" s="137" t="s">
        <v>46</v>
      </c>
      <c r="E3" s="136"/>
      <c r="F3" s="136"/>
      <c r="G3" s="136"/>
      <c r="H3" s="136"/>
      <c r="I3" s="136"/>
      <c r="J3" s="136"/>
      <c r="K3" s="136"/>
      <c r="L3" s="136"/>
      <c r="M3" s="136"/>
    </row>
    <row r="4" spans="1:23" ht="13.5" thickBot="1" x14ac:dyDescent="0.25"/>
    <row r="5" spans="1:23" ht="28.5" customHeight="1" thickTop="1" x14ac:dyDescent="0.2">
      <c r="A5" s="1360" t="s">
        <v>4</v>
      </c>
      <c r="B5" s="1362" t="s">
        <v>20</v>
      </c>
      <c r="C5" s="1364" t="s">
        <v>5</v>
      </c>
      <c r="D5" s="1356" t="s">
        <v>6</v>
      </c>
      <c r="E5" s="1357"/>
      <c r="F5" s="1358" t="s">
        <v>7</v>
      </c>
      <c r="G5" s="1359"/>
      <c r="H5" s="1356" t="s">
        <v>8</v>
      </c>
      <c r="I5" s="1357"/>
      <c r="J5" s="1358" t="s">
        <v>9</v>
      </c>
      <c r="K5" s="1359"/>
      <c r="L5" s="1356" t="s">
        <v>10</v>
      </c>
      <c r="M5" s="1357"/>
      <c r="N5" s="1358" t="s">
        <v>11</v>
      </c>
      <c r="O5" s="1359"/>
      <c r="P5" s="1356" t="s">
        <v>12</v>
      </c>
      <c r="Q5" s="1357"/>
      <c r="R5" s="1358" t="s">
        <v>13</v>
      </c>
      <c r="S5" s="1359"/>
      <c r="T5" s="134" t="s">
        <v>42</v>
      </c>
      <c r="U5" s="1412" t="s">
        <v>14</v>
      </c>
      <c r="V5" s="1413"/>
      <c r="W5" s="1414"/>
    </row>
    <row r="6" spans="1:23" ht="36.75" customHeight="1" x14ac:dyDescent="0.2">
      <c r="A6" s="1361"/>
      <c r="B6" s="1363"/>
      <c r="C6" s="1365"/>
      <c r="D6" s="1372" t="s">
        <v>306</v>
      </c>
      <c r="E6" s="1373"/>
      <c r="F6" s="1372" t="s">
        <v>307</v>
      </c>
      <c r="G6" s="1373"/>
      <c r="H6" s="1366" t="s">
        <v>308</v>
      </c>
      <c r="I6" s="1367"/>
      <c r="J6" s="1366" t="s">
        <v>309</v>
      </c>
      <c r="K6" s="1367"/>
      <c r="L6" s="1366" t="s">
        <v>286</v>
      </c>
      <c r="M6" s="1367"/>
      <c r="N6" s="1366" t="s">
        <v>287</v>
      </c>
      <c r="O6" s="1367"/>
      <c r="P6" s="1418" t="s">
        <v>288</v>
      </c>
      <c r="Q6" s="1367"/>
      <c r="R6" s="1418" t="s">
        <v>310</v>
      </c>
      <c r="S6" s="1367"/>
      <c r="T6" s="260">
        <v>-0.5</v>
      </c>
      <c r="U6" s="1415"/>
      <c r="V6" s="1416"/>
      <c r="W6" s="1417"/>
    </row>
    <row r="7" spans="1:23" ht="3.75" customHeight="1" x14ac:dyDescent="0.2">
      <c r="A7" s="1361"/>
      <c r="B7" s="1363"/>
      <c r="C7" s="1365"/>
      <c r="D7" s="138"/>
      <c r="E7" s="139"/>
      <c r="F7" s="138"/>
      <c r="G7" s="140"/>
      <c r="H7" s="105"/>
      <c r="I7" s="139"/>
      <c r="J7" s="138"/>
      <c r="K7" s="140"/>
      <c r="L7" s="105"/>
      <c r="M7" s="139"/>
      <c r="N7" s="138"/>
      <c r="O7" s="141"/>
      <c r="P7" s="105"/>
      <c r="Q7" s="141"/>
      <c r="R7" s="105"/>
      <c r="S7" s="140"/>
      <c r="T7" s="106"/>
      <c r="U7" s="105"/>
      <c r="V7" s="107"/>
      <c r="W7" s="108"/>
    </row>
    <row r="8" spans="1:23" ht="14.25" customHeight="1" x14ac:dyDescent="0.2">
      <c r="A8" s="109"/>
      <c r="B8" s="110"/>
      <c r="C8" s="111"/>
      <c r="D8" s="145" t="s">
        <v>15</v>
      </c>
      <c r="E8" s="146" t="s">
        <v>16</v>
      </c>
      <c r="F8" s="145" t="s">
        <v>15</v>
      </c>
      <c r="G8" s="147" t="s">
        <v>16</v>
      </c>
      <c r="H8" s="148" t="s">
        <v>15</v>
      </c>
      <c r="I8" s="146" t="s">
        <v>16</v>
      </c>
      <c r="J8" s="145" t="s">
        <v>15</v>
      </c>
      <c r="K8" s="147" t="s">
        <v>16</v>
      </c>
      <c r="L8" s="148" t="s">
        <v>15</v>
      </c>
      <c r="M8" s="146" t="s">
        <v>16</v>
      </c>
      <c r="N8" s="145" t="s">
        <v>15</v>
      </c>
      <c r="O8" s="149" t="s">
        <v>16</v>
      </c>
      <c r="P8" s="148" t="s">
        <v>15</v>
      </c>
      <c r="Q8" s="146" t="s">
        <v>16</v>
      </c>
      <c r="R8" s="145" t="s">
        <v>15</v>
      </c>
      <c r="S8" s="147" t="s">
        <v>16</v>
      </c>
      <c r="T8" s="150"/>
      <c r="U8" s="148" t="s">
        <v>15</v>
      </c>
      <c r="V8" s="151" t="s">
        <v>17</v>
      </c>
      <c r="W8" s="112" t="s">
        <v>18</v>
      </c>
    </row>
    <row r="9" spans="1:23" ht="2.2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6"/>
      <c r="U9" s="157"/>
      <c r="V9" s="158"/>
      <c r="W9" s="115"/>
    </row>
    <row r="10" spans="1:23" ht="17.25" thickTop="1" x14ac:dyDescent="0.2">
      <c r="A10" s="119">
        <v>1</v>
      </c>
      <c r="B10" s="272" t="s">
        <v>460</v>
      </c>
      <c r="C10" s="270" t="s">
        <v>300</v>
      </c>
      <c r="D10" s="267">
        <v>5</v>
      </c>
      <c r="E10" s="955">
        <v>2125</v>
      </c>
      <c r="F10" s="262">
        <v>6</v>
      </c>
      <c r="G10" s="897">
        <v>3480</v>
      </c>
      <c r="H10" s="956">
        <v>1</v>
      </c>
      <c r="I10" s="896">
        <v>22020</v>
      </c>
      <c r="J10" s="262">
        <v>1</v>
      </c>
      <c r="K10" s="957">
        <v>17850</v>
      </c>
      <c r="L10" s="956">
        <v>1</v>
      </c>
      <c r="M10" s="896">
        <v>23765</v>
      </c>
      <c r="N10" s="262">
        <v>1</v>
      </c>
      <c r="O10" s="957">
        <v>21860</v>
      </c>
      <c r="P10" s="956"/>
      <c r="Q10" s="896"/>
      <c r="R10" s="262"/>
      <c r="S10" s="957"/>
      <c r="T10" s="958">
        <v>3</v>
      </c>
      <c r="U10" s="144">
        <f t="shared" ref="U10:U35" si="0">D10+F10+H10+J10+L10+N10+P10+R10-T10</f>
        <v>12</v>
      </c>
      <c r="V10" s="88">
        <f t="shared" ref="V10:V35" si="1">E10+G10+I10+K10+M10+O10+Q10+S10</f>
        <v>91100</v>
      </c>
      <c r="W10" s="161">
        <v>1</v>
      </c>
    </row>
    <row r="11" spans="1:23" ht="16.5" x14ac:dyDescent="0.2">
      <c r="A11" s="118">
        <v>2</v>
      </c>
      <c r="B11" s="273" t="s">
        <v>443</v>
      </c>
      <c r="C11" s="271" t="s">
        <v>468</v>
      </c>
      <c r="D11" s="268">
        <v>2</v>
      </c>
      <c r="E11" s="959">
        <v>4170</v>
      </c>
      <c r="F11" s="265">
        <v>1</v>
      </c>
      <c r="G11" s="895">
        <v>10500</v>
      </c>
      <c r="H11" s="960">
        <v>5</v>
      </c>
      <c r="I11" s="894">
        <v>14335</v>
      </c>
      <c r="J11" s="265">
        <v>6</v>
      </c>
      <c r="K11" s="895">
        <v>13825</v>
      </c>
      <c r="L11" s="960">
        <v>2</v>
      </c>
      <c r="M11" s="894">
        <v>17295</v>
      </c>
      <c r="N11" s="265">
        <v>1</v>
      </c>
      <c r="O11" s="895">
        <v>26900</v>
      </c>
      <c r="P11" s="960"/>
      <c r="Q11" s="894"/>
      <c r="R11" s="265"/>
      <c r="S11" s="895"/>
      <c r="T11" s="961">
        <v>3</v>
      </c>
      <c r="U11" s="144">
        <f t="shared" si="0"/>
        <v>14</v>
      </c>
      <c r="V11" s="88">
        <f t="shared" si="1"/>
        <v>87025</v>
      </c>
      <c r="W11" s="161">
        <v>2</v>
      </c>
    </row>
    <row r="12" spans="1:23" ht="16.5" x14ac:dyDescent="0.2">
      <c r="A12" s="119">
        <v>3</v>
      </c>
      <c r="B12" s="273" t="s">
        <v>444</v>
      </c>
      <c r="C12" s="271" t="s">
        <v>469</v>
      </c>
      <c r="D12" s="268">
        <v>1</v>
      </c>
      <c r="E12" s="959">
        <v>6110</v>
      </c>
      <c r="F12" s="265">
        <v>3</v>
      </c>
      <c r="G12" s="895">
        <v>8060</v>
      </c>
      <c r="H12" s="960">
        <v>1</v>
      </c>
      <c r="I12" s="894">
        <v>19980</v>
      </c>
      <c r="J12" s="265">
        <v>2</v>
      </c>
      <c r="K12" s="895">
        <v>20205</v>
      </c>
      <c r="L12" s="960">
        <v>5</v>
      </c>
      <c r="M12" s="894">
        <v>13910</v>
      </c>
      <c r="N12" s="265">
        <v>5</v>
      </c>
      <c r="O12" s="895">
        <v>17155</v>
      </c>
      <c r="P12" s="960"/>
      <c r="Q12" s="894"/>
      <c r="R12" s="265"/>
      <c r="S12" s="895"/>
      <c r="T12" s="961">
        <v>2.5</v>
      </c>
      <c r="U12" s="144">
        <f t="shared" si="0"/>
        <v>14.5</v>
      </c>
      <c r="V12" s="88">
        <f t="shared" si="1"/>
        <v>85420</v>
      </c>
      <c r="W12" s="161">
        <v>3</v>
      </c>
    </row>
    <row r="13" spans="1:23" ht="16.5" x14ac:dyDescent="0.2">
      <c r="A13" s="118">
        <v>4</v>
      </c>
      <c r="B13" s="273" t="s">
        <v>448</v>
      </c>
      <c r="C13" s="271" t="s">
        <v>470</v>
      </c>
      <c r="D13" s="268">
        <v>5</v>
      </c>
      <c r="E13" s="959">
        <v>3610</v>
      </c>
      <c r="F13" s="265">
        <v>2</v>
      </c>
      <c r="G13" s="895">
        <v>8345</v>
      </c>
      <c r="H13" s="960">
        <v>4</v>
      </c>
      <c r="I13" s="894">
        <v>11500</v>
      </c>
      <c r="J13" s="265">
        <v>2</v>
      </c>
      <c r="K13" s="895">
        <v>18945</v>
      </c>
      <c r="L13" s="960">
        <v>1</v>
      </c>
      <c r="M13" s="894">
        <v>18800</v>
      </c>
      <c r="N13" s="265">
        <v>3</v>
      </c>
      <c r="O13" s="895">
        <v>18700</v>
      </c>
      <c r="P13" s="960"/>
      <c r="Q13" s="894"/>
      <c r="R13" s="265"/>
      <c r="S13" s="895"/>
      <c r="T13" s="961">
        <v>2.5</v>
      </c>
      <c r="U13" s="144">
        <f t="shared" si="0"/>
        <v>14.5</v>
      </c>
      <c r="V13" s="88">
        <f t="shared" si="1"/>
        <v>79900</v>
      </c>
      <c r="W13" s="161">
        <v>4</v>
      </c>
    </row>
    <row r="14" spans="1:23" ht="16.5" x14ac:dyDescent="0.2">
      <c r="A14" s="119">
        <v>5</v>
      </c>
      <c r="B14" s="273" t="s">
        <v>450</v>
      </c>
      <c r="C14" s="271" t="s">
        <v>296</v>
      </c>
      <c r="D14" s="268">
        <v>2</v>
      </c>
      <c r="E14" s="959">
        <v>3445</v>
      </c>
      <c r="F14" s="265">
        <v>5</v>
      </c>
      <c r="G14" s="895">
        <v>1575</v>
      </c>
      <c r="H14" s="960">
        <v>2</v>
      </c>
      <c r="I14" s="894">
        <v>15085</v>
      </c>
      <c r="J14" s="265">
        <v>6</v>
      </c>
      <c r="K14" s="895">
        <v>11955</v>
      </c>
      <c r="L14" s="960">
        <v>3</v>
      </c>
      <c r="M14" s="894">
        <v>16390</v>
      </c>
      <c r="N14" s="265">
        <v>1</v>
      </c>
      <c r="O14" s="895">
        <v>22420</v>
      </c>
      <c r="P14" s="960"/>
      <c r="Q14" s="894"/>
      <c r="R14" s="265"/>
      <c r="S14" s="895"/>
      <c r="T14" s="961">
        <v>3</v>
      </c>
      <c r="U14" s="144">
        <f t="shared" si="0"/>
        <v>16</v>
      </c>
      <c r="V14" s="88">
        <f t="shared" si="1"/>
        <v>70870</v>
      </c>
      <c r="W14" s="161">
        <v>5</v>
      </c>
    </row>
    <row r="15" spans="1:23" ht="16.5" x14ac:dyDescent="0.2">
      <c r="A15" s="118">
        <v>6</v>
      </c>
      <c r="B15" s="273" t="s">
        <v>449</v>
      </c>
      <c r="C15" s="271" t="s">
        <v>297</v>
      </c>
      <c r="D15" s="268">
        <v>1</v>
      </c>
      <c r="E15" s="959">
        <v>4235</v>
      </c>
      <c r="F15" s="265">
        <v>7</v>
      </c>
      <c r="G15" s="895">
        <v>1035</v>
      </c>
      <c r="H15" s="960">
        <v>3</v>
      </c>
      <c r="I15" s="894">
        <v>16870</v>
      </c>
      <c r="J15" s="265">
        <v>1</v>
      </c>
      <c r="K15" s="895">
        <v>21045</v>
      </c>
      <c r="L15" s="960">
        <v>3</v>
      </c>
      <c r="M15" s="894">
        <v>16390</v>
      </c>
      <c r="N15" s="265">
        <v>6</v>
      </c>
      <c r="O15" s="895">
        <v>17125</v>
      </c>
      <c r="P15" s="960"/>
      <c r="Q15" s="894"/>
      <c r="R15" s="265"/>
      <c r="S15" s="895"/>
      <c r="T15" s="961">
        <v>3.5</v>
      </c>
      <c r="U15" s="144">
        <f t="shared" si="0"/>
        <v>17.5</v>
      </c>
      <c r="V15" s="88">
        <f t="shared" si="1"/>
        <v>76700</v>
      </c>
      <c r="W15" s="161">
        <v>6</v>
      </c>
    </row>
    <row r="16" spans="1:23" ht="16.5" x14ac:dyDescent="0.2">
      <c r="A16" s="119">
        <v>7</v>
      </c>
      <c r="B16" s="273" t="s">
        <v>446</v>
      </c>
      <c r="C16" s="271" t="s">
        <v>294</v>
      </c>
      <c r="D16" s="268">
        <v>4</v>
      </c>
      <c r="E16" s="959">
        <v>2795</v>
      </c>
      <c r="F16" s="265">
        <v>1</v>
      </c>
      <c r="G16" s="895">
        <v>8835</v>
      </c>
      <c r="H16" s="960">
        <v>2</v>
      </c>
      <c r="I16" s="894">
        <v>17250</v>
      </c>
      <c r="J16" s="265">
        <v>7</v>
      </c>
      <c r="K16" s="895">
        <v>10975</v>
      </c>
      <c r="L16" s="960">
        <v>4</v>
      </c>
      <c r="M16" s="894">
        <v>15880</v>
      </c>
      <c r="N16" s="265">
        <v>4</v>
      </c>
      <c r="O16" s="895">
        <v>16565</v>
      </c>
      <c r="P16" s="960"/>
      <c r="Q16" s="894"/>
      <c r="R16" s="265"/>
      <c r="S16" s="895"/>
      <c r="T16" s="961">
        <v>3.5</v>
      </c>
      <c r="U16" s="144">
        <f t="shared" si="0"/>
        <v>18.5</v>
      </c>
      <c r="V16" s="88">
        <f t="shared" si="1"/>
        <v>72300</v>
      </c>
      <c r="W16" s="161">
        <v>7</v>
      </c>
    </row>
    <row r="17" spans="1:23" ht="16.5" x14ac:dyDescent="0.2">
      <c r="A17" s="118">
        <v>8</v>
      </c>
      <c r="B17" s="273" t="s">
        <v>452</v>
      </c>
      <c r="C17" s="271" t="s">
        <v>292</v>
      </c>
      <c r="D17" s="268">
        <v>6</v>
      </c>
      <c r="E17" s="959">
        <v>1160</v>
      </c>
      <c r="F17" s="265">
        <v>2</v>
      </c>
      <c r="G17" s="895">
        <v>2840</v>
      </c>
      <c r="H17" s="960">
        <v>9</v>
      </c>
      <c r="I17" s="894">
        <v>7585</v>
      </c>
      <c r="J17" s="265">
        <v>3</v>
      </c>
      <c r="K17" s="895">
        <v>17455</v>
      </c>
      <c r="L17" s="960">
        <v>2</v>
      </c>
      <c r="M17" s="894">
        <v>18175</v>
      </c>
      <c r="N17" s="265">
        <v>2</v>
      </c>
      <c r="O17" s="895">
        <v>18140</v>
      </c>
      <c r="P17" s="960"/>
      <c r="Q17" s="894"/>
      <c r="R17" s="265"/>
      <c r="S17" s="895"/>
      <c r="T17" s="961">
        <v>4.5</v>
      </c>
      <c r="U17" s="144">
        <f t="shared" si="0"/>
        <v>19.5</v>
      </c>
      <c r="V17" s="88">
        <f t="shared" si="1"/>
        <v>65355</v>
      </c>
      <c r="W17" s="161">
        <v>8</v>
      </c>
    </row>
    <row r="18" spans="1:23" ht="16.5" x14ac:dyDescent="0.2">
      <c r="A18" s="119">
        <v>9</v>
      </c>
      <c r="B18" s="273" t="s">
        <v>458</v>
      </c>
      <c r="C18" s="271" t="s">
        <v>295</v>
      </c>
      <c r="D18" s="268">
        <v>3</v>
      </c>
      <c r="E18" s="959">
        <v>3470</v>
      </c>
      <c r="F18" s="265">
        <v>7</v>
      </c>
      <c r="G18" s="895">
        <v>2675</v>
      </c>
      <c r="H18" s="960">
        <v>6</v>
      </c>
      <c r="I18" s="894">
        <v>10380</v>
      </c>
      <c r="J18" s="265">
        <v>1</v>
      </c>
      <c r="K18" s="895">
        <v>28580</v>
      </c>
      <c r="L18" s="960">
        <v>5</v>
      </c>
      <c r="M18" s="894">
        <v>15020</v>
      </c>
      <c r="N18" s="265">
        <v>2</v>
      </c>
      <c r="O18" s="895">
        <v>18875</v>
      </c>
      <c r="P18" s="960"/>
      <c r="Q18" s="894"/>
      <c r="R18" s="265"/>
      <c r="S18" s="895"/>
      <c r="T18" s="961">
        <v>3.5</v>
      </c>
      <c r="U18" s="144">
        <f t="shared" si="0"/>
        <v>20.5</v>
      </c>
      <c r="V18" s="88">
        <f t="shared" si="1"/>
        <v>79000</v>
      </c>
      <c r="W18" s="161">
        <v>9</v>
      </c>
    </row>
    <row r="19" spans="1:23" ht="16.5" x14ac:dyDescent="0.2">
      <c r="A19" s="118">
        <v>10</v>
      </c>
      <c r="B19" s="273" t="s">
        <v>447</v>
      </c>
      <c r="C19" s="271" t="s">
        <v>78</v>
      </c>
      <c r="D19" s="268">
        <v>4</v>
      </c>
      <c r="E19" s="959">
        <v>4655</v>
      </c>
      <c r="F19" s="265">
        <v>1</v>
      </c>
      <c r="G19" s="895">
        <v>3895</v>
      </c>
      <c r="H19" s="960">
        <v>1</v>
      </c>
      <c r="I19" s="894">
        <v>17775</v>
      </c>
      <c r="J19" s="265">
        <v>4</v>
      </c>
      <c r="K19" s="895">
        <v>17170</v>
      </c>
      <c r="L19" s="960">
        <v>8</v>
      </c>
      <c r="M19" s="894">
        <v>11430</v>
      </c>
      <c r="N19" s="265">
        <v>7</v>
      </c>
      <c r="O19" s="895">
        <v>13685</v>
      </c>
      <c r="P19" s="960"/>
      <c r="Q19" s="894"/>
      <c r="R19" s="265"/>
      <c r="S19" s="895"/>
      <c r="T19" s="961">
        <v>4</v>
      </c>
      <c r="U19" s="144">
        <f t="shared" si="0"/>
        <v>21</v>
      </c>
      <c r="V19" s="88">
        <f t="shared" si="1"/>
        <v>68610</v>
      </c>
      <c r="W19" s="161">
        <v>10</v>
      </c>
    </row>
    <row r="20" spans="1:23" ht="16.5" x14ac:dyDescent="0.2">
      <c r="A20" s="119">
        <v>11</v>
      </c>
      <c r="B20" s="273" t="s">
        <v>453</v>
      </c>
      <c r="C20" s="271" t="s">
        <v>295</v>
      </c>
      <c r="D20" s="268">
        <v>7</v>
      </c>
      <c r="E20" s="959">
        <v>705</v>
      </c>
      <c r="F20" s="265">
        <v>2</v>
      </c>
      <c r="G20" s="895">
        <v>3930</v>
      </c>
      <c r="H20" s="960">
        <v>8</v>
      </c>
      <c r="I20" s="894">
        <v>3685</v>
      </c>
      <c r="J20" s="265">
        <v>5</v>
      </c>
      <c r="K20" s="895">
        <v>14350</v>
      </c>
      <c r="L20" s="960">
        <v>1</v>
      </c>
      <c r="M20" s="894">
        <v>18215</v>
      </c>
      <c r="N20" s="265">
        <v>2</v>
      </c>
      <c r="O20" s="895">
        <v>21130</v>
      </c>
      <c r="P20" s="960"/>
      <c r="Q20" s="894"/>
      <c r="R20" s="265"/>
      <c r="S20" s="895"/>
      <c r="T20" s="961">
        <v>4</v>
      </c>
      <c r="U20" s="144">
        <f t="shared" si="0"/>
        <v>21</v>
      </c>
      <c r="V20" s="88">
        <f t="shared" si="1"/>
        <v>62015</v>
      </c>
      <c r="W20" s="161">
        <v>11</v>
      </c>
    </row>
    <row r="21" spans="1:23" ht="16.5" x14ac:dyDescent="0.2">
      <c r="A21" s="118">
        <v>12</v>
      </c>
      <c r="B21" s="273" t="s">
        <v>462</v>
      </c>
      <c r="C21" s="271" t="s">
        <v>298</v>
      </c>
      <c r="D21" s="268">
        <v>7</v>
      </c>
      <c r="E21" s="959">
        <v>1605</v>
      </c>
      <c r="F21" s="265">
        <v>5</v>
      </c>
      <c r="G21" s="895">
        <v>1465</v>
      </c>
      <c r="H21" s="960">
        <v>2</v>
      </c>
      <c r="I21" s="894">
        <v>20095</v>
      </c>
      <c r="J21" s="265">
        <v>3</v>
      </c>
      <c r="K21" s="895">
        <v>15250</v>
      </c>
      <c r="L21" s="960">
        <v>2</v>
      </c>
      <c r="M21" s="894">
        <v>16770</v>
      </c>
      <c r="N21" s="265">
        <v>6</v>
      </c>
      <c r="O21" s="895">
        <v>16020</v>
      </c>
      <c r="P21" s="960"/>
      <c r="Q21" s="894"/>
      <c r="R21" s="265"/>
      <c r="S21" s="895"/>
      <c r="T21" s="961">
        <v>3.5</v>
      </c>
      <c r="U21" s="144">
        <f t="shared" si="0"/>
        <v>21.5</v>
      </c>
      <c r="V21" s="88">
        <f t="shared" si="1"/>
        <v>71205</v>
      </c>
      <c r="W21" s="161">
        <v>12</v>
      </c>
    </row>
    <row r="22" spans="1:23" ht="16.5" x14ac:dyDescent="0.2">
      <c r="A22" s="119">
        <v>13</v>
      </c>
      <c r="B22" s="273" t="s">
        <v>445</v>
      </c>
      <c r="C22" s="271" t="s">
        <v>304</v>
      </c>
      <c r="D22" s="268">
        <v>1</v>
      </c>
      <c r="E22" s="959">
        <v>27940</v>
      </c>
      <c r="F22" s="265">
        <v>4</v>
      </c>
      <c r="G22" s="895">
        <v>1785</v>
      </c>
      <c r="H22" s="960">
        <v>4</v>
      </c>
      <c r="I22" s="894">
        <v>15260</v>
      </c>
      <c r="J22" s="265">
        <v>7</v>
      </c>
      <c r="K22" s="895">
        <v>11090</v>
      </c>
      <c r="L22" s="960">
        <v>6</v>
      </c>
      <c r="M22" s="894">
        <v>11155</v>
      </c>
      <c r="N22" s="265">
        <v>4</v>
      </c>
      <c r="O22" s="895">
        <v>18125</v>
      </c>
      <c r="P22" s="960"/>
      <c r="Q22" s="894"/>
      <c r="R22" s="265"/>
      <c r="S22" s="895"/>
      <c r="T22" s="961">
        <v>3.5</v>
      </c>
      <c r="U22" s="144">
        <f t="shared" si="0"/>
        <v>22.5</v>
      </c>
      <c r="V22" s="88">
        <f t="shared" si="1"/>
        <v>85355</v>
      </c>
      <c r="W22" s="161">
        <v>13</v>
      </c>
    </row>
    <row r="23" spans="1:23" ht="16.5" x14ac:dyDescent="0.2">
      <c r="A23" s="118">
        <v>14</v>
      </c>
      <c r="B23" s="273" t="s">
        <v>457</v>
      </c>
      <c r="C23" s="271" t="s">
        <v>298</v>
      </c>
      <c r="D23" s="268">
        <v>4</v>
      </c>
      <c r="E23" s="959">
        <v>2655</v>
      </c>
      <c r="F23" s="265">
        <v>5</v>
      </c>
      <c r="G23" s="895">
        <v>6380</v>
      </c>
      <c r="H23" s="960">
        <v>7</v>
      </c>
      <c r="I23" s="894">
        <v>12800</v>
      </c>
      <c r="J23" s="265">
        <v>2</v>
      </c>
      <c r="K23" s="895">
        <v>17150</v>
      </c>
      <c r="L23" s="960">
        <v>3</v>
      </c>
      <c r="M23" s="894">
        <v>17292</v>
      </c>
      <c r="N23" s="265">
        <v>5</v>
      </c>
      <c r="O23" s="895">
        <v>16505</v>
      </c>
      <c r="P23" s="960"/>
      <c r="Q23" s="894"/>
      <c r="R23" s="265"/>
      <c r="S23" s="895"/>
      <c r="T23" s="961">
        <v>3.5</v>
      </c>
      <c r="U23" s="144">
        <f t="shared" si="0"/>
        <v>22.5</v>
      </c>
      <c r="V23" s="88">
        <f t="shared" si="1"/>
        <v>72782</v>
      </c>
      <c r="W23" s="161">
        <v>14</v>
      </c>
    </row>
    <row r="24" spans="1:23" ht="16.5" x14ac:dyDescent="0.2">
      <c r="A24" s="119">
        <v>15</v>
      </c>
      <c r="B24" s="273" t="s">
        <v>456</v>
      </c>
      <c r="C24" s="271" t="s">
        <v>301</v>
      </c>
      <c r="D24" s="268">
        <v>6</v>
      </c>
      <c r="E24" s="959">
        <v>2045</v>
      </c>
      <c r="F24" s="265">
        <v>3</v>
      </c>
      <c r="G24" s="895">
        <v>2190</v>
      </c>
      <c r="H24" s="960">
        <v>4</v>
      </c>
      <c r="I24" s="894">
        <v>14915</v>
      </c>
      <c r="J24" s="265">
        <v>5</v>
      </c>
      <c r="K24" s="895">
        <v>12145</v>
      </c>
      <c r="L24" s="960">
        <v>6</v>
      </c>
      <c r="M24" s="894">
        <v>14145</v>
      </c>
      <c r="N24" s="265">
        <v>7</v>
      </c>
      <c r="O24" s="895">
        <v>13740</v>
      </c>
      <c r="P24" s="960"/>
      <c r="Q24" s="894"/>
      <c r="R24" s="265"/>
      <c r="S24" s="895"/>
      <c r="T24" s="961">
        <v>3.5</v>
      </c>
      <c r="U24" s="144">
        <f t="shared" si="0"/>
        <v>27.5</v>
      </c>
      <c r="V24" s="88">
        <f t="shared" si="1"/>
        <v>59180</v>
      </c>
      <c r="W24" s="161">
        <v>15</v>
      </c>
    </row>
    <row r="25" spans="1:23" ht="16.5" x14ac:dyDescent="0.2">
      <c r="A25" s="118">
        <v>16</v>
      </c>
      <c r="B25" s="273" t="s">
        <v>459</v>
      </c>
      <c r="C25" s="271" t="s">
        <v>471</v>
      </c>
      <c r="D25" s="268">
        <v>3</v>
      </c>
      <c r="E25" s="959">
        <v>3000</v>
      </c>
      <c r="F25" s="265">
        <v>8</v>
      </c>
      <c r="G25" s="895">
        <v>250</v>
      </c>
      <c r="H25" s="960">
        <v>3</v>
      </c>
      <c r="I25" s="894">
        <v>12435</v>
      </c>
      <c r="J25" s="265">
        <v>4</v>
      </c>
      <c r="K25" s="895">
        <v>13850</v>
      </c>
      <c r="L25" s="960">
        <v>6</v>
      </c>
      <c r="M25" s="894">
        <v>12855</v>
      </c>
      <c r="N25" s="265">
        <v>8</v>
      </c>
      <c r="O25" s="895">
        <v>13445</v>
      </c>
      <c r="P25" s="960"/>
      <c r="Q25" s="894"/>
      <c r="R25" s="265"/>
      <c r="S25" s="895"/>
      <c r="T25" s="961">
        <v>4</v>
      </c>
      <c r="U25" s="144">
        <f t="shared" si="0"/>
        <v>28</v>
      </c>
      <c r="V25" s="88">
        <f t="shared" si="1"/>
        <v>55835</v>
      </c>
      <c r="W25" s="161">
        <v>16</v>
      </c>
    </row>
    <row r="26" spans="1:23" ht="16.5" x14ac:dyDescent="0.2">
      <c r="A26" s="119">
        <v>17</v>
      </c>
      <c r="B26" s="273" t="s">
        <v>455</v>
      </c>
      <c r="C26" s="271" t="s">
        <v>305</v>
      </c>
      <c r="D26" s="268">
        <v>2</v>
      </c>
      <c r="E26" s="959">
        <v>8970</v>
      </c>
      <c r="F26" s="265">
        <v>8</v>
      </c>
      <c r="G26" s="895">
        <v>620</v>
      </c>
      <c r="H26" s="960">
        <v>7</v>
      </c>
      <c r="I26" s="894">
        <v>9780</v>
      </c>
      <c r="J26" s="265">
        <v>4</v>
      </c>
      <c r="K26" s="895">
        <v>14570</v>
      </c>
      <c r="L26" s="960">
        <v>4</v>
      </c>
      <c r="M26" s="894">
        <v>15380</v>
      </c>
      <c r="N26" s="265">
        <v>9</v>
      </c>
      <c r="O26" s="895">
        <v>12255</v>
      </c>
      <c r="P26" s="960"/>
      <c r="Q26" s="894"/>
      <c r="R26" s="265"/>
      <c r="S26" s="895"/>
      <c r="T26" s="961">
        <v>4.5</v>
      </c>
      <c r="U26" s="144">
        <f t="shared" si="0"/>
        <v>29.5</v>
      </c>
      <c r="V26" s="88">
        <f t="shared" si="1"/>
        <v>61575</v>
      </c>
      <c r="W26" s="161">
        <v>17</v>
      </c>
    </row>
    <row r="27" spans="1:23" ht="16.5" x14ac:dyDescent="0.2">
      <c r="A27" s="118">
        <v>18</v>
      </c>
      <c r="B27" s="273" t="s">
        <v>454</v>
      </c>
      <c r="C27" s="271" t="s">
        <v>303</v>
      </c>
      <c r="D27" s="268">
        <v>5</v>
      </c>
      <c r="E27" s="959">
        <v>1315</v>
      </c>
      <c r="F27" s="265">
        <v>3</v>
      </c>
      <c r="G27" s="895">
        <v>1975</v>
      </c>
      <c r="H27" s="960">
        <v>6</v>
      </c>
      <c r="I27" s="894">
        <v>13240</v>
      </c>
      <c r="J27" s="265">
        <v>5</v>
      </c>
      <c r="K27" s="895">
        <v>11490</v>
      </c>
      <c r="L27" s="960">
        <v>7</v>
      </c>
      <c r="M27" s="894">
        <v>12860</v>
      </c>
      <c r="N27" s="265">
        <v>7</v>
      </c>
      <c r="O27" s="895">
        <v>13240</v>
      </c>
      <c r="P27" s="960"/>
      <c r="Q27" s="894"/>
      <c r="R27" s="265"/>
      <c r="S27" s="895"/>
      <c r="T27" s="961">
        <v>3.5</v>
      </c>
      <c r="U27" s="144">
        <f t="shared" si="0"/>
        <v>29.5</v>
      </c>
      <c r="V27" s="88">
        <f t="shared" si="1"/>
        <v>54120</v>
      </c>
      <c r="W27" s="161">
        <v>18</v>
      </c>
    </row>
    <row r="28" spans="1:23" ht="16.5" x14ac:dyDescent="0.2">
      <c r="A28" s="119">
        <v>19</v>
      </c>
      <c r="B28" s="273" t="s">
        <v>451</v>
      </c>
      <c r="C28" s="271" t="s">
        <v>175</v>
      </c>
      <c r="D28" s="268">
        <v>3</v>
      </c>
      <c r="E28" s="959">
        <v>5635</v>
      </c>
      <c r="F28" s="265">
        <v>4</v>
      </c>
      <c r="G28" s="895">
        <v>8035</v>
      </c>
      <c r="H28" s="960">
        <v>7</v>
      </c>
      <c r="I28" s="894">
        <v>5560</v>
      </c>
      <c r="J28" s="265">
        <v>8</v>
      </c>
      <c r="K28" s="895">
        <v>5000</v>
      </c>
      <c r="L28" s="960">
        <v>7</v>
      </c>
      <c r="M28" s="894">
        <v>11625</v>
      </c>
      <c r="N28" s="265">
        <v>5</v>
      </c>
      <c r="O28" s="895">
        <v>15325</v>
      </c>
      <c r="P28" s="960"/>
      <c r="Q28" s="894"/>
      <c r="R28" s="265"/>
      <c r="S28" s="895"/>
      <c r="T28" s="961">
        <v>4</v>
      </c>
      <c r="U28" s="144">
        <f t="shared" si="0"/>
        <v>30</v>
      </c>
      <c r="V28" s="88">
        <f t="shared" si="1"/>
        <v>51180</v>
      </c>
      <c r="W28" s="161">
        <v>19</v>
      </c>
    </row>
    <row r="29" spans="1:23" ht="16.5" x14ac:dyDescent="0.2">
      <c r="A29" s="118">
        <v>20</v>
      </c>
      <c r="B29" s="273" t="s">
        <v>461</v>
      </c>
      <c r="C29" s="271" t="s">
        <v>291</v>
      </c>
      <c r="D29" s="268">
        <v>8</v>
      </c>
      <c r="E29" s="959">
        <v>500</v>
      </c>
      <c r="F29" s="265">
        <v>4</v>
      </c>
      <c r="G29" s="895">
        <v>1675</v>
      </c>
      <c r="H29" s="960">
        <v>5</v>
      </c>
      <c r="I29" s="894">
        <v>13810</v>
      </c>
      <c r="J29" s="265">
        <v>9</v>
      </c>
      <c r="K29" s="895">
        <v>9200</v>
      </c>
      <c r="L29" s="960">
        <v>8</v>
      </c>
      <c r="M29" s="894">
        <v>9745</v>
      </c>
      <c r="N29" s="265">
        <v>3</v>
      </c>
      <c r="O29" s="895">
        <v>18500</v>
      </c>
      <c r="P29" s="960"/>
      <c r="Q29" s="894"/>
      <c r="R29" s="265"/>
      <c r="S29" s="895"/>
      <c r="T29" s="961">
        <v>4.5</v>
      </c>
      <c r="U29" s="144">
        <f t="shared" si="0"/>
        <v>32.5</v>
      </c>
      <c r="V29" s="88">
        <f t="shared" si="1"/>
        <v>53430</v>
      </c>
      <c r="W29" s="161">
        <v>20</v>
      </c>
    </row>
    <row r="30" spans="1:23" ht="16.5" x14ac:dyDescent="0.2">
      <c r="A30" s="119">
        <v>21</v>
      </c>
      <c r="B30" s="273" t="s">
        <v>463</v>
      </c>
      <c r="C30" s="271" t="s">
        <v>301</v>
      </c>
      <c r="D30" s="268">
        <v>6</v>
      </c>
      <c r="E30" s="959">
        <v>1390</v>
      </c>
      <c r="F30" s="265">
        <v>6</v>
      </c>
      <c r="G30" s="895">
        <v>1315</v>
      </c>
      <c r="H30" s="960">
        <v>5</v>
      </c>
      <c r="I30" s="894">
        <v>9065</v>
      </c>
      <c r="J30" s="265">
        <v>7</v>
      </c>
      <c r="K30" s="895">
        <v>6005</v>
      </c>
      <c r="L30" s="960">
        <v>7</v>
      </c>
      <c r="M30" s="894">
        <v>9935</v>
      </c>
      <c r="N30" s="265">
        <v>8</v>
      </c>
      <c r="O30" s="895">
        <v>11930</v>
      </c>
      <c r="P30" s="960"/>
      <c r="Q30" s="894"/>
      <c r="R30" s="265"/>
      <c r="S30" s="895"/>
      <c r="T30" s="961">
        <v>4</v>
      </c>
      <c r="U30" s="144">
        <f t="shared" si="0"/>
        <v>35</v>
      </c>
      <c r="V30" s="88">
        <f t="shared" si="1"/>
        <v>39640</v>
      </c>
      <c r="W30" s="161">
        <v>21</v>
      </c>
    </row>
    <row r="31" spans="1:23" ht="16.5" x14ac:dyDescent="0.2">
      <c r="A31" s="118">
        <v>22</v>
      </c>
      <c r="B31" s="273" t="s">
        <v>465</v>
      </c>
      <c r="C31" s="271" t="s">
        <v>175</v>
      </c>
      <c r="D31" s="268">
        <v>8</v>
      </c>
      <c r="E31" s="959">
        <v>55</v>
      </c>
      <c r="F31" s="265">
        <v>7</v>
      </c>
      <c r="G31" s="895">
        <v>645</v>
      </c>
      <c r="H31" s="960">
        <v>8</v>
      </c>
      <c r="I31" s="894">
        <v>10040</v>
      </c>
      <c r="J31" s="265">
        <v>3</v>
      </c>
      <c r="K31" s="895">
        <v>18350</v>
      </c>
      <c r="L31" s="960">
        <v>9</v>
      </c>
      <c r="M31" s="894">
        <v>10980</v>
      </c>
      <c r="N31" s="265">
        <v>6</v>
      </c>
      <c r="O31" s="895">
        <v>14770</v>
      </c>
      <c r="P31" s="960"/>
      <c r="Q31" s="894"/>
      <c r="R31" s="265"/>
      <c r="S31" s="895"/>
      <c r="T31" s="961">
        <v>4.5</v>
      </c>
      <c r="U31" s="144">
        <f t="shared" si="0"/>
        <v>36.5</v>
      </c>
      <c r="V31" s="88">
        <f t="shared" si="1"/>
        <v>54840</v>
      </c>
      <c r="W31" s="161">
        <v>22</v>
      </c>
    </row>
    <row r="32" spans="1:23" ht="16.5" x14ac:dyDescent="0.2">
      <c r="A32" s="119">
        <v>23</v>
      </c>
      <c r="B32" s="273" t="s">
        <v>467</v>
      </c>
      <c r="C32" s="271" t="s">
        <v>302</v>
      </c>
      <c r="D32" s="268">
        <v>10</v>
      </c>
      <c r="E32" s="959">
        <v>0</v>
      </c>
      <c r="F32" s="265">
        <v>10</v>
      </c>
      <c r="G32" s="895">
        <v>0</v>
      </c>
      <c r="H32" s="960">
        <v>3</v>
      </c>
      <c r="I32" s="894">
        <v>16630</v>
      </c>
      <c r="J32" s="265">
        <v>8</v>
      </c>
      <c r="K32" s="895">
        <v>10860</v>
      </c>
      <c r="L32" s="960">
        <v>8</v>
      </c>
      <c r="M32" s="894">
        <v>11660</v>
      </c>
      <c r="N32" s="265">
        <v>4</v>
      </c>
      <c r="O32" s="895">
        <v>17840</v>
      </c>
      <c r="P32" s="960"/>
      <c r="Q32" s="894"/>
      <c r="R32" s="265"/>
      <c r="S32" s="895"/>
      <c r="T32" s="961">
        <v>5</v>
      </c>
      <c r="U32" s="144">
        <f t="shared" si="0"/>
        <v>38</v>
      </c>
      <c r="V32" s="88">
        <f t="shared" si="1"/>
        <v>56990</v>
      </c>
      <c r="W32" s="161">
        <v>23</v>
      </c>
    </row>
    <row r="33" spans="1:23" ht="16.5" x14ac:dyDescent="0.2">
      <c r="A33" s="118">
        <v>24</v>
      </c>
      <c r="B33" s="273" t="s">
        <v>466</v>
      </c>
      <c r="C33" s="271" t="s">
        <v>293</v>
      </c>
      <c r="D33" s="268">
        <v>7</v>
      </c>
      <c r="E33" s="959">
        <v>680</v>
      </c>
      <c r="F33" s="265">
        <v>10</v>
      </c>
      <c r="G33" s="895">
        <v>0</v>
      </c>
      <c r="H33" s="960">
        <v>8</v>
      </c>
      <c r="I33" s="894">
        <v>2865</v>
      </c>
      <c r="J33" s="265">
        <v>6</v>
      </c>
      <c r="K33" s="895">
        <v>10070</v>
      </c>
      <c r="L33" s="960">
        <v>5</v>
      </c>
      <c r="M33" s="894">
        <v>11270</v>
      </c>
      <c r="N33" s="265">
        <v>8</v>
      </c>
      <c r="O33" s="895">
        <v>12605</v>
      </c>
      <c r="P33" s="960"/>
      <c r="Q33" s="894"/>
      <c r="R33" s="265"/>
      <c r="S33" s="895"/>
      <c r="T33" s="961">
        <v>5</v>
      </c>
      <c r="U33" s="144">
        <f t="shared" si="0"/>
        <v>39</v>
      </c>
      <c r="V33" s="88">
        <f t="shared" si="1"/>
        <v>37490</v>
      </c>
      <c r="W33" s="161">
        <v>24</v>
      </c>
    </row>
    <row r="34" spans="1:23" ht="16.5" x14ac:dyDescent="0.2">
      <c r="A34" s="119">
        <v>25</v>
      </c>
      <c r="B34" s="273" t="s">
        <v>290</v>
      </c>
      <c r="C34" s="271" t="s">
        <v>299</v>
      </c>
      <c r="D34" s="268">
        <v>10</v>
      </c>
      <c r="E34" s="959">
        <v>0</v>
      </c>
      <c r="F34" s="265">
        <v>10</v>
      </c>
      <c r="G34" s="895">
        <v>0</v>
      </c>
      <c r="H34" s="960">
        <v>10</v>
      </c>
      <c r="I34" s="894">
        <v>0</v>
      </c>
      <c r="J34" s="265">
        <v>10</v>
      </c>
      <c r="K34" s="895">
        <v>0</v>
      </c>
      <c r="L34" s="960">
        <v>4</v>
      </c>
      <c r="M34" s="894">
        <v>15165</v>
      </c>
      <c r="N34" s="265">
        <v>3</v>
      </c>
      <c r="O34" s="895">
        <v>16705</v>
      </c>
      <c r="P34" s="960"/>
      <c r="Q34" s="894"/>
      <c r="R34" s="265"/>
      <c r="S34" s="895"/>
      <c r="T34" s="961">
        <v>5</v>
      </c>
      <c r="U34" s="144">
        <f t="shared" si="0"/>
        <v>42</v>
      </c>
      <c r="V34" s="88">
        <f t="shared" si="1"/>
        <v>31870</v>
      </c>
      <c r="W34" s="161">
        <v>25</v>
      </c>
    </row>
    <row r="35" spans="1:23" ht="16.5" x14ac:dyDescent="0.2">
      <c r="A35" s="118">
        <v>26</v>
      </c>
      <c r="B35" s="273" t="s">
        <v>464</v>
      </c>
      <c r="C35" s="271" t="s">
        <v>471</v>
      </c>
      <c r="D35" s="268">
        <v>8</v>
      </c>
      <c r="E35" s="959">
        <v>350</v>
      </c>
      <c r="F35" s="265">
        <v>6</v>
      </c>
      <c r="G35" s="895">
        <v>1075</v>
      </c>
      <c r="H35" s="960">
        <v>6</v>
      </c>
      <c r="I35" s="894">
        <v>8175</v>
      </c>
      <c r="J35" s="265">
        <v>8</v>
      </c>
      <c r="K35" s="895">
        <v>9385</v>
      </c>
      <c r="L35" s="960">
        <v>10</v>
      </c>
      <c r="M35" s="894">
        <v>0</v>
      </c>
      <c r="N35" s="265">
        <v>10</v>
      </c>
      <c r="O35" s="895">
        <v>0</v>
      </c>
      <c r="P35" s="960"/>
      <c r="Q35" s="894"/>
      <c r="R35" s="265"/>
      <c r="S35" s="895"/>
      <c r="T35" s="961">
        <v>5</v>
      </c>
      <c r="U35" s="144">
        <f t="shared" si="0"/>
        <v>43</v>
      </c>
      <c r="V35" s="88">
        <f t="shared" si="1"/>
        <v>18985</v>
      </c>
      <c r="W35" s="161">
        <v>26</v>
      </c>
    </row>
    <row r="36" spans="1:23" ht="16.5" x14ac:dyDescent="0.2">
      <c r="A36" s="119"/>
      <c r="B36" s="273"/>
      <c r="C36" s="271"/>
      <c r="D36" s="268"/>
      <c r="E36" s="959"/>
      <c r="F36" s="265"/>
      <c r="G36" s="895"/>
      <c r="H36" s="960"/>
      <c r="I36" s="894"/>
      <c r="J36" s="265"/>
      <c r="K36" s="895"/>
      <c r="L36" s="960"/>
      <c r="M36" s="894"/>
      <c r="N36" s="265"/>
      <c r="O36" s="895"/>
      <c r="P36" s="960"/>
      <c r="Q36" s="894"/>
      <c r="R36" s="265"/>
      <c r="S36" s="895"/>
      <c r="T36" s="961"/>
      <c r="U36" s="833"/>
      <c r="V36" s="834"/>
      <c r="W36" s="161"/>
    </row>
    <row r="37" spans="1:23" ht="16.5" x14ac:dyDescent="0.2">
      <c r="A37" s="118"/>
      <c r="B37" s="273"/>
      <c r="C37" s="271"/>
      <c r="D37" s="268"/>
      <c r="E37" s="959"/>
      <c r="F37" s="265"/>
      <c r="G37" s="895"/>
      <c r="H37" s="960"/>
      <c r="I37" s="894"/>
      <c r="J37" s="265"/>
      <c r="K37" s="895"/>
      <c r="L37" s="960"/>
      <c r="M37" s="894"/>
      <c r="N37" s="265"/>
      <c r="O37" s="895"/>
      <c r="P37" s="960"/>
      <c r="Q37" s="894"/>
      <c r="R37" s="265"/>
      <c r="S37" s="895"/>
      <c r="T37" s="961"/>
      <c r="U37" s="833"/>
      <c r="V37" s="834"/>
      <c r="W37" s="161"/>
    </row>
    <row r="38" spans="1:23" ht="16.5" x14ac:dyDescent="0.2">
      <c r="A38" s="119"/>
      <c r="B38" s="273"/>
      <c r="C38" s="271"/>
      <c r="D38" s="268"/>
      <c r="E38" s="959"/>
      <c r="F38" s="265"/>
      <c r="G38" s="895"/>
      <c r="H38" s="960"/>
      <c r="I38" s="894"/>
      <c r="J38" s="265"/>
      <c r="K38" s="895"/>
      <c r="L38" s="960"/>
      <c r="M38" s="894"/>
      <c r="N38" s="265"/>
      <c r="O38" s="895"/>
      <c r="P38" s="960"/>
      <c r="Q38" s="894"/>
      <c r="R38" s="265"/>
      <c r="S38" s="895"/>
      <c r="T38" s="961"/>
      <c r="U38" s="833"/>
      <c r="V38" s="834"/>
      <c r="W38" s="161"/>
    </row>
    <row r="39" spans="1:23" ht="17.25" thickBot="1" x14ac:dyDescent="0.25">
      <c r="A39" s="211"/>
      <c r="B39" s="880"/>
      <c r="C39" s="881"/>
      <c r="D39" s="885"/>
      <c r="E39" s="962"/>
      <c r="F39" s="883"/>
      <c r="G39" s="963"/>
      <c r="H39" s="964"/>
      <c r="I39" s="965"/>
      <c r="J39" s="883"/>
      <c r="K39" s="963"/>
      <c r="L39" s="964"/>
      <c r="M39" s="965"/>
      <c r="N39" s="883"/>
      <c r="O39" s="963"/>
      <c r="P39" s="964"/>
      <c r="Q39" s="965"/>
      <c r="R39" s="883"/>
      <c r="S39" s="963"/>
      <c r="T39" s="966"/>
      <c r="U39" s="269"/>
      <c r="V39" s="274"/>
      <c r="W39" s="275"/>
    </row>
  </sheetData>
  <sortState xmlns:xlrd2="http://schemas.microsoft.com/office/spreadsheetml/2017/richdata2" ref="B10:V35">
    <sortCondition ref="U10:U35"/>
    <sortCondition descending="1" ref="V10:V35"/>
  </sortState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39" xr:uid="{80246288-A857-4716-BD63-002DAFE10E3F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1E21-1ED1-4F23-93BF-9C4CB87411D6}">
  <dimension ref="A1:V22"/>
  <sheetViews>
    <sheetView workbookViewId="0">
      <selection activeCell="U24" sqref="U24"/>
    </sheetView>
  </sheetViews>
  <sheetFormatPr defaultRowHeight="12.75" x14ac:dyDescent="0.2"/>
  <cols>
    <col min="1" max="1" width="5" customWidth="1"/>
    <col min="2" max="2" width="23.7109375" customWidth="1"/>
    <col min="3" max="3" width="24" customWidth="1"/>
    <col min="4" max="4" width="4.7109375" customWidth="1"/>
    <col min="5" max="5" width="7.5703125" customWidth="1"/>
    <col min="6" max="6" width="4.7109375" customWidth="1"/>
    <col min="7" max="7" width="7.7109375" customWidth="1"/>
    <col min="8" max="8" width="4.855468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5703125" customWidth="1"/>
    <col min="14" max="14" width="4.7109375" customWidth="1"/>
    <col min="15" max="15" width="7.7109375" customWidth="1"/>
    <col min="16" max="16" width="4.85546875" customWidth="1"/>
    <col min="17" max="17" width="7.7109375" customWidth="1"/>
    <col min="18" max="18" width="4.7109375" customWidth="1"/>
    <col min="19" max="19" width="7.7109375" customWidth="1"/>
    <col min="20" max="20" width="4.7109375" customWidth="1"/>
    <col min="21" max="21" width="8.85546875" customWidth="1"/>
    <col min="22" max="22" width="7.85546875" customWidth="1"/>
  </cols>
  <sheetData>
    <row r="1" spans="1:22" ht="23.25" x14ac:dyDescent="0.35">
      <c r="C1" s="137"/>
      <c r="D1" s="137" t="s">
        <v>45</v>
      </c>
      <c r="E1" s="137"/>
      <c r="F1" s="137"/>
      <c r="G1" s="137"/>
      <c r="H1" s="137"/>
    </row>
    <row r="2" spans="1:22" ht="23.25" x14ac:dyDescent="0.35">
      <c r="C2" s="137"/>
      <c r="D2" s="137" t="s">
        <v>326</v>
      </c>
      <c r="E2" s="137"/>
      <c r="F2" s="137"/>
      <c r="G2" s="137"/>
      <c r="H2" s="137"/>
    </row>
    <row r="3" spans="1:22" ht="23.25" x14ac:dyDescent="0.35">
      <c r="C3" s="137"/>
      <c r="D3" s="137" t="s">
        <v>46</v>
      </c>
      <c r="E3" s="137"/>
      <c r="F3" s="137"/>
      <c r="G3" s="137"/>
      <c r="H3" s="137"/>
    </row>
    <row r="4" spans="1:22" ht="13.5" thickBot="1" x14ac:dyDescent="0.25"/>
    <row r="5" spans="1:22" ht="13.5" thickTop="1" x14ac:dyDescent="0.2">
      <c r="A5" s="1360" t="s">
        <v>4</v>
      </c>
      <c r="B5" s="1362" t="s">
        <v>20</v>
      </c>
      <c r="C5" s="1364" t="s">
        <v>5</v>
      </c>
      <c r="D5" s="1356" t="s">
        <v>6</v>
      </c>
      <c r="E5" s="1357"/>
      <c r="F5" s="1358" t="s">
        <v>7</v>
      </c>
      <c r="G5" s="1359"/>
      <c r="H5" s="1356" t="s">
        <v>8</v>
      </c>
      <c r="I5" s="1357"/>
      <c r="J5" s="1358" t="s">
        <v>9</v>
      </c>
      <c r="K5" s="1359"/>
      <c r="L5" s="1356" t="s">
        <v>10</v>
      </c>
      <c r="M5" s="1357"/>
      <c r="N5" s="1358" t="s">
        <v>11</v>
      </c>
      <c r="O5" s="1359"/>
      <c r="P5" s="1356" t="s">
        <v>12</v>
      </c>
      <c r="Q5" s="1357"/>
      <c r="R5" s="1358" t="s">
        <v>13</v>
      </c>
      <c r="S5" s="1359"/>
      <c r="T5" s="1412" t="s">
        <v>14</v>
      </c>
      <c r="U5" s="1413"/>
      <c r="V5" s="1414"/>
    </row>
    <row r="6" spans="1:22" ht="33" customHeight="1" x14ac:dyDescent="0.2">
      <c r="A6" s="1361"/>
      <c r="B6" s="1363"/>
      <c r="C6" s="1365"/>
      <c r="D6" s="1418" t="s">
        <v>283</v>
      </c>
      <c r="E6" s="1419"/>
      <c r="F6" s="1372" t="s">
        <v>284</v>
      </c>
      <c r="G6" s="1373"/>
      <c r="H6" s="1366" t="s">
        <v>285</v>
      </c>
      <c r="I6" s="1367"/>
      <c r="J6" s="1366" t="s">
        <v>757</v>
      </c>
      <c r="K6" s="1367"/>
      <c r="L6" s="1418" t="s">
        <v>811</v>
      </c>
      <c r="M6" s="1419"/>
      <c r="N6" s="1372" t="s">
        <v>812</v>
      </c>
      <c r="O6" s="1373"/>
      <c r="P6" s="1418" t="s">
        <v>813</v>
      </c>
      <c r="Q6" s="1419"/>
      <c r="R6" s="1366" t="s">
        <v>814</v>
      </c>
      <c r="S6" s="1367"/>
      <c r="T6" s="1415"/>
      <c r="U6" s="1416"/>
      <c r="V6" s="1417"/>
    </row>
    <row r="7" spans="1:22" ht="14.25" customHeight="1" x14ac:dyDescent="0.2">
      <c r="A7" s="1361"/>
      <c r="B7" s="1363"/>
      <c r="C7" s="1365"/>
      <c r="D7" s="138"/>
      <c r="E7" s="139"/>
      <c r="F7" s="138"/>
      <c r="G7" s="140"/>
      <c r="H7" s="105"/>
      <c r="I7" s="139"/>
      <c r="J7" s="138"/>
      <c r="K7" s="140"/>
      <c r="L7" s="105"/>
      <c r="M7" s="139"/>
      <c r="N7" s="138"/>
      <c r="O7" s="141"/>
      <c r="P7" s="105"/>
      <c r="Q7" s="139"/>
      <c r="R7" s="138"/>
      <c r="S7" s="140"/>
      <c r="T7" s="105"/>
      <c r="U7" s="107"/>
      <c r="V7" s="108"/>
    </row>
    <row r="8" spans="1:22" ht="12" customHeight="1" x14ac:dyDescent="0.2">
      <c r="A8" s="109"/>
      <c r="B8" s="110"/>
      <c r="C8" s="111"/>
      <c r="D8" s="127" t="s">
        <v>15</v>
      </c>
      <c r="E8" s="128" t="s">
        <v>16</v>
      </c>
      <c r="F8" s="127" t="s">
        <v>15</v>
      </c>
      <c r="G8" s="129" t="s">
        <v>16</v>
      </c>
      <c r="H8" s="130" t="s">
        <v>15</v>
      </c>
      <c r="I8" s="128" t="s">
        <v>16</v>
      </c>
      <c r="J8" s="127" t="s">
        <v>15</v>
      </c>
      <c r="K8" s="129" t="s">
        <v>16</v>
      </c>
      <c r="L8" s="130" t="s">
        <v>15</v>
      </c>
      <c r="M8" s="128" t="s">
        <v>16</v>
      </c>
      <c r="N8" s="127" t="s">
        <v>15</v>
      </c>
      <c r="O8" s="131" t="s">
        <v>16</v>
      </c>
      <c r="P8" s="130" t="s">
        <v>15</v>
      </c>
      <c r="Q8" s="128" t="s">
        <v>16</v>
      </c>
      <c r="R8" s="127" t="s">
        <v>15</v>
      </c>
      <c r="S8" s="129" t="s">
        <v>16</v>
      </c>
      <c r="T8" s="130" t="s">
        <v>15</v>
      </c>
      <c r="U8" s="135" t="s">
        <v>17</v>
      </c>
      <c r="V8" s="162" t="s">
        <v>18</v>
      </c>
    </row>
    <row r="9" spans="1:22" ht="10.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3"/>
      <c r="U9" s="158"/>
      <c r="V9" s="115"/>
    </row>
    <row r="10" spans="1:22" ht="17.25" thickTop="1" x14ac:dyDescent="0.2">
      <c r="A10" s="119">
        <v>1</v>
      </c>
      <c r="B10" s="90" t="s">
        <v>427</v>
      </c>
      <c r="C10" s="91" t="s">
        <v>426</v>
      </c>
      <c r="D10" s="1104">
        <v>1</v>
      </c>
      <c r="E10" s="894">
        <v>8155</v>
      </c>
      <c r="F10" s="1107">
        <v>3</v>
      </c>
      <c r="G10" s="895">
        <v>5690</v>
      </c>
      <c r="H10" s="1104">
        <v>8</v>
      </c>
      <c r="I10" s="894">
        <v>491</v>
      </c>
      <c r="J10" s="1107">
        <v>3.5</v>
      </c>
      <c r="K10" s="895">
        <v>3802</v>
      </c>
      <c r="L10" s="142">
        <v>2</v>
      </c>
      <c r="M10" s="82">
        <v>2962</v>
      </c>
      <c r="N10" s="187">
        <v>5</v>
      </c>
      <c r="O10" s="80">
        <v>3521</v>
      </c>
      <c r="P10" s="142"/>
      <c r="Q10" s="82"/>
      <c r="R10" s="187"/>
      <c r="S10" s="80"/>
      <c r="T10" s="144">
        <f>D10+F10+H10+J10+L10+N10</f>
        <v>22.5</v>
      </c>
      <c r="U10" s="88">
        <f>E10+G10+I10+K10+M10+O10</f>
        <v>24621</v>
      </c>
      <c r="V10" s="161">
        <v>1</v>
      </c>
    </row>
    <row r="11" spans="1:22" ht="16.5" x14ac:dyDescent="0.2">
      <c r="A11" s="118">
        <v>2</v>
      </c>
      <c r="B11" s="89" t="s">
        <v>440</v>
      </c>
      <c r="C11" s="159" t="s">
        <v>415</v>
      </c>
      <c r="D11" s="1105">
        <v>12</v>
      </c>
      <c r="E11" s="896">
        <v>1799</v>
      </c>
      <c r="F11" s="1108">
        <v>8</v>
      </c>
      <c r="G11" s="897">
        <v>4120</v>
      </c>
      <c r="H11" s="1105">
        <v>1</v>
      </c>
      <c r="I11" s="896">
        <v>8802</v>
      </c>
      <c r="J11" s="1108">
        <v>2</v>
      </c>
      <c r="K11" s="957">
        <v>4359</v>
      </c>
      <c r="L11" s="117">
        <v>1</v>
      </c>
      <c r="M11" s="78">
        <v>3262</v>
      </c>
      <c r="N11" s="186">
        <v>3</v>
      </c>
      <c r="O11" s="76">
        <v>4265</v>
      </c>
      <c r="P11" s="117"/>
      <c r="Q11" s="78"/>
      <c r="R11" s="186"/>
      <c r="S11" s="76"/>
      <c r="T11" s="144">
        <f t="shared" ref="T11:T21" si="0">D11+F11+H11+J11+L11+N11</f>
        <v>27</v>
      </c>
      <c r="U11" s="88">
        <f t="shared" ref="U11:U21" si="1">E11+G11+I11+K11+M11+O11</f>
        <v>26607</v>
      </c>
      <c r="V11" s="161">
        <v>2</v>
      </c>
    </row>
    <row r="12" spans="1:22" ht="16.5" x14ac:dyDescent="0.2">
      <c r="A12" s="118">
        <v>3</v>
      </c>
      <c r="B12" s="89" t="s">
        <v>428</v>
      </c>
      <c r="C12" s="159" t="s">
        <v>105</v>
      </c>
      <c r="D12" s="1105">
        <v>4</v>
      </c>
      <c r="E12" s="896">
        <v>4683</v>
      </c>
      <c r="F12" s="1108">
        <v>2</v>
      </c>
      <c r="G12" s="897">
        <v>5982</v>
      </c>
      <c r="H12" s="1105">
        <v>6</v>
      </c>
      <c r="I12" s="896">
        <v>888</v>
      </c>
      <c r="J12" s="1108">
        <v>6</v>
      </c>
      <c r="K12" s="957">
        <v>2939</v>
      </c>
      <c r="L12" s="117">
        <v>3</v>
      </c>
      <c r="M12" s="78">
        <v>2792</v>
      </c>
      <c r="N12" s="186">
        <v>8</v>
      </c>
      <c r="O12" s="76">
        <v>2932</v>
      </c>
      <c r="P12" s="117"/>
      <c r="Q12" s="78"/>
      <c r="R12" s="186"/>
      <c r="S12" s="76"/>
      <c r="T12" s="144">
        <f t="shared" si="0"/>
        <v>29</v>
      </c>
      <c r="U12" s="88">
        <f t="shared" si="1"/>
        <v>20216</v>
      </c>
      <c r="V12" s="161">
        <v>3</v>
      </c>
    </row>
    <row r="13" spans="1:22" ht="16.5" x14ac:dyDescent="0.2">
      <c r="A13" s="119">
        <v>4</v>
      </c>
      <c r="B13" s="89" t="s">
        <v>435</v>
      </c>
      <c r="C13" s="159" t="s">
        <v>48</v>
      </c>
      <c r="D13" s="1105">
        <v>3</v>
      </c>
      <c r="E13" s="896">
        <v>6038</v>
      </c>
      <c r="F13" s="1108">
        <v>10</v>
      </c>
      <c r="G13" s="897">
        <v>4040</v>
      </c>
      <c r="H13" s="1105">
        <v>2</v>
      </c>
      <c r="I13" s="896">
        <v>1354</v>
      </c>
      <c r="J13" s="1108">
        <v>1</v>
      </c>
      <c r="K13" s="957">
        <v>5455</v>
      </c>
      <c r="L13" s="117">
        <v>12</v>
      </c>
      <c r="M13" s="78">
        <v>1591</v>
      </c>
      <c r="N13" s="186">
        <v>2</v>
      </c>
      <c r="O13" s="76">
        <v>5482</v>
      </c>
      <c r="P13" s="117"/>
      <c r="Q13" s="78"/>
      <c r="R13" s="186"/>
      <c r="S13" s="76"/>
      <c r="T13" s="144">
        <f t="shared" si="0"/>
        <v>30</v>
      </c>
      <c r="U13" s="88">
        <f t="shared" si="1"/>
        <v>23960</v>
      </c>
      <c r="V13" s="161">
        <v>4</v>
      </c>
    </row>
    <row r="14" spans="1:22" ht="16.5" x14ac:dyDescent="0.2">
      <c r="A14" s="118">
        <v>5</v>
      </c>
      <c r="B14" s="89" t="s">
        <v>429</v>
      </c>
      <c r="C14" s="159" t="s">
        <v>172</v>
      </c>
      <c r="D14" s="1105">
        <v>2</v>
      </c>
      <c r="E14" s="896">
        <v>7045</v>
      </c>
      <c r="F14" s="1108">
        <v>7</v>
      </c>
      <c r="G14" s="897">
        <v>4642</v>
      </c>
      <c r="H14" s="1105">
        <v>5</v>
      </c>
      <c r="I14" s="896">
        <v>1047</v>
      </c>
      <c r="J14" s="1108">
        <v>9</v>
      </c>
      <c r="K14" s="957">
        <v>2460</v>
      </c>
      <c r="L14" s="117">
        <v>8</v>
      </c>
      <c r="M14" s="78">
        <v>2034</v>
      </c>
      <c r="N14" s="186">
        <v>1</v>
      </c>
      <c r="O14" s="76">
        <v>6362</v>
      </c>
      <c r="P14" s="117"/>
      <c r="Q14" s="78"/>
      <c r="R14" s="186"/>
      <c r="S14" s="76"/>
      <c r="T14" s="144">
        <f t="shared" si="0"/>
        <v>32</v>
      </c>
      <c r="U14" s="88">
        <f t="shared" si="1"/>
        <v>23590</v>
      </c>
      <c r="V14" s="161">
        <v>5</v>
      </c>
    </row>
    <row r="15" spans="1:22" ht="16.5" x14ac:dyDescent="0.2">
      <c r="A15" s="118">
        <v>6</v>
      </c>
      <c r="B15" s="89" t="s">
        <v>432</v>
      </c>
      <c r="C15" s="159" t="s">
        <v>123</v>
      </c>
      <c r="D15" s="1105">
        <v>6</v>
      </c>
      <c r="E15" s="896">
        <v>4152</v>
      </c>
      <c r="F15" s="1108">
        <v>6</v>
      </c>
      <c r="G15" s="897">
        <v>4693</v>
      </c>
      <c r="H15" s="1105">
        <v>4</v>
      </c>
      <c r="I15" s="896">
        <v>1057</v>
      </c>
      <c r="J15" s="1108">
        <v>7</v>
      </c>
      <c r="K15" s="957">
        <v>2901</v>
      </c>
      <c r="L15" s="117">
        <v>5</v>
      </c>
      <c r="M15" s="78">
        <v>2226</v>
      </c>
      <c r="N15" s="186">
        <v>7</v>
      </c>
      <c r="O15" s="76">
        <v>2995</v>
      </c>
      <c r="P15" s="117"/>
      <c r="Q15" s="78"/>
      <c r="R15" s="186"/>
      <c r="S15" s="76"/>
      <c r="T15" s="144">
        <f t="shared" si="0"/>
        <v>35</v>
      </c>
      <c r="U15" s="88">
        <f t="shared" si="1"/>
        <v>18024</v>
      </c>
      <c r="V15" s="161">
        <v>6</v>
      </c>
    </row>
    <row r="16" spans="1:22" ht="16.5" x14ac:dyDescent="0.2">
      <c r="A16" s="119">
        <v>7</v>
      </c>
      <c r="B16" s="89" t="s">
        <v>441</v>
      </c>
      <c r="C16" s="159" t="s">
        <v>129</v>
      </c>
      <c r="D16" s="1105">
        <v>9</v>
      </c>
      <c r="E16" s="896">
        <v>2383</v>
      </c>
      <c r="F16" s="1108">
        <v>11</v>
      </c>
      <c r="G16" s="897">
        <v>3125</v>
      </c>
      <c r="H16" s="1105">
        <v>3</v>
      </c>
      <c r="I16" s="896">
        <v>1255</v>
      </c>
      <c r="J16" s="1108">
        <v>5</v>
      </c>
      <c r="K16" s="957">
        <v>2944</v>
      </c>
      <c r="L16" s="117">
        <v>6</v>
      </c>
      <c r="M16" s="78">
        <v>2139</v>
      </c>
      <c r="N16" s="186">
        <v>6</v>
      </c>
      <c r="O16" s="76">
        <v>3045</v>
      </c>
      <c r="P16" s="117"/>
      <c r="Q16" s="78"/>
      <c r="R16" s="186"/>
      <c r="S16" s="76"/>
      <c r="T16" s="144">
        <f t="shared" si="0"/>
        <v>40</v>
      </c>
      <c r="U16" s="88">
        <f t="shared" si="1"/>
        <v>14891</v>
      </c>
      <c r="V16" s="161">
        <v>7</v>
      </c>
    </row>
    <row r="17" spans="1:22" ht="16.5" x14ac:dyDescent="0.2">
      <c r="A17" s="118">
        <v>8</v>
      </c>
      <c r="B17" s="89" t="s">
        <v>433</v>
      </c>
      <c r="C17" s="159" t="s">
        <v>434</v>
      </c>
      <c r="D17" s="1105">
        <v>7</v>
      </c>
      <c r="E17" s="896">
        <v>3560</v>
      </c>
      <c r="F17" s="1108">
        <v>5</v>
      </c>
      <c r="G17" s="897">
        <v>4785</v>
      </c>
      <c r="H17" s="1105">
        <v>7</v>
      </c>
      <c r="I17" s="896">
        <v>534</v>
      </c>
      <c r="J17" s="1108">
        <v>11</v>
      </c>
      <c r="K17" s="957">
        <v>844</v>
      </c>
      <c r="L17" s="117">
        <v>4</v>
      </c>
      <c r="M17" s="78">
        <v>2240</v>
      </c>
      <c r="N17" s="186">
        <v>11</v>
      </c>
      <c r="O17" s="76">
        <v>1944</v>
      </c>
      <c r="P17" s="117"/>
      <c r="Q17" s="78"/>
      <c r="R17" s="186"/>
      <c r="S17" s="76"/>
      <c r="T17" s="144">
        <f t="shared" si="0"/>
        <v>45</v>
      </c>
      <c r="U17" s="88">
        <f t="shared" si="1"/>
        <v>13907</v>
      </c>
      <c r="V17" s="161">
        <v>8</v>
      </c>
    </row>
    <row r="18" spans="1:22" ht="16.5" x14ac:dyDescent="0.2">
      <c r="A18" s="118">
        <v>9</v>
      </c>
      <c r="B18" s="89" t="s">
        <v>438</v>
      </c>
      <c r="C18" s="159" t="s">
        <v>439</v>
      </c>
      <c r="D18" s="1105">
        <v>10</v>
      </c>
      <c r="E18" s="896">
        <v>2157</v>
      </c>
      <c r="F18" s="1108">
        <v>4</v>
      </c>
      <c r="G18" s="897">
        <v>5448</v>
      </c>
      <c r="H18" s="1105">
        <v>11</v>
      </c>
      <c r="I18" s="896">
        <v>31</v>
      </c>
      <c r="J18" s="1108">
        <v>10</v>
      </c>
      <c r="K18" s="957">
        <v>1140</v>
      </c>
      <c r="L18" s="117">
        <v>7</v>
      </c>
      <c r="M18" s="78">
        <v>2079</v>
      </c>
      <c r="N18" s="186">
        <v>4</v>
      </c>
      <c r="O18" s="76">
        <v>3860</v>
      </c>
      <c r="P18" s="117"/>
      <c r="Q18" s="78"/>
      <c r="R18" s="186"/>
      <c r="S18" s="76"/>
      <c r="T18" s="144">
        <f t="shared" si="0"/>
        <v>46</v>
      </c>
      <c r="U18" s="88">
        <f t="shared" si="1"/>
        <v>14715</v>
      </c>
      <c r="V18" s="161">
        <v>9</v>
      </c>
    </row>
    <row r="19" spans="1:22" ht="16.5" x14ac:dyDescent="0.2">
      <c r="A19" s="119">
        <v>10</v>
      </c>
      <c r="B19" s="89" t="s">
        <v>436</v>
      </c>
      <c r="C19" s="159" t="s">
        <v>437</v>
      </c>
      <c r="D19" s="1105">
        <v>5</v>
      </c>
      <c r="E19" s="896">
        <v>4469</v>
      </c>
      <c r="F19" s="1108">
        <v>9</v>
      </c>
      <c r="G19" s="897">
        <v>4091</v>
      </c>
      <c r="H19" s="1105">
        <v>10</v>
      </c>
      <c r="I19" s="896">
        <v>60</v>
      </c>
      <c r="J19" s="1108">
        <v>3.5</v>
      </c>
      <c r="K19" s="957">
        <v>3802</v>
      </c>
      <c r="L19" s="117">
        <v>10</v>
      </c>
      <c r="M19" s="78">
        <v>2012</v>
      </c>
      <c r="N19" s="186">
        <v>9</v>
      </c>
      <c r="O19" s="76">
        <v>2898</v>
      </c>
      <c r="P19" s="117"/>
      <c r="Q19" s="78"/>
      <c r="R19" s="186"/>
      <c r="S19" s="76"/>
      <c r="T19" s="144">
        <f t="shared" si="0"/>
        <v>46.5</v>
      </c>
      <c r="U19" s="88">
        <f t="shared" si="1"/>
        <v>17332</v>
      </c>
      <c r="V19" s="161">
        <v>10</v>
      </c>
    </row>
    <row r="20" spans="1:22" ht="16.5" x14ac:dyDescent="0.2">
      <c r="A20" s="118">
        <v>11</v>
      </c>
      <c r="B20" s="89" t="s">
        <v>430</v>
      </c>
      <c r="C20" s="159" t="s">
        <v>431</v>
      </c>
      <c r="D20" s="1105">
        <v>8</v>
      </c>
      <c r="E20" s="896">
        <v>2666</v>
      </c>
      <c r="F20" s="1108">
        <v>1</v>
      </c>
      <c r="G20" s="897">
        <v>8368</v>
      </c>
      <c r="H20" s="1105">
        <v>12</v>
      </c>
      <c r="I20" s="896">
        <v>0</v>
      </c>
      <c r="J20" s="1108">
        <v>12</v>
      </c>
      <c r="K20" s="957">
        <v>689</v>
      </c>
      <c r="L20" s="117">
        <v>11</v>
      </c>
      <c r="M20" s="78">
        <v>1865</v>
      </c>
      <c r="N20" s="186">
        <v>10</v>
      </c>
      <c r="O20" s="76">
        <v>2578</v>
      </c>
      <c r="P20" s="117"/>
      <c r="Q20" s="78"/>
      <c r="R20" s="186"/>
      <c r="S20" s="76"/>
      <c r="T20" s="144">
        <f t="shared" si="0"/>
        <v>54</v>
      </c>
      <c r="U20" s="88">
        <f t="shared" si="1"/>
        <v>16166</v>
      </c>
      <c r="V20" s="161">
        <v>11</v>
      </c>
    </row>
    <row r="21" spans="1:22" ht="17.25" thickBot="1" x14ac:dyDescent="0.25">
      <c r="A21" s="120">
        <v>12</v>
      </c>
      <c r="B21" s="886" t="s">
        <v>442</v>
      </c>
      <c r="C21" s="121" t="s">
        <v>339</v>
      </c>
      <c r="D21" s="1106">
        <v>11</v>
      </c>
      <c r="E21" s="898">
        <v>2047</v>
      </c>
      <c r="F21" s="1109">
        <v>12</v>
      </c>
      <c r="G21" s="899">
        <v>2374</v>
      </c>
      <c r="H21" s="1106">
        <v>9</v>
      </c>
      <c r="I21" s="898">
        <v>410</v>
      </c>
      <c r="J21" s="1109">
        <v>8</v>
      </c>
      <c r="K21" s="899">
        <v>2657</v>
      </c>
      <c r="L21" s="905">
        <v>9</v>
      </c>
      <c r="M21" s="123">
        <v>2029</v>
      </c>
      <c r="N21" s="163">
        <v>12</v>
      </c>
      <c r="O21" s="125">
        <v>1415</v>
      </c>
      <c r="P21" s="905"/>
      <c r="Q21" s="123"/>
      <c r="R21" s="163"/>
      <c r="S21" s="125"/>
      <c r="T21" s="144">
        <f t="shared" si="0"/>
        <v>61</v>
      </c>
      <c r="U21" s="88">
        <f t="shared" si="1"/>
        <v>10932</v>
      </c>
      <c r="V21" s="888">
        <v>12</v>
      </c>
    </row>
    <row r="22" spans="1:22" ht="13.5" thickTop="1" x14ac:dyDescent="0.2"/>
  </sheetData>
  <sortState xmlns:xlrd2="http://schemas.microsoft.com/office/spreadsheetml/2017/richdata2" ref="B10:U21">
    <sortCondition ref="T10:T21"/>
    <sortCondition descending="1" ref="U10:U21"/>
  </sortState>
  <mergeCells count="20">
    <mergeCell ref="T5:V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21" xr:uid="{079CD7B3-2D3B-405E-8416-78D33B9A5AE6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FD8-62BC-4F3C-85D7-F53E5F9992D6}">
  <sheetPr>
    <tabColor theme="6" tint="-0.499984740745262"/>
  </sheetPr>
  <dimension ref="A1:S22"/>
  <sheetViews>
    <sheetView workbookViewId="0">
      <selection activeCell="M24" sqref="M24"/>
    </sheetView>
  </sheetViews>
  <sheetFormatPr defaultRowHeight="12.75" x14ac:dyDescent="0.2"/>
  <cols>
    <col min="1" max="1" width="5.42578125" customWidth="1"/>
    <col min="2" max="2" width="55.28515625" customWidth="1"/>
    <col min="3" max="3" width="32.5703125" customWidth="1"/>
    <col min="4" max="4" width="6.42578125" customWidth="1"/>
    <col min="5" max="6" width="9.7109375" customWidth="1"/>
    <col min="7" max="7" width="10.85546875" customWidth="1"/>
    <col min="8" max="8" width="8.85546875" customWidth="1"/>
    <col min="9" max="9" width="8.42578125" customWidth="1"/>
    <col min="10" max="10" width="6.7109375" customWidth="1"/>
    <col min="11" max="11" width="8.7109375" customWidth="1"/>
    <col min="12" max="12" width="8.85546875" customWidth="1"/>
    <col min="13" max="13" width="6.28515625" customWidth="1"/>
    <col min="14" max="14" width="8.5703125" customWidth="1"/>
    <col min="15" max="15" width="8.7109375" customWidth="1"/>
    <col min="16" max="16" width="6.7109375" customWidth="1"/>
    <col min="17" max="18" width="8.85546875" customWidth="1"/>
    <col min="19" max="19" width="8.5703125" customWidth="1"/>
    <col min="20" max="20" width="9" customWidth="1"/>
  </cols>
  <sheetData>
    <row r="1" spans="1:19" ht="23.25" x14ac:dyDescent="0.35">
      <c r="G1" s="137" t="s">
        <v>49</v>
      </c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9" ht="23.25" x14ac:dyDescent="0.35">
      <c r="E2" s="2"/>
      <c r="F2" s="2"/>
      <c r="G2" s="164"/>
      <c r="H2" s="164"/>
      <c r="I2" s="164"/>
      <c r="J2" s="164"/>
      <c r="K2" s="6" t="s">
        <v>195</v>
      </c>
      <c r="L2" s="164"/>
      <c r="M2" s="164"/>
      <c r="N2" s="164"/>
      <c r="O2" s="164"/>
      <c r="P2" s="164"/>
      <c r="Q2" s="164"/>
      <c r="R2" s="2"/>
    </row>
    <row r="3" spans="1:19" ht="23.25" x14ac:dyDescent="0.35">
      <c r="E3" s="2"/>
      <c r="F3" s="2"/>
      <c r="G3" s="164"/>
      <c r="H3" s="164"/>
      <c r="I3" s="164"/>
      <c r="J3" s="164"/>
      <c r="K3" s="7" t="s">
        <v>3</v>
      </c>
      <c r="L3" s="164"/>
      <c r="M3" s="164"/>
      <c r="N3" s="164"/>
      <c r="O3" s="164"/>
      <c r="P3" s="164"/>
      <c r="Q3" s="164"/>
      <c r="R3" s="2"/>
    </row>
    <row r="5" spans="1:19" ht="13.5" thickBot="1" x14ac:dyDescent="0.25"/>
    <row r="6" spans="1:19" ht="13.5" thickTop="1" x14ac:dyDescent="0.2">
      <c r="A6" s="1420" t="s">
        <v>155</v>
      </c>
      <c r="B6" s="1420" t="s">
        <v>162</v>
      </c>
      <c r="C6" s="1420" t="s">
        <v>158</v>
      </c>
      <c r="D6" s="1423" t="s">
        <v>6</v>
      </c>
      <c r="E6" s="1424"/>
      <c r="F6" s="1425"/>
      <c r="G6" s="1423" t="s">
        <v>7</v>
      </c>
      <c r="H6" s="1424"/>
      <c r="I6" s="1425"/>
      <c r="J6" s="1439" t="s">
        <v>8</v>
      </c>
      <c r="K6" s="1440"/>
      <c r="L6" s="1441"/>
      <c r="M6" s="1423" t="s">
        <v>9</v>
      </c>
      <c r="N6" s="1424"/>
      <c r="O6" s="1425"/>
      <c r="P6" s="1426" t="s">
        <v>14</v>
      </c>
      <c r="Q6" s="1427"/>
      <c r="R6" s="1427"/>
      <c r="S6" s="1428"/>
    </row>
    <row r="7" spans="1:19" ht="21.75" customHeight="1" x14ac:dyDescent="0.2">
      <c r="A7" s="1421"/>
      <c r="B7" s="1421"/>
      <c r="C7" s="1421"/>
      <c r="D7" s="1432" t="s">
        <v>797</v>
      </c>
      <c r="E7" s="1433"/>
      <c r="F7" s="1434"/>
      <c r="G7" s="1432" t="s">
        <v>815</v>
      </c>
      <c r="H7" s="1435"/>
      <c r="I7" s="1436"/>
      <c r="J7" s="1437" t="s">
        <v>816</v>
      </c>
      <c r="K7" s="1435"/>
      <c r="L7" s="1436"/>
      <c r="M7" s="1435" t="s">
        <v>817</v>
      </c>
      <c r="N7" s="1435"/>
      <c r="O7" s="1438"/>
      <c r="P7" s="1429"/>
      <c r="Q7" s="1430"/>
      <c r="R7" s="1430"/>
      <c r="S7" s="1431"/>
    </row>
    <row r="8" spans="1:19" ht="23.25" thickBot="1" x14ac:dyDescent="0.25">
      <c r="A8" s="1422"/>
      <c r="B8" s="1422"/>
      <c r="C8" s="1422"/>
      <c r="D8" s="737" t="s">
        <v>29</v>
      </c>
      <c r="E8" s="738" t="s">
        <v>156</v>
      </c>
      <c r="F8" s="739" t="s">
        <v>157</v>
      </c>
      <c r="G8" s="737" t="s">
        <v>29</v>
      </c>
      <c r="H8" s="738" t="s">
        <v>156</v>
      </c>
      <c r="I8" s="739" t="s">
        <v>157</v>
      </c>
      <c r="J8" s="740" t="s">
        <v>29</v>
      </c>
      <c r="K8" s="741" t="s">
        <v>156</v>
      </c>
      <c r="L8" s="742" t="s">
        <v>157</v>
      </c>
      <c r="M8" s="737" t="s">
        <v>29</v>
      </c>
      <c r="N8" s="738" t="s">
        <v>156</v>
      </c>
      <c r="O8" s="739" t="s">
        <v>157</v>
      </c>
      <c r="P8" s="737" t="s">
        <v>29</v>
      </c>
      <c r="Q8" s="738" t="s">
        <v>156</v>
      </c>
      <c r="R8" s="743" t="s">
        <v>157</v>
      </c>
      <c r="S8" s="736" t="s">
        <v>18</v>
      </c>
    </row>
    <row r="9" spans="1:19" ht="24.75" customHeight="1" thickTop="1" x14ac:dyDescent="0.2">
      <c r="A9" s="730">
        <v>1</v>
      </c>
      <c r="B9" s="889" t="s">
        <v>771</v>
      </c>
      <c r="C9" s="731" t="s">
        <v>758</v>
      </c>
      <c r="D9" s="732">
        <v>3</v>
      </c>
      <c r="E9" s="1123">
        <v>208.97499999999999</v>
      </c>
      <c r="F9" s="1118">
        <v>22.875</v>
      </c>
      <c r="G9" s="733">
        <v>2</v>
      </c>
      <c r="H9" s="1117">
        <v>511.5</v>
      </c>
      <c r="I9" s="1118">
        <v>18.824999999999999</v>
      </c>
      <c r="J9" s="1213">
        <v>1</v>
      </c>
      <c r="K9" s="1117">
        <v>279.57499999999999</v>
      </c>
      <c r="L9" s="1121">
        <v>17.925000000000001</v>
      </c>
      <c r="M9" s="1213">
        <v>2</v>
      </c>
      <c r="N9" s="1117">
        <v>298.8</v>
      </c>
      <c r="O9" s="1118">
        <v>24.15</v>
      </c>
      <c r="P9" s="733">
        <v>8</v>
      </c>
      <c r="Q9" s="734">
        <v>1298.8499999999999</v>
      </c>
      <c r="R9" s="1117">
        <v>24.15</v>
      </c>
      <c r="S9" s="735">
        <v>1</v>
      </c>
    </row>
    <row r="10" spans="1:19" ht="24" customHeight="1" x14ac:dyDescent="0.2">
      <c r="A10" s="730">
        <v>2</v>
      </c>
      <c r="B10" s="889" t="s">
        <v>1035</v>
      </c>
      <c r="C10" s="731" t="s">
        <v>759</v>
      </c>
      <c r="D10" s="732">
        <v>4</v>
      </c>
      <c r="E10" s="1123">
        <v>189.85</v>
      </c>
      <c r="F10" s="1118">
        <v>18.8</v>
      </c>
      <c r="G10" s="733">
        <v>3</v>
      </c>
      <c r="H10" s="1117">
        <v>475.67500000000001</v>
      </c>
      <c r="I10" s="1118">
        <v>18.975000000000001</v>
      </c>
      <c r="J10" s="1213">
        <v>2</v>
      </c>
      <c r="K10" s="1117">
        <v>262.75</v>
      </c>
      <c r="L10" s="1118">
        <v>17.774999999999999</v>
      </c>
      <c r="M10" s="1213">
        <v>1</v>
      </c>
      <c r="N10" s="1117">
        <v>625.875</v>
      </c>
      <c r="O10" s="1118">
        <v>23.3</v>
      </c>
      <c r="P10" s="733">
        <v>10</v>
      </c>
      <c r="Q10" s="734">
        <v>1554.15</v>
      </c>
      <c r="R10" s="1117">
        <v>23.3</v>
      </c>
      <c r="S10" s="735">
        <v>2</v>
      </c>
    </row>
    <row r="11" spans="1:19" ht="20.25" x14ac:dyDescent="0.2">
      <c r="A11" s="730">
        <v>3</v>
      </c>
      <c r="B11" s="889" t="s">
        <v>766</v>
      </c>
      <c r="C11" s="731" t="s">
        <v>1030</v>
      </c>
      <c r="D11" s="732">
        <v>1</v>
      </c>
      <c r="E11" s="1123">
        <v>342.9</v>
      </c>
      <c r="F11" s="1118">
        <v>20.149999999999999</v>
      </c>
      <c r="G11" s="733">
        <v>1</v>
      </c>
      <c r="H11" s="1117">
        <v>673.47500000000002</v>
      </c>
      <c r="I11" s="1118">
        <v>19.649999999999999</v>
      </c>
      <c r="J11" s="1213">
        <v>5</v>
      </c>
      <c r="K11" s="1117">
        <v>218.72499999999999</v>
      </c>
      <c r="L11" s="1118">
        <v>17.274999999999999</v>
      </c>
      <c r="M11" s="1213">
        <v>4</v>
      </c>
      <c r="N11" s="1117">
        <v>262.125</v>
      </c>
      <c r="O11" s="1118">
        <v>22.5</v>
      </c>
      <c r="P11" s="733">
        <v>11</v>
      </c>
      <c r="Q11" s="734">
        <v>1497.2249999999999</v>
      </c>
      <c r="R11" s="1117">
        <v>22.5</v>
      </c>
      <c r="S11" s="735">
        <v>3</v>
      </c>
    </row>
    <row r="12" spans="1:19" ht="20.25" x14ac:dyDescent="0.2">
      <c r="A12" s="730">
        <v>4</v>
      </c>
      <c r="B12" s="889" t="s">
        <v>770</v>
      </c>
      <c r="C12" s="731" t="s">
        <v>1031</v>
      </c>
      <c r="D12" s="732">
        <v>5</v>
      </c>
      <c r="E12" s="1123">
        <v>177.375</v>
      </c>
      <c r="F12" s="1121">
        <v>30.725000000000001</v>
      </c>
      <c r="G12" s="733">
        <v>4</v>
      </c>
      <c r="H12" s="1117">
        <v>464.97500000000002</v>
      </c>
      <c r="I12" s="1118">
        <v>21.925000000000001</v>
      </c>
      <c r="J12" s="1213">
        <v>3</v>
      </c>
      <c r="K12" s="1117">
        <v>257.60000000000002</v>
      </c>
      <c r="L12" s="1118">
        <v>15.95</v>
      </c>
      <c r="M12" s="1213">
        <v>9</v>
      </c>
      <c r="N12" s="1117">
        <v>144.19999999999999</v>
      </c>
      <c r="O12" s="1118">
        <v>18.925000000000001</v>
      </c>
      <c r="P12" s="733">
        <v>21</v>
      </c>
      <c r="Q12" s="734">
        <v>1044.1500000000001</v>
      </c>
      <c r="R12" s="1122">
        <v>30.725000000000001</v>
      </c>
      <c r="S12" s="735">
        <v>4</v>
      </c>
    </row>
    <row r="13" spans="1:19" ht="24" customHeight="1" x14ac:dyDescent="0.2">
      <c r="A13" s="730">
        <v>5</v>
      </c>
      <c r="B13" s="889" t="s">
        <v>1036</v>
      </c>
      <c r="C13" s="731" t="s">
        <v>760</v>
      </c>
      <c r="D13" s="732">
        <v>6</v>
      </c>
      <c r="E13" s="1123">
        <v>176.32499999999999</v>
      </c>
      <c r="F13" s="1118">
        <v>29.824999999999999</v>
      </c>
      <c r="G13" s="733">
        <v>8</v>
      </c>
      <c r="H13" s="1117">
        <v>314.10000000000002</v>
      </c>
      <c r="I13" s="1118">
        <v>27.074999999999999</v>
      </c>
      <c r="J13" s="1213">
        <v>8</v>
      </c>
      <c r="K13" s="1117">
        <v>113.8</v>
      </c>
      <c r="L13" s="1118">
        <v>9.8249999999999993</v>
      </c>
      <c r="M13" s="1213">
        <v>3</v>
      </c>
      <c r="N13" s="1117">
        <v>292.3</v>
      </c>
      <c r="O13" s="1118">
        <v>19.375</v>
      </c>
      <c r="P13" s="1213">
        <v>25</v>
      </c>
      <c r="Q13" s="734">
        <v>896.52499999999998</v>
      </c>
      <c r="R13" s="1117">
        <v>29.824999999999999</v>
      </c>
      <c r="S13" s="735">
        <v>5</v>
      </c>
    </row>
    <row r="14" spans="1:19" ht="20.25" x14ac:dyDescent="0.2">
      <c r="A14" s="730">
        <v>6</v>
      </c>
      <c r="B14" s="889" t="s">
        <v>768</v>
      </c>
      <c r="C14" s="731" t="s">
        <v>764</v>
      </c>
      <c r="D14" s="732">
        <v>11</v>
      </c>
      <c r="E14" s="1123">
        <v>116.375</v>
      </c>
      <c r="F14" s="1118">
        <v>19</v>
      </c>
      <c r="G14" s="733">
        <v>5</v>
      </c>
      <c r="H14" s="1117">
        <v>393.4</v>
      </c>
      <c r="I14" s="1121">
        <v>18.324999999999999</v>
      </c>
      <c r="J14" s="1213">
        <v>7</v>
      </c>
      <c r="K14" s="1117">
        <v>128.27500000000001</v>
      </c>
      <c r="L14" s="1118">
        <v>13.25</v>
      </c>
      <c r="M14" s="1213">
        <v>7</v>
      </c>
      <c r="N14" s="1117">
        <v>191.27500000000001</v>
      </c>
      <c r="O14" s="1118">
        <v>16.600000000000001</v>
      </c>
      <c r="P14" s="733">
        <v>30</v>
      </c>
      <c r="Q14" s="734">
        <v>829.32500000000005</v>
      </c>
      <c r="R14" s="1117">
        <v>19</v>
      </c>
      <c r="S14" s="735">
        <v>6</v>
      </c>
    </row>
    <row r="15" spans="1:19" ht="20.25" x14ac:dyDescent="0.2">
      <c r="A15" s="730">
        <v>7</v>
      </c>
      <c r="B15" s="889" t="s">
        <v>772</v>
      </c>
      <c r="C15" s="731" t="s">
        <v>1032</v>
      </c>
      <c r="D15" s="732">
        <v>2</v>
      </c>
      <c r="E15" s="1123">
        <v>240.45</v>
      </c>
      <c r="F15" s="1118">
        <v>25.175000000000001</v>
      </c>
      <c r="G15" s="733">
        <v>6</v>
      </c>
      <c r="H15" s="1117">
        <v>340.72500000000002</v>
      </c>
      <c r="I15" s="1118">
        <v>18.425000000000001</v>
      </c>
      <c r="J15" s="1213">
        <v>10</v>
      </c>
      <c r="K15" s="1117">
        <v>81.825000000000003</v>
      </c>
      <c r="L15" s="1118">
        <v>16.2</v>
      </c>
      <c r="M15" s="1213">
        <v>12</v>
      </c>
      <c r="N15" s="1117">
        <v>56.05</v>
      </c>
      <c r="O15" s="1118">
        <v>15.25</v>
      </c>
      <c r="P15" s="733">
        <v>30</v>
      </c>
      <c r="Q15" s="734">
        <v>719.05</v>
      </c>
      <c r="R15" s="1117">
        <v>25.175000000000001</v>
      </c>
      <c r="S15" s="735">
        <v>7</v>
      </c>
    </row>
    <row r="16" spans="1:19" ht="20.25" x14ac:dyDescent="0.2">
      <c r="A16" s="730">
        <v>8</v>
      </c>
      <c r="B16" s="889" t="s">
        <v>1037</v>
      </c>
      <c r="C16" s="731" t="s">
        <v>1033</v>
      </c>
      <c r="D16" s="732">
        <v>9</v>
      </c>
      <c r="E16" s="1123">
        <v>144.4</v>
      </c>
      <c r="F16" s="1118">
        <v>22.975000000000001</v>
      </c>
      <c r="G16" s="733">
        <v>9</v>
      </c>
      <c r="H16" s="1117">
        <v>197.1</v>
      </c>
      <c r="I16" s="1118">
        <v>24.225000000000001</v>
      </c>
      <c r="J16" s="1213">
        <v>9</v>
      </c>
      <c r="K16" s="1117">
        <v>84.974999999999994</v>
      </c>
      <c r="L16" s="1118">
        <v>16.149999999999999</v>
      </c>
      <c r="M16" s="1213">
        <v>6</v>
      </c>
      <c r="N16" s="1117">
        <v>202.27500000000001</v>
      </c>
      <c r="O16" s="1118">
        <v>22.8</v>
      </c>
      <c r="P16" s="733">
        <v>33</v>
      </c>
      <c r="Q16" s="734">
        <v>628.75</v>
      </c>
      <c r="R16" s="1117">
        <v>24.225000000000001</v>
      </c>
      <c r="S16" s="735">
        <v>8</v>
      </c>
    </row>
    <row r="17" spans="1:19" ht="20.25" x14ac:dyDescent="0.2">
      <c r="A17" s="730">
        <v>9</v>
      </c>
      <c r="B17" s="889" t="s">
        <v>775</v>
      </c>
      <c r="C17" s="731" t="s">
        <v>175</v>
      </c>
      <c r="D17" s="732">
        <v>12</v>
      </c>
      <c r="E17" s="1123">
        <v>103.675</v>
      </c>
      <c r="F17" s="1118">
        <v>19.95</v>
      </c>
      <c r="G17" s="733">
        <v>7</v>
      </c>
      <c r="H17" s="1117">
        <v>319.35000000000002</v>
      </c>
      <c r="I17" s="1118">
        <v>22.45</v>
      </c>
      <c r="J17" s="1213">
        <v>6</v>
      </c>
      <c r="K17" s="1117">
        <v>137.30000000000001</v>
      </c>
      <c r="L17" s="1118">
        <v>12.3</v>
      </c>
      <c r="M17" s="1213">
        <v>10</v>
      </c>
      <c r="N17" s="1117">
        <v>109.25</v>
      </c>
      <c r="O17" s="1118">
        <v>16.274999999999999</v>
      </c>
      <c r="P17" s="733">
        <v>35</v>
      </c>
      <c r="Q17" s="734">
        <v>669.57500000000005</v>
      </c>
      <c r="R17" s="1117">
        <v>22.45</v>
      </c>
      <c r="S17" s="735">
        <v>9</v>
      </c>
    </row>
    <row r="18" spans="1:19" ht="20.25" x14ac:dyDescent="0.2">
      <c r="A18" s="730">
        <v>10</v>
      </c>
      <c r="B18" s="906" t="s">
        <v>774</v>
      </c>
      <c r="C18" s="731" t="s">
        <v>762</v>
      </c>
      <c r="D18" s="732">
        <v>8</v>
      </c>
      <c r="E18" s="1123">
        <v>148.625</v>
      </c>
      <c r="F18" s="1118">
        <v>19.7</v>
      </c>
      <c r="G18" s="733">
        <v>10</v>
      </c>
      <c r="H18" s="1117">
        <v>165.74</v>
      </c>
      <c r="I18" s="1118">
        <v>19.2</v>
      </c>
      <c r="J18" s="1213">
        <v>12</v>
      </c>
      <c r="K18" s="1117">
        <v>53.45</v>
      </c>
      <c r="L18" s="1118">
        <v>12.55</v>
      </c>
      <c r="M18" s="1213">
        <v>5</v>
      </c>
      <c r="N18" s="1117">
        <v>220.32499999999999</v>
      </c>
      <c r="O18" s="1118">
        <v>23.75</v>
      </c>
      <c r="P18" s="733">
        <v>35</v>
      </c>
      <c r="Q18" s="734">
        <v>588.14</v>
      </c>
      <c r="R18" s="1117">
        <v>23.75</v>
      </c>
      <c r="S18" s="735">
        <v>10</v>
      </c>
    </row>
    <row r="19" spans="1:19" ht="20.25" x14ac:dyDescent="0.2">
      <c r="A19" s="730">
        <v>11</v>
      </c>
      <c r="B19" s="889" t="s">
        <v>1038</v>
      </c>
      <c r="C19" s="731" t="s">
        <v>765</v>
      </c>
      <c r="D19" s="732">
        <v>13</v>
      </c>
      <c r="E19" s="1123">
        <v>50.475000000000001</v>
      </c>
      <c r="F19" s="1118">
        <v>15.225</v>
      </c>
      <c r="G19" s="733">
        <v>11</v>
      </c>
      <c r="H19" s="1117">
        <v>165.67500000000001</v>
      </c>
      <c r="I19" s="1118">
        <v>16.824999999999999</v>
      </c>
      <c r="J19" s="1213">
        <v>4</v>
      </c>
      <c r="K19" s="1117">
        <v>239.125</v>
      </c>
      <c r="L19" s="1118">
        <v>16</v>
      </c>
      <c r="M19" s="1213">
        <v>8</v>
      </c>
      <c r="N19" s="1117">
        <v>185.4</v>
      </c>
      <c r="O19" s="1118">
        <v>23.1</v>
      </c>
      <c r="P19" s="733">
        <v>36</v>
      </c>
      <c r="Q19" s="734">
        <v>640.67499999999995</v>
      </c>
      <c r="R19" s="1117">
        <v>23.1</v>
      </c>
      <c r="S19" s="735">
        <v>11</v>
      </c>
    </row>
    <row r="20" spans="1:19" ht="20.25" x14ac:dyDescent="0.2">
      <c r="A20" s="730">
        <v>12</v>
      </c>
      <c r="B20" s="889" t="s">
        <v>769</v>
      </c>
      <c r="C20" s="731" t="s">
        <v>761</v>
      </c>
      <c r="D20" s="732">
        <v>7</v>
      </c>
      <c r="E20" s="1123">
        <v>157.35</v>
      </c>
      <c r="F20" s="1118">
        <v>17.675000000000001</v>
      </c>
      <c r="G20" s="733">
        <v>12</v>
      </c>
      <c r="H20" s="1117">
        <v>133.25</v>
      </c>
      <c r="I20" s="1118">
        <v>17.625</v>
      </c>
      <c r="J20" s="1213">
        <v>13</v>
      </c>
      <c r="K20" s="1117">
        <v>46.95</v>
      </c>
      <c r="L20" s="1118">
        <v>14.45</v>
      </c>
      <c r="M20" s="1213">
        <v>11</v>
      </c>
      <c r="N20" s="1117">
        <v>106.325</v>
      </c>
      <c r="O20" s="1118">
        <v>18.25</v>
      </c>
      <c r="P20" s="733">
        <v>43</v>
      </c>
      <c r="Q20" s="734">
        <v>443.875</v>
      </c>
      <c r="R20" s="1117">
        <v>18.25</v>
      </c>
      <c r="S20" s="735">
        <v>12</v>
      </c>
    </row>
    <row r="21" spans="1:19" ht="20.25" x14ac:dyDescent="0.2">
      <c r="A21" s="730">
        <v>13</v>
      </c>
      <c r="B21" s="889" t="s">
        <v>767</v>
      </c>
      <c r="C21" s="731" t="s">
        <v>763</v>
      </c>
      <c r="D21" s="732">
        <v>10</v>
      </c>
      <c r="E21" s="1123">
        <v>141.22499999999999</v>
      </c>
      <c r="F21" s="1118">
        <v>28.4</v>
      </c>
      <c r="G21" s="733">
        <v>13</v>
      </c>
      <c r="H21" s="1117">
        <v>35.450000000000003</v>
      </c>
      <c r="I21" s="1118">
        <v>12.425000000000001</v>
      </c>
      <c r="J21" s="1213">
        <v>11</v>
      </c>
      <c r="K21" s="1117">
        <v>79.875</v>
      </c>
      <c r="L21" s="1118">
        <v>10.775</v>
      </c>
      <c r="M21" s="1213">
        <v>13</v>
      </c>
      <c r="N21" s="1117">
        <v>52.95</v>
      </c>
      <c r="O21" s="1118">
        <v>22.375</v>
      </c>
      <c r="P21" s="733">
        <v>47</v>
      </c>
      <c r="Q21" s="734">
        <v>309.5</v>
      </c>
      <c r="R21" s="1117">
        <v>28.4</v>
      </c>
      <c r="S21" s="735">
        <v>13</v>
      </c>
    </row>
    <row r="22" spans="1:19" ht="21" thickBot="1" x14ac:dyDescent="0.25">
      <c r="A22" s="730">
        <v>14</v>
      </c>
      <c r="B22" s="907" t="s">
        <v>773</v>
      </c>
      <c r="C22" s="744" t="s">
        <v>1034</v>
      </c>
      <c r="D22" s="890">
        <v>14</v>
      </c>
      <c r="E22" s="1124">
        <v>19.98</v>
      </c>
      <c r="F22" s="1120">
        <v>13.074999999999999</v>
      </c>
      <c r="G22" s="892">
        <v>15</v>
      </c>
      <c r="H22" s="1119"/>
      <c r="I22" s="1120"/>
      <c r="J22" s="892">
        <v>15</v>
      </c>
      <c r="K22" s="1214"/>
      <c r="L22" s="1215"/>
      <c r="M22" s="892">
        <v>15</v>
      </c>
      <c r="N22" s="893"/>
      <c r="O22" s="891"/>
      <c r="P22" s="892">
        <v>59</v>
      </c>
      <c r="Q22" s="893">
        <v>19.98</v>
      </c>
      <c r="R22" s="1119">
        <v>13.074999999999999</v>
      </c>
      <c r="S22" s="745">
        <v>14</v>
      </c>
    </row>
  </sheetData>
  <sortState xmlns:xlrd2="http://schemas.microsoft.com/office/spreadsheetml/2017/richdata2" ref="B9:R22">
    <sortCondition ref="P9:P22"/>
    <sortCondition descending="1" ref="Q9:Q22"/>
  </sortState>
  <mergeCells count="12">
    <mergeCell ref="M6:O6"/>
    <mergeCell ref="P6:S7"/>
    <mergeCell ref="D7:F7"/>
    <mergeCell ref="G7:I7"/>
    <mergeCell ref="J7:L7"/>
    <mergeCell ref="M7:O7"/>
    <mergeCell ref="J6:L6"/>
    <mergeCell ref="A6:A8"/>
    <mergeCell ref="B6:B8"/>
    <mergeCell ref="C6:C8"/>
    <mergeCell ref="D6:F6"/>
    <mergeCell ref="G6:I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CA04-0597-4FE5-9864-F80B3EBEA62D}">
  <sheetPr>
    <tabColor theme="3" tint="0.39997558519241921"/>
  </sheetPr>
  <dimension ref="A1:R29"/>
  <sheetViews>
    <sheetView workbookViewId="0">
      <selection activeCell="Q25" sqref="Q25"/>
    </sheetView>
  </sheetViews>
  <sheetFormatPr defaultRowHeight="12.75" x14ac:dyDescent="0.2"/>
  <cols>
    <col min="1" max="1" width="4.28515625" customWidth="1"/>
    <col min="2" max="2" width="27.7109375" customWidth="1"/>
    <col min="3" max="3" width="5.7109375" customWidth="1"/>
    <col min="4" max="4" width="7.7109375" customWidth="1"/>
    <col min="5" max="5" width="7.42578125" customWidth="1"/>
    <col min="6" max="6" width="7" customWidth="1"/>
    <col min="7" max="7" width="7.7109375" customWidth="1"/>
    <col min="8" max="8" width="10.5703125" customWidth="1"/>
    <col min="9" max="9" width="5.7109375" customWidth="1"/>
    <col min="10" max="10" width="7.7109375" customWidth="1"/>
    <col min="12" max="12" width="5.7109375" customWidth="1"/>
    <col min="13" max="14" width="7.7109375" customWidth="1"/>
    <col min="15" max="15" width="5.7109375" customWidth="1"/>
  </cols>
  <sheetData>
    <row r="1" spans="1:18" ht="23.25" x14ac:dyDescent="0.35">
      <c r="G1" s="137" t="s">
        <v>49</v>
      </c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8" ht="23.25" x14ac:dyDescent="0.35">
      <c r="E2" s="2"/>
      <c r="F2" s="2"/>
      <c r="G2" s="164"/>
      <c r="H2" s="164"/>
      <c r="I2" s="164"/>
      <c r="J2" s="164"/>
      <c r="K2" s="6" t="s">
        <v>776</v>
      </c>
      <c r="L2" s="164"/>
      <c r="M2" s="164"/>
      <c r="N2" s="164"/>
      <c r="O2" s="164"/>
      <c r="P2" s="164"/>
      <c r="Q2" s="164"/>
      <c r="R2" s="2"/>
    </row>
    <row r="3" spans="1:18" ht="23.25" x14ac:dyDescent="0.35">
      <c r="E3" s="2"/>
      <c r="F3" s="2"/>
      <c r="G3" s="164"/>
      <c r="H3" s="164"/>
      <c r="I3" s="164"/>
      <c r="J3" s="164"/>
      <c r="K3" s="7" t="s">
        <v>3</v>
      </c>
      <c r="L3" s="164"/>
      <c r="M3" s="164"/>
      <c r="N3" s="164"/>
      <c r="O3" s="164"/>
      <c r="P3" s="164"/>
      <c r="Q3" s="164"/>
      <c r="R3" s="2"/>
    </row>
    <row r="4" spans="1:18" ht="13.5" thickBot="1" x14ac:dyDescent="0.25"/>
    <row r="5" spans="1:18" ht="13.5" thickTop="1" x14ac:dyDescent="0.2">
      <c r="A5" s="1420" t="s">
        <v>155</v>
      </c>
      <c r="B5" s="1420" t="s">
        <v>158</v>
      </c>
      <c r="C5" s="1423" t="s">
        <v>6</v>
      </c>
      <c r="D5" s="1424"/>
      <c r="E5" s="1425"/>
      <c r="F5" s="1423" t="s">
        <v>7</v>
      </c>
      <c r="G5" s="1424"/>
      <c r="H5" s="1425"/>
      <c r="I5" s="1439" t="s">
        <v>8</v>
      </c>
      <c r="J5" s="1440"/>
      <c r="K5" s="1441"/>
      <c r="L5" s="1439" t="s">
        <v>9</v>
      </c>
      <c r="M5" s="1440"/>
      <c r="N5" s="1441"/>
      <c r="O5" s="1426" t="s">
        <v>14</v>
      </c>
      <c r="P5" s="1427"/>
      <c r="Q5" s="1427"/>
      <c r="R5" s="1428"/>
    </row>
    <row r="6" spans="1:18" ht="15" x14ac:dyDescent="0.2">
      <c r="A6" s="1421"/>
      <c r="B6" s="1421"/>
      <c r="C6" s="1442" t="s">
        <v>798</v>
      </c>
      <c r="D6" s="1443"/>
      <c r="E6" s="1444"/>
      <c r="F6" s="1442" t="s">
        <v>818</v>
      </c>
      <c r="G6" s="1445"/>
      <c r="H6" s="1446"/>
      <c r="I6" s="1447" t="s">
        <v>819</v>
      </c>
      <c r="J6" s="1445"/>
      <c r="K6" s="1446"/>
      <c r="L6" s="1447" t="s">
        <v>820</v>
      </c>
      <c r="M6" s="1445"/>
      <c r="N6" s="1446"/>
      <c r="O6" s="1429"/>
      <c r="P6" s="1430"/>
      <c r="Q6" s="1430"/>
      <c r="R6" s="1431"/>
    </row>
    <row r="7" spans="1:18" ht="13.5" thickBot="1" x14ac:dyDescent="0.25">
      <c r="A7" s="1422"/>
      <c r="B7" s="1422"/>
      <c r="C7" s="753" t="s">
        <v>29</v>
      </c>
      <c r="D7" s="754" t="s">
        <v>156</v>
      </c>
      <c r="E7" s="755" t="s">
        <v>157</v>
      </c>
      <c r="F7" s="753" t="s">
        <v>29</v>
      </c>
      <c r="G7" s="754" t="s">
        <v>156</v>
      </c>
      <c r="H7" s="755" t="s">
        <v>157</v>
      </c>
      <c r="I7" s="756" t="s">
        <v>29</v>
      </c>
      <c r="J7" s="757" t="s">
        <v>156</v>
      </c>
      <c r="K7" s="758" t="s">
        <v>157</v>
      </c>
      <c r="L7" s="756" t="s">
        <v>29</v>
      </c>
      <c r="M7" s="757" t="s">
        <v>156</v>
      </c>
      <c r="N7" s="758" t="s">
        <v>157</v>
      </c>
      <c r="O7" s="753" t="s">
        <v>29</v>
      </c>
      <c r="P7" s="754" t="s">
        <v>156</v>
      </c>
      <c r="Q7" s="759" t="s">
        <v>157</v>
      </c>
      <c r="R7" s="760" t="s">
        <v>18</v>
      </c>
    </row>
    <row r="8" spans="1:18" ht="28.5" customHeight="1" thickTop="1" x14ac:dyDescent="0.2">
      <c r="A8" s="751">
        <v>1</v>
      </c>
      <c r="B8" s="1099" t="s">
        <v>777</v>
      </c>
      <c r="C8" s="764">
        <v>1</v>
      </c>
      <c r="D8" s="1125">
        <v>250.37499999999994</v>
      </c>
      <c r="E8" s="1126">
        <v>15.925000000000001</v>
      </c>
      <c r="F8" s="764">
        <v>4</v>
      </c>
      <c r="G8" s="1125">
        <v>213.125</v>
      </c>
      <c r="H8" s="1126">
        <v>14.074999999999999</v>
      </c>
      <c r="I8" s="764" t="s">
        <v>85</v>
      </c>
      <c r="J8" s="765" t="s">
        <v>85</v>
      </c>
      <c r="K8" s="763" t="s">
        <v>85</v>
      </c>
      <c r="L8" s="764" t="s">
        <v>85</v>
      </c>
      <c r="M8" s="765" t="s">
        <v>85</v>
      </c>
      <c r="N8" s="763" t="s">
        <v>85</v>
      </c>
      <c r="O8" s="764">
        <v>5</v>
      </c>
      <c r="P8" s="1125">
        <v>463.49999999999994</v>
      </c>
      <c r="Q8" s="1125">
        <v>15.925000000000001</v>
      </c>
      <c r="R8" s="752">
        <v>1</v>
      </c>
    </row>
    <row r="9" spans="1:18" ht="25.5" customHeight="1" x14ac:dyDescent="0.2">
      <c r="A9" s="751">
        <v>2</v>
      </c>
      <c r="B9" s="1099" t="s">
        <v>779</v>
      </c>
      <c r="C9" s="836">
        <v>3</v>
      </c>
      <c r="D9" s="1127">
        <v>212.10000000000005</v>
      </c>
      <c r="E9" s="1128">
        <v>15.074999999999999</v>
      </c>
      <c r="F9" s="836">
        <v>5</v>
      </c>
      <c r="G9" s="1127">
        <v>200.82500000000002</v>
      </c>
      <c r="H9" s="1128">
        <v>17.05</v>
      </c>
      <c r="I9" s="836"/>
      <c r="J9" s="837"/>
      <c r="K9" s="835"/>
      <c r="L9" s="836"/>
      <c r="M9" s="837"/>
      <c r="N9" s="835"/>
      <c r="O9" s="836">
        <v>8</v>
      </c>
      <c r="P9" s="1127">
        <v>412.92500000000007</v>
      </c>
      <c r="Q9" s="1127">
        <v>17.05</v>
      </c>
      <c r="R9" s="752">
        <v>2</v>
      </c>
    </row>
    <row r="10" spans="1:18" ht="26.25" customHeight="1" x14ac:dyDescent="0.2">
      <c r="A10" s="751">
        <v>3</v>
      </c>
      <c r="B10" s="1099" t="s">
        <v>781</v>
      </c>
      <c r="C10" s="764">
        <v>5</v>
      </c>
      <c r="D10" s="1125">
        <v>131.1</v>
      </c>
      <c r="E10" s="1126">
        <v>15.324999999999999</v>
      </c>
      <c r="F10" s="764">
        <v>3</v>
      </c>
      <c r="G10" s="1125">
        <v>245.37500000000003</v>
      </c>
      <c r="H10" s="1126">
        <v>18.125</v>
      </c>
      <c r="I10" s="764"/>
      <c r="J10" s="765"/>
      <c r="K10" s="763"/>
      <c r="L10" s="764"/>
      <c r="M10" s="765"/>
      <c r="N10" s="763"/>
      <c r="O10" s="836">
        <v>8</v>
      </c>
      <c r="P10" s="1127">
        <v>376.47500000000002</v>
      </c>
      <c r="Q10" s="1125">
        <v>18.125</v>
      </c>
      <c r="R10" s="752">
        <v>3</v>
      </c>
    </row>
    <row r="11" spans="1:18" ht="24.75" customHeight="1" x14ac:dyDescent="0.2">
      <c r="A11" s="751">
        <v>4</v>
      </c>
      <c r="B11" s="1099" t="s">
        <v>780</v>
      </c>
      <c r="C11" s="764">
        <v>4</v>
      </c>
      <c r="D11" s="1125">
        <v>145.10000000000002</v>
      </c>
      <c r="E11" s="1126">
        <v>13.625</v>
      </c>
      <c r="F11" s="764">
        <v>6</v>
      </c>
      <c r="G11" s="1125">
        <v>192.97499999999999</v>
      </c>
      <c r="H11" s="1126">
        <v>15</v>
      </c>
      <c r="I11" s="764"/>
      <c r="J11" s="765"/>
      <c r="K11" s="763"/>
      <c r="L11" s="764"/>
      <c r="M11" s="765"/>
      <c r="N11" s="763"/>
      <c r="O11" s="764">
        <v>10</v>
      </c>
      <c r="P11" s="1127">
        <v>338.07500000000005</v>
      </c>
      <c r="Q11" s="1125">
        <v>15</v>
      </c>
      <c r="R11" s="752">
        <v>4</v>
      </c>
    </row>
    <row r="12" spans="1:18" ht="25.5" customHeight="1" x14ac:dyDescent="0.2">
      <c r="A12" s="751">
        <v>5</v>
      </c>
      <c r="B12" s="1099" t="s">
        <v>786</v>
      </c>
      <c r="C12" s="836">
        <v>10</v>
      </c>
      <c r="D12" s="1125">
        <v>87.375000000000014</v>
      </c>
      <c r="E12" s="1126">
        <v>9.625</v>
      </c>
      <c r="F12" s="764">
        <v>1</v>
      </c>
      <c r="G12" s="1125">
        <v>332.97499999999997</v>
      </c>
      <c r="H12" s="1126">
        <v>13.75</v>
      </c>
      <c r="I12" s="764"/>
      <c r="J12" s="765"/>
      <c r="K12" s="763"/>
      <c r="L12" s="764"/>
      <c r="M12" s="765"/>
      <c r="N12" s="763"/>
      <c r="O12" s="836">
        <v>11</v>
      </c>
      <c r="P12" s="1127">
        <v>420.34999999999997</v>
      </c>
      <c r="Q12" s="1125">
        <v>13.75</v>
      </c>
      <c r="R12" s="752">
        <v>5</v>
      </c>
    </row>
    <row r="13" spans="1:18" ht="24" customHeight="1" x14ac:dyDescent="0.2">
      <c r="A13" s="751">
        <v>6</v>
      </c>
      <c r="B13" s="1099" t="s">
        <v>787</v>
      </c>
      <c r="C13" s="764">
        <v>11</v>
      </c>
      <c r="D13" s="1125">
        <v>86.45</v>
      </c>
      <c r="E13" s="1126">
        <v>18.475000000000001</v>
      </c>
      <c r="F13" s="764">
        <v>2</v>
      </c>
      <c r="G13" s="1125">
        <v>312.60000000000002</v>
      </c>
      <c r="H13" s="1126">
        <v>15.95</v>
      </c>
      <c r="I13" s="764"/>
      <c r="J13" s="765"/>
      <c r="K13" s="763"/>
      <c r="L13" s="764"/>
      <c r="M13" s="765"/>
      <c r="N13" s="763"/>
      <c r="O13" s="836">
        <v>13</v>
      </c>
      <c r="P13" s="1127">
        <v>399.05</v>
      </c>
      <c r="Q13" s="1125">
        <v>18.475000000000001</v>
      </c>
      <c r="R13" s="752">
        <v>6</v>
      </c>
    </row>
    <row r="14" spans="1:18" ht="25.5" customHeight="1" x14ac:dyDescent="0.2">
      <c r="A14" s="751">
        <v>7</v>
      </c>
      <c r="B14" s="1099" t="s">
        <v>778</v>
      </c>
      <c r="C14" s="764">
        <v>2</v>
      </c>
      <c r="D14" s="1125">
        <v>217.90000000000003</v>
      </c>
      <c r="E14" s="1126">
        <v>15.75</v>
      </c>
      <c r="F14" s="764">
        <v>11</v>
      </c>
      <c r="G14" s="1125">
        <v>138.125</v>
      </c>
      <c r="H14" s="1126">
        <v>16.975000000000001</v>
      </c>
      <c r="I14" s="764"/>
      <c r="J14" s="765"/>
      <c r="K14" s="763"/>
      <c r="L14" s="764"/>
      <c r="M14" s="765"/>
      <c r="N14" s="763"/>
      <c r="O14" s="764">
        <v>13</v>
      </c>
      <c r="P14" s="1127">
        <v>356.02500000000003</v>
      </c>
      <c r="Q14" s="1125">
        <v>16.975000000000001</v>
      </c>
      <c r="R14" s="752">
        <v>7</v>
      </c>
    </row>
    <row r="15" spans="1:18" ht="30.75" customHeight="1" x14ac:dyDescent="0.2">
      <c r="A15" s="751">
        <v>8</v>
      </c>
      <c r="B15" s="1099" t="s">
        <v>782</v>
      </c>
      <c r="C15" s="836">
        <v>6</v>
      </c>
      <c r="D15" s="1125">
        <v>116.67499999999998</v>
      </c>
      <c r="E15" s="1126">
        <v>11.225</v>
      </c>
      <c r="F15" s="764">
        <v>8</v>
      </c>
      <c r="G15" s="1125">
        <v>187.32499999999999</v>
      </c>
      <c r="H15" s="1126">
        <v>15.824999999999999</v>
      </c>
      <c r="I15" s="764"/>
      <c r="J15" s="765"/>
      <c r="K15" s="763"/>
      <c r="L15" s="764"/>
      <c r="M15" s="765"/>
      <c r="N15" s="763"/>
      <c r="O15" s="836">
        <v>14</v>
      </c>
      <c r="P15" s="1127">
        <v>304</v>
      </c>
      <c r="Q15" s="1125">
        <v>15.824999999999999</v>
      </c>
      <c r="R15" s="752">
        <v>8</v>
      </c>
    </row>
    <row r="16" spans="1:18" ht="30.75" customHeight="1" x14ac:dyDescent="0.2">
      <c r="A16" s="751">
        <v>9</v>
      </c>
      <c r="B16" s="1099" t="s">
        <v>788</v>
      </c>
      <c r="C16" s="764">
        <v>12</v>
      </c>
      <c r="D16" s="1125">
        <v>82.275000000000006</v>
      </c>
      <c r="E16" s="1129">
        <v>11.6</v>
      </c>
      <c r="F16" s="764">
        <v>7</v>
      </c>
      <c r="G16" s="1125">
        <v>192</v>
      </c>
      <c r="H16" s="1126">
        <v>15.725</v>
      </c>
      <c r="I16" s="764"/>
      <c r="J16" s="765"/>
      <c r="K16" s="763"/>
      <c r="L16" s="764"/>
      <c r="M16" s="765"/>
      <c r="N16" s="763"/>
      <c r="O16" s="836">
        <v>19</v>
      </c>
      <c r="P16" s="1127">
        <v>274.27499999999998</v>
      </c>
      <c r="Q16" s="1134">
        <v>15.725</v>
      </c>
      <c r="R16" s="752">
        <v>9</v>
      </c>
    </row>
    <row r="17" spans="1:18" ht="30" customHeight="1" x14ac:dyDescent="0.2">
      <c r="A17" s="751">
        <v>10</v>
      </c>
      <c r="B17" s="1099" t="s">
        <v>783</v>
      </c>
      <c r="C17" s="764">
        <v>7</v>
      </c>
      <c r="D17" s="1125">
        <v>102.60000000000001</v>
      </c>
      <c r="E17" s="1126">
        <v>15.65</v>
      </c>
      <c r="F17" s="764">
        <v>12</v>
      </c>
      <c r="G17" s="1125">
        <v>131.65</v>
      </c>
      <c r="H17" s="1126">
        <v>18.975000000000001</v>
      </c>
      <c r="I17" s="764"/>
      <c r="J17" s="765"/>
      <c r="K17" s="763"/>
      <c r="L17" s="764"/>
      <c r="M17" s="765"/>
      <c r="N17" s="763"/>
      <c r="O17" s="764">
        <v>19</v>
      </c>
      <c r="P17" s="1127">
        <v>234.25</v>
      </c>
      <c r="Q17" s="1125">
        <v>18.975000000000001</v>
      </c>
      <c r="R17" s="752">
        <v>10</v>
      </c>
    </row>
    <row r="18" spans="1:18" ht="30" customHeight="1" x14ac:dyDescent="0.2">
      <c r="A18" s="751">
        <v>11</v>
      </c>
      <c r="B18" s="1099" t="s">
        <v>785</v>
      </c>
      <c r="C18" s="836">
        <v>9</v>
      </c>
      <c r="D18" s="1125">
        <v>92.55</v>
      </c>
      <c r="E18" s="1130">
        <v>20.149999999999999</v>
      </c>
      <c r="F18" s="764">
        <v>15</v>
      </c>
      <c r="G18" s="1125">
        <v>113.22500000000001</v>
      </c>
      <c r="H18" s="1126">
        <v>15.35</v>
      </c>
      <c r="I18" s="764"/>
      <c r="J18" s="765"/>
      <c r="K18" s="763"/>
      <c r="L18" s="764"/>
      <c r="M18" s="765"/>
      <c r="N18" s="763"/>
      <c r="O18" s="836">
        <v>24</v>
      </c>
      <c r="P18" s="1127">
        <v>205.77500000000001</v>
      </c>
      <c r="Q18" s="1135">
        <v>20.149999999999999</v>
      </c>
      <c r="R18" s="752">
        <v>11</v>
      </c>
    </row>
    <row r="19" spans="1:18" ht="30" customHeight="1" x14ac:dyDescent="0.2">
      <c r="A19" s="751">
        <v>12</v>
      </c>
      <c r="B19" s="1099" t="s">
        <v>784</v>
      </c>
      <c r="C19" s="764">
        <v>8</v>
      </c>
      <c r="D19" s="1125">
        <v>93.550000000000011</v>
      </c>
      <c r="E19" s="1126">
        <v>12.35</v>
      </c>
      <c r="F19" s="764">
        <v>16</v>
      </c>
      <c r="G19" s="1125">
        <v>111.47500000000001</v>
      </c>
      <c r="H19" s="1126">
        <v>16.350000000000001</v>
      </c>
      <c r="I19" s="764"/>
      <c r="J19" s="765"/>
      <c r="K19" s="763"/>
      <c r="L19" s="764"/>
      <c r="M19" s="765"/>
      <c r="N19" s="763"/>
      <c r="O19" s="836">
        <v>24</v>
      </c>
      <c r="P19" s="1127">
        <v>205.02500000000003</v>
      </c>
      <c r="Q19" s="1125">
        <v>16.350000000000001</v>
      </c>
      <c r="R19" s="752">
        <v>12</v>
      </c>
    </row>
    <row r="20" spans="1:18" ht="30" customHeight="1" x14ac:dyDescent="0.2">
      <c r="A20" s="751">
        <v>13</v>
      </c>
      <c r="B20" s="1099" t="s">
        <v>793</v>
      </c>
      <c r="C20" s="764">
        <v>17</v>
      </c>
      <c r="D20" s="1125">
        <v>45.575000000000003</v>
      </c>
      <c r="E20" s="1126">
        <v>11.1</v>
      </c>
      <c r="F20" s="764">
        <v>9</v>
      </c>
      <c r="G20" s="1125">
        <v>184.77499999999998</v>
      </c>
      <c r="H20" s="1126">
        <v>16.725000000000001</v>
      </c>
      <c r="I20" s="764"/>
      <c r="J20" s="765"/>
      <c r="K20" s="763"/>
      <c r="L20" s="764"/>
      <c r="M20" s="765"/>
      <c r="N20" s="763"/>
      <c r="O20" s="764">
        <v>26</v>
      </c>
      <c r="P20" s="1127">
        <v>230.34999999999997</v>
      </c>
      <c r="Q20" s="1125">
        <v>16.725000000000001</v>
      </c>
      <c r="R20" s="752">
        <v>13</v>
      </c>
    </row>
    <row r="21" spans="1:18" ht="30" customHeight="1" x14ac:dyDescent="0.2">
      <c r="A21" s="751">
        <v>14</v>
      </c>
      <c r="B21" s="1099" t="s">
        <v>792</v>
      </c>
      <c r="C21" s="836">
        <v>16</v>
      </c>
      <c r="D21" s="1125">
        <v>47.8</v>
      </c>
      <c r="E21" s="1126">
        <v>9.85</v>
      </c>
      <c r="F21" s="764">
        <v>13</v>
      </c>
      <c r="G21" s="1125">
        <v>120.60000000000002</v>
      </c>
      <c r="H21" s="1126">
        <v>15.35</v>
      </c>
      <c r="I21" s="764"/>
      <c r="J21" s="765"/>
      <c r="K21" s="763"/>
      <c r="L21" s="764"/>
      <c r="M21" s="765"/>
      <c r="N21" s="763"/>
      <c r="O21" s="836">
        <v>29</v>
      </c>
      <c r="P21" s="1127">
        <v>168.40000000000003</v>
      </c>
      <c r="Q21" s="1125">
        <v>15.35</v>
      </c>
      <c r="R21" s="752">
        <v>14</v>
      </c>
    </row>
    <row r="22" spans="1:18" ht="30" customHeight="1" x14ac:dyDescent="0.2">
      <c r="A22" s="751">
        <v>15</v>
      </c>
      <c r="B22" s="1100" t="s">
        <v>796</v>
      </c>
      <c r="C22" s="764">
        <v>20</v>
      </c>
      <c r="D22" s="1127">
        <v>13.05</v>
      </c>
      <c r="E22" s="1128">
        <v>6.95</v>
      </c>
      <c r="F22" s="836">
        <v>10</v>
      </c>
      <c r="G22" s="1127">
        <v>149.27499999999998</v>
      </c>
      <c r="H22" s="1128">
        <v>15.425000000000001</v>
      </c>
      <c r="I22" s="836"/>
      <c r="J22" s="837"/>
      <c r="K22" s="835"/>
      <c r="L22" s="836"/>
      <c r="M22" s="837"/>
      <c r="N22" s="835"/>
      <c r="O22" s="836">
        <v>30</v>
      </c>
      <c r="P22" s="1127">
        <v>162.32499999999999</v>
      </c>
      <c r="Q22" s="1127">
        <v>15.425000000000001</v>
      </c>
      <c r="R22" s="752">
        <v>15</v>
      </c>
    </row>
    <row r="23" spans="1:18" ht="30" customHeight="1" x14ac:dyDescent="0.2">
      <c r="A23" s="751">
        <v>16</v>
      </c>
      <c r="B23" s="1100" t="s">
        <v>789</v>
      </c>
      <c r="C23" s="764">
        <v>13</v>
      </c>
      <c r="D23" s="1127">
        <v>65.900000000000006</v>
      </c>
      <c r="E23" s="1128">
        <v>10.75</v>
      </c>
      <c r="F23" s="836">
        <v>17</v>
      </c>
      <c r="G23" s="1127">
        <v>95.674999999999997</v>
      </c>
      <c r="H23" s="1128">
        <v>15.175000000000001</v>
      </c>
      <c r="I23" s="836"/>
      <c r="J23" s="837"/>
      <c r="K23" s="835"/>
      <c r="L23" s="836"/>
      <c r="M23" s="837"/>
      <c r="N23" s="835"/>
      <c r="O23" s="764">
        <v>30</v>
      </c>
      <c r="P23" s="1127">
        <v>161.57499999999999</v>
      </c>
      <c r="Q23" s="1127">
        <v>15.175000000000001</v>
      </c>
      <c r="R23" s="752">
        <v>16</v>
      </c>
    </row>
    <row r="24" spans="1:18" ht="30" customHeight="1" x14ac:dyDescent="0.2">
      <c r="A24" s="751">
        <v>17</v>
      </c>
      <c r="B24" s="1100" t="s">
        <v>791</v>
      </c>
      <c r="C24" s="836">
        <v>15</v>
      </c>
      <c r="D24" s="1127">
        <v>58.875</v>
      </c>
      <c r="E24" s="1128">
        <v>16.274999999999999</v>
      </c>
      <c r="F24" s="836">
        <v>18</v>
      </c>
      <c r="G24" s="1127">
        <v>92.924999999999997</v>
      </c>
      <c r="H24" s="1128">
        <v>12.05</v>
      </c>
      <c r="I24" s="836"/>
      <c r="J24" s="837"/>
      <c r="K24" s="835"/>
      <c r="L24" s="836"/>
      <c r="M24" s="837"/>
      <c r="N24" s="835"/>
      <c r="O24" s="836">
        <v>33</v>
      </c>
      <c r="P24" s="1127">
        <v>151.80000000000001</v>
      </c>
      <c r="Q24" s="1127">
        <v>16.274999999999999</v>
      </c>
      <c r="R24" s="752">
        <v>17</v>
      </c>
    </row>
    <row r="25" spans="1:18" ht="30" customHeight="1" x14ac:dyDescent="0.2">
      <c r="A25" s="751">
        <v>18</v>
      </c>
      <c r="B25" s="1100" t="s">
        <v>795</v>
      </c>
      <c r="C25" s="764">
        <v>19</v>
      </c>
      <c r="D25" s="1127">
        <v>29.475000000000001</v>
      </c>
      <c r="E25" s="1128">
        <v>11.7</v>
      </c>
      <c r="F25" s="836">
        <v>14</v>
      </c>
      <c r="G25" s="1127">
        <v>118.125</v>
      </c>
      <c r="H25" s="1131">
        <v>19.675000000000001</v>
      </c>
      <c r="I25" s="836"/>
      <c r="J25" s="837"/>
      <c r="K25" s="835"/>
      <c r="L25" s="836"/>
      <c r="M25" s="837"/>
      <c r="N25" s="835"/>
      <c r="O25" s="836">
        <v>33</v>
      </c>
      <c r="P25" s="1127">
        <v>147.6</v>
      </c>
      <c r="Q25" s="1136">
        <v>19.675000000000001</v>
      </c>
      <c r="R25" s="752">
        <v>18</v>
      </c>
    </row>
    <row r="26" spans="1:18" ht="30" customHeight="1" x14ac:dyDescent="0.2">
      <c r="A26" s="751">
        <v>19</v>
      </c>
      <c r="B26" s="1100" t="s">
        <v>790</v>
      </c>
      <c r="C26" s="764">
        <v>14</v>
      </c>
      <c r="D26" s="1127">
        <v>59.199999999999996</v>
      </c>
      <c r="E26" s="1128">
        <v>7.625</v>
      </c>
      <c r="F26" s="836">
        <v>19</v>
      </c>
      <c r="G26" s="1127">
        <v>85.874999999999986</v>
      </c>
      <c r="H26" s="1128">
        <v>10.574999999999999</v>
      </c>
      <c r="I26" s="836"/>
      <c r="J26" s="837"/>
      <c r="K26" s="835"/>
      <c r="L26" s="836"/>
      <c r="M26" s="837"/>
      <c r="N26" s="835"/>
      <c r="O26" s="764">
        <v>33</v>
      </c>
      <c r="P26" s="1127">
        <v>145.07499999999999</v>
      </c>
      <c r="Q26" s="1127">
        <v>10.574999999999999</v>
      </c>
      <c r="R26" s="752">
        <v>19</v>
      </c>
    </row>
    <row r="27" spans="1:18" ht="30" customHeight="1" thickBot="1" x14ac:dyDescent="0.25">
      <c r="A27" s="1097">
        <v>20</v>
      </c>
      <c r="B27" s="1101" t="s">
        <v>794</v>
      </c>
      <c r="C27" s="767">
        <v>18</v>
      </c>
      <c r="D27" s="1132">
        <v>43.449999999999996</v>
      </c>
      <c r="E27" s="1133">
        <v>6.4249999999999998</v>
      </c>
      <c r="F27" s="767">
        <v>20</v>
      </c>
      <c r="G27" s="1132">
        <v>76.5</v>
      </c>
      <c r="H27" s="1133">
        <v>10.875</v>
      </c>
      <c r="I27" s="767"/>
      <c r="J27" s="768"/>
      <c r="K27" s="1098"/>
      <c r="L27" s="767"/>
      <c r="M27" s="768"/>
      <c r="N27" s="1098"/>
      <c r="O27" s="767">
        <v>38</v>
      </c>
      <c r="P27" s="1132">
        <v>119.94999999999999</v>
      </c>
      <c r="Q27" s="1132">
        <v>10.875</v>
      </c>
      <c r="R27" s="1110">
        <v>20</v>
      </c>
    </row>
    <row r="28" spans="1:18" ht="30" customHeight="1" x14ac:dyDescent="0.2"/>
    <row r="29" spans="1:18" ht="27" customHeight="1" x14ac:dyDescent="0.2"/>
  </sheetData>
  <mergeCells count="11">
    <mergeCell ref="O5:R6"/>
    <mergeCell ref="C6:E6"/>
    <mergeCell ref="F6:H6"/>
    <mergeCell ref="I6:K6"/>
    <mergeCell ref="A5:A7"/>
    <mergeCell ref="B5:B7"/>
    <mergeCell ref="C5:E5"/>
    <mergeCell ref="F5:H5"/>
    <mergeCell ref="I5:K5"/>
    <mergeCell ref="L5:N5"/>
    <mergeCell ref="L6:N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24-F149-4C20-A8BE-16684F6A5768}">
  <dimension ref="A2:R20"/>
  <sheetViews>
    <sheetView zoomScaleNormal="100" workbookViewId="0">
      <selection activeCell="B13" sqref="B13"/>
    </sheetView>
  </sheetViews>
  <sheetFormatPr defaultRowHeight="12.75" x14ac:dyDescent="0.2"/>
  <cols>
    <col min="1" max="1" width="5.7109375" customWidth="1"/>
    <col min="2" max="2" width="28" customWidth="1"/>
    <col min="3" max="3" width="6.28515625" customWidth="1"/>
    <col min="4" max="4" width="8.7109375" customWidth="1"/>
    <col min="5" max="5" width="8.140625" customWidth="1"/>
    <col min="6" max="6" width="6" customWidth="1"/>
    <col min="7" max="7" width="8.42578125" customWidth="1"/>
    <col min="8" max="8" width="8.7109375" customWidth="1"/>
    <col min="9" max="9" width="6.5703125" customWidth="1"/>
    <col min="10" max="10" width="8.28515625" customWidth="1"/>
    <col min="11" max="11" width="8.5703125" customWidth="1"/>
    <col min="12" max="12" width="6" customWidth="1"/>
    <col min="13" max="14" width="8" customWidth="1"/>
    <col min="15" max="15" width="7" customWidth="1"/>
  </cols>
  <sheetData>
    <row r="2" spans="1:18" ht="23.25" x14ac:dyDescent="0.35">
      <c r="G2" s="137" t="s">
        <v>49</v>
      </c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8" ht="23.25" x14ac:dyDescent="0.35">
      <c r="E3" s="2"/>
      <c r="F3" s="2"/>
      <c r="G3" s="164"/>
      <c r="H3" s="164"/>
      <c r="I3" s="164"/>
      <c r="J3" s="164"/>
      <c r="K3" s="6" t="s">
        <v>799</v>
      </c>
      <c r="L3" s="164"/>
      <c r="M3" s="164"/>
      <c r="N3" s="164"/>
      <c r="O3" s="164"/>
      <c r="P3" s="164"/>
      <c r="Q3" s="164"/>
      <c r="R3" s="2"/>
    </row>
    <row r="4" spans="1:18" ht="23.25" x14ac:dyDescent="0.35">
      <c r="E4" s="2"/>
      <c r="F4" s="2"/>
      <c r="G4" s="164"/>
      <c r="H4" s="164"/>
      <c r="I4" s="164"/>
      <c r="J4" s="164"/>
      <c r="K4" s="7" t="s">
        <v>3</v>
      </c>
      <c r="L4" s="164"/>
      <c r="M4" s="164"/>
      <c r="N4" s="164"/>
      <c r="O4" s="164"/>
      <c r="P4" s="164"/>
      <c r="Q4" s="164"/>
      <c r="R4" s="2"/>
    </row>
    <row r="7" spans="1:18" ht="13.5" thickBot="1" x14ac:dyDescent="0.25"/>
    <row r="8" spans="1:18" ht="13.5" thickTop="1" x14ac:dyDescent="0.2">
      <c r="A8" s="1420" t="s">
        <v>155</v>
      </c>
      <c r="B8" s="1420" t="s">
        <v>158</v>
      </c>
      <c r="C8" s="1423" t="s">
        <v>6</v>
      </c>
      <c r="D8" s="1424"/>
      <c r="E8" s="1425"/>
      <c r="F8" s="1423" t="s">
        <v>7</v>
      </c>
      <c r="G8" s="1424"/>
      <c r="H8" s="1425"/>
      <c r="I8" s="1439" t="s">
        <v>8</v>
      </c>
      <c r="J8" s="1440"/>
      <c r="K8" s="1441"/>
      <c r="L8" s="1426" t="s">
        <v>14</v>
      </c>
      <c r="M8" s="1427"/>
      <c r="N8" s="1427"/>
      <c r="O8" s="1428"/>
    </row>
    <row r="9" spans="1:18" ht="15" x14ac:dyDescent="0.2">
      <c r="A9" s="1421"/>
      <c r="B9" s="1421"/>
      <c r="C9" s="1442" t="s">
        <v>821</v>
      </c>
      <c r="D9" s="1443"/>
      <c r="E9" s="1444"/>
      <c r="F9" s="1442" t="s">
        <v>822</v>
      </c>
      <c r="G9" s="1445"/>
      <c r="H9" s="1446"/>
      <c r="I9" s="1447" t="s">
        <v>823</v>
      </c>
      <c r="J9" s="1445"/>
      <c r="K9" s="1446"/>
      <c r="L9" s="1429"/>
      <c r="M9" s="1430"/>
      <c r="N9" s="1430"/>
      <c r="O9" s="1431"/>
    </row>
    <row r="10" spans="1:18" ht="13.5" thickBot="1" x14ac:dyDescent="0.25">
      <c r="A10" s="1422"/>
      <c r="B10" s="1422"/>
      <c r="C10" s="753" t="s">
        <v>29</v>
      </c>
      <c r="D10" s="754" t="s">
        <v>156</v>
      </c>
      <c r="E10" s="755" t="s">
        <v>157</v>
      </c>
      <c r="F10" s="753" t="s">
        <v>29</v>
      </c>
      <c r="G10" s="754" t="s">
        <v>156</v>
      </c>
      <c r="H10" s="755" t="s">
        <v>157</v>
      </c>
      <c r="I10" s="756" t="s">
        <v>29</v>
      </c>
      <c r="J10" s="757" t="s">
        <v>156</v>
      </c>
      <c r="K10" s="758" t="s">
        <v>157</v>
      </c>
      <c r="L10" s="753" t="s">
        <v>29</v>
      </c>
      <c r="M10" s="754" t="s">
        <v>156</v>
      </c>
      <c r="N10" s="759" t="s">
        <v>157</v>
      </c>
      <c r="O10" s="760" t="s">
        <v>18</v>
      </c>
    </row>
    <row r="11" spans="1:18" ht="30" customHeight="1" thickTop="1" x14ac:dyDescent="0.2">
      <c r="A11" s="751">
        <v>1</v>
      </c>
      <c r="B11" s="1262" t="str">
        <f>IF(ISTEXT('[9]Obračun ukupnog plasmana lige'!B14)=TRUE,'[9]Obračun ukupnog plasmana lige'!B14,"")</f>
        <v>Štuka Ferdinandvovac</v>
      </c>
      <c r="C11" s="733">
        <f>IF(ISNUMBER('[9]Obračun ukupnog plasmana lige'!C14)=TRUE,'[9]Obračun ukupnog plasmana lige'!C14,"")</f>
        <v>1</v>
      </c>
      <c r="D11" s="838">
        <f>IF(ISNUMBER('[9]Obračun ukupnog plasmana lige'!D14)=TRUE,'[9]Obračun ukupnog plasmana lige'!D14,"")</f>
        <v>565.72499999999991</v>
      </c>
      <c r="E11" s="1267">
        <f>IF(ISNUMBER('[9]Obračun ukupnog plasmana lige'!E14)=TRUE,'[9]Obračun ukupnog plasmana lige'!E14,"")</f>
        <v>21.9</v>
      </c>
      <c r="F11" s="733">
        <v>1</v>
      </c>
      <c r="G11" s="1264">
        <v>50.475000000000001</v>
      </c>
      <c r="H11" s="1263">
        <v>9.15</v>
      </c>
      <c r="I11" s="1265">
        <v>2</v>
      </c>
      <c r="J11" s="838">
        <f>IF(ISNUMBER('[9]Obračun ukupnog plasmana lige'!J14)=TRUE,'[9]Obračun ukupnog plasmana lige'!J14,"")</f>
        <v>394.10000000000008</v>
      </c>
      <c r="K11" s="1263">
        <f>IF(ISNUMBER('[9]Obračun ukupnog plasmana lige'!K14)=TRUE,'[9]Obračun ukupnog plasmana lige'!K14,"")</f>
        <v>15.4</v>
      </c>
      <c r="L11" s="764">
        <v>4</v>
      </c>
      <c r="M11" s="765">
        <v>1010.3049999999999</v>
      </c>
      <c r="N11" s="1102">
        <v>21.9</v>
      </c>
      <c r="O11" s="752">
        <v>1</v>
      </c>
    </row>
    <row r="12" spans="1:18" ht="30" customHeight="1" x14ac:dyDescent="0.2">
      <c r="A12" s="751">
        <v>2</v>
      </c>
      <c r="B12" s="1262" t="str">
        <f>IF(ISTEXT('[9]Obračun ukupnog plasmana lige'!B10)=TRUE,'[9]Obračun ukupnog plasmana lige'!B10,"")</f>
        <v>Ludbreg</v>
      </c>
      <c r="C12" s="733">
        <f>IF(ISNUMBER('[9]Obračun ukupnog plasmana lige'!C10)=TRUE,'[9]Obračun ukupnog plasmana lige'!C10,"")</f>
        <v>5</v>
      </c>
      <c r="D12" s="838">
        <f>IF(ISNUMBER('[9]Obračun ukupnog plasmana lige'!D10)=TRUE,'[9]Obračun ukupnog plasmana lige'!D10,"")</f>
        <v>133.35</v>
      </c>
      <c r="E12" s="1263">
        <f>IF(ISNUMBER('[9]Obračun ukupnog plasmana lige'!E10)=TRUE,'[9]Obračun ukupnog plasmana lige'!E10,"")</f>
        <v>17.074999999999999</v>
      </c>
      <c r="F12" s="733">
        <v>2</v>
      </c>
      <c r="G12" s="1264">
        <v>46.274999999999999</v>
      </c>
      <c r="H12" s="1267">
        <v>16.375</v>
      </c>
      <c r="I12" s="1266">
        <v>1</v>
      </c>
      <c r="J12" s="838">
        <f>IF(ISNUMBER('[9]Obračun ukupnog plasmana lige'!J10)=TRUE,'[9]Obračun ukupnog plasmana lige'!J10,"")</f>
        <v>556.50199999999995</v>
      </c>
      <c r="K12" s="1263">
        <f>IF(ISNUMBER('[9]Obračun ukupnog plasmana lige'!K10)=TRUE,'[9]Obračun ukupnog plasmana lige'!K10,"")</f>
        <v>17.175000000000001</v>
      </c>
      <c r="L12" s="764">
        <v>8</v>
      </c>
      <c r="M12" s="765">
        <v>736.15200000000004</v>
      </c>
      <c r="N12" s="763">
        <v>17.175000000000001</v>
      </c>
      <c r="O12" s="752">
        <v>2</v>
      </c>
    </row>
    <row r="13" spans="1:18" ht="30" customHeight="1" x14ac:dyDescent="0.2">
      <c r="A13" s="751">
        <v>3</v>
      </c>
      <c r="B13" s="1262" t="str">
        <f>IF(ISTEXT('[9]Obračun ukupnog plasmana lige'!B12)=TRUE,'[9]Obračun ukupnog plasmana lige'!B12,"")</f>
        <v>Jez - Jasenovac</v>
      </c>
      <c r="C13" s="733">
        <f>IF(ISNUMBER('[9]Obračun ukupnog plasmana lige'!C12)=TRUE,'[9]Obračun ukupnog plasmana lige'!C12,"")</f>
        <v>2</v>
      </c>
      <c r="D13" s="838">
        <f>IF(ISNUMBER('[9]Obračun ukupnog plasmana lige'!D12)=TRUE,'[9]Obračun ukupnog plasmana lige'!D12,"")</f>
        <v>306.35000000000002</v>
      </c>
      <c r="E13" s="1263">
        <f>IF(ISNUMBER('[9]Obračun ukupnog plasmana lige'!E12)=TRUE,'[9]Obračun ukupnog plasmana lige'!E12,"")</f>
        <v>21.524999999999999</v>
      </c>
      <c r="F13" s="733">
        <v>3</v>
      </c>
      <c r="G13" s="1264">
        <v>43.051000000000002</v>
      </c>
      <c r="H13" s="1263">
        <v>10.3</v>
      </c>
      <c r="I13" s="1266">
        <v>3</v>
      </c>
      <c r="J13" s="838">
        <f>IF(ISNUMBER('[9]Obračun ukupnog plasmana lige'!J12)=TRUE,'[9]Obračun ukupnog plasmana lige'!J12,"")</f>
        <v>315.05000000000007</v>
      </c>
      <c r="K13" s="1267">
        <f>IF(ISNUMBER('[9]Obračun ukupnog plasmana lige'!K12)=TRUE,'[9]Obračun ukupnog plasmana lige'!K12,"")</f>
        <v>19.024999999999999</v>
      </c>
      <c r="L13" s="764">
        <v>8</v>
      </c>
      <c r="M13" s="765">
        <v>664.45100000000002</v>
      </c>
      <c r="N13" s="1240">
        <v>21.524999999999999</v>
      </c>
      <c r="O13" s="752">
        <v>3</v>
      </c>
    </row>
    <row r="14" spans="1:18" ht="30" customHeight="1" x14ac:dyDescent="0.2">
      <c r="A14" s="751">
        <v>4</v>
      </c>
      <c r="B14" s="1262" t="str">
        <f>IF(ISTEXT('[9]Obračun ukupnog plasmana lige'!B9)=TRUE,'[9]Obračun ukupnog plasmana lige'!B9,"")</f>
        <v>Karas - Novska</v>
      </c>
      <c r="C14" s="733">
        <f>IF(ISNUMBER('[9]Obračun ukupnog plasmana lige'!C9)=TRUE,'[9]Obračun ukupnog plasmana lige'!C9,"")</f>
        <v>6</v>
      </c>
      <c r="D14" s="838">
        <f>IF(ISNUMBER('[9]Obračun ukupnog plasmana lige'!D9)=TRUE,'[9]Obračun ukupnog plasmana lige'!D9,"")</f>
        <v>130.44999999999999</v>
      </c>
      <c r="E14" s="1263">
        <f>IF(ISNUMBER('[9]Obračun ukupnog plasmana lige'!E9)=TRUE,'[9]Obračun ukupnog plasmana lige'!E9,"")</f>
        <v>19.675000000000001</v>
      </c>
      <c r="F14" s="733">
        <v>4</v>
      </c>
      <c r="G14" s="1264">
        <v>32.975000000000001</v>
      </c>
      <c r="H14" s="1263">
        <v>11.025</v>
      </c>
      <c r="I14" s="1266">
        <v>4</v>
      </c>
      <c r="J14" s="838">
        <f>IF(ISNUMBER('[9]Obračun ukupnog plasmana lige'!J9)=TRUE,'[9]Obračun ukupnog plasmana lige'!J9,"")</f>
        <v>177.75</v>
      </c>
      <c r="K14" s="1263">
        <f>IF(ISNUMBER('[9]Obračun ukupnog plasmana lige'!K9)=TRUE,'[9]Obračun ukupnog plasmana lige'!K9,"")</f>
        <v>16.8</v>
      </c>
      <c r="L14" s="764">
        <v>14</v>
      </c>
      <c r="M14" s="765">
        <v>341.17500000000001</v>
      </c>
      <c r="N14" s="763">
        <v>19.675000000000001</v>
      </c>
      <c r="O14" s="752">
        <v>4</v>
      </c>
    </row>
    <row r="15" spans="1:18" ht="30" customHeight="1" x14ac:dyDescent="0.2">
      <c r="A15" s="751">
        <v>5</v>
      </c>
      <c r="B15" s="1262" t="str">
        <f>IF(ISTEXT('[9]Obračun ukupnog plasmana lige'!B11)=TRUE,'[9]Obračun ukupnog plasmana lige'!B11,"")</f>
        <v>Amur - Narta</v>
      </c>
      <c r="C15" s="733">
        <f>IF(ISNUMBER('[9]Obračun ukupnog plasmana lige'!C11)=TRUE,'[9]Obračun ukupnog plasmana lige'!C11,"")</f>
        <v>3</v>
      </c>
      <c r="D15" s="838">
        <f>IF(ISNUMBER('[9]Obračun ukupnog plasmana lige'!D11)=TRUE,'[9]Obračun ukupnog plasmana lige'!D11,"")</f>
        <v>234.1875</v>
      </c>
      <c r="E15" s="1263">
        <f>IF(ISNUMBER('[9]Obračun ukupnog plasmana lige'!E11)=TRUE,'[9]Obračun ukupnog plasmana lige'!E11,"")</f>
        <v>22.475000000000001</v>
      </c>
      <c r="F15" s="733">
        <v>5</v>
      </c>
      <c r="G15" s="1264">
        <v>27.225000000000001</v>
      </c>
      <c r="H15" s="1263">
        <v>6.2750000000000004</v>
      </c>
      <c r="I15" s="1266">
        <v>9</v>
      </c>
      <c r="J15" s="1264">
        <f>IF(ISNUMBER('[9]Obračun ukupnog plasmana lige'!J11)=TRUE,'[9]Obračun ukupnog plasmana lige'!J11,"")</f>
        <v>26.950000000000003</v>
      </c>
      <c r="K15" s="1263">
        <f>IF(ISNUMBER('[9]Obračun ukupnog plasmana lige'!K11)=TRUE,'[9]Obračun ukupnog plasmana lige'!K11,"")</f>
        <v>9</v>
      </c>
      <c r="L15" s="764">
        <v>17</v>
      </c>
      <c r="M15" s="765">
        <v>288.36500000000001</v>
      </c>
      <c r="N15" s="763">
        <v>22.475000000000001</v>
      </c>
      <c r="O15" s="752">
        <v>5</v>
      </c>
    </row>
    <row r="16" spans="1:18" ht="30" customHeight="1" x14ac:dyDescent="0.2">
      <c r="A16" s="751">
        <v>6</v>
      </c>
      <c r="B16" s="1262" t="str">
        <f>IF(ISTEXT('[9]Obračun ukupnog plasmana lige'!B6)=TRUE,'[9]Obračun ukupnog plasmana lige'!B6,"")</f>
        <v>Štuka Čazma</v>
      </c>
      <c r="C16" s="733">
        <f>IF(ISNUMBER('[9]Obračun ukupnog plasmana lige'!C6)=TRUE,'[9]Obračun ukupnog plasmana lige'!C6,"")</f>
        <v>4</v>
      </c>
      <c r="D16" s="838">
        <f>IF(ISNUMBER('[9]Obračun ukupnog plasmana lige'!D6)=TRUE,'[9]Obračun ukupnog plasmana lige'!D6,"")</f>
        <v>187.77500000000003</v>
      </c>
      <c r="E16" s="1263">
        <f>IF(ISNUMBER('[9]Obračun ukupnog plasmana lige'!E6)=TRUE,'[9]Obračun ukupnog plasmana lige'!E6,"")</f>
        <v>17.274999999999999</v>
      </c>
      <c r="F16" s="733">
        <v>9</v>
      </c>
      <c r="G16" s="1264">
        <v>13.275</v>
      </c>
      <c r="H16" s="1263">
        <v>5.7249999999999996</v>
      </c>
      <c r="I16" s="1266">
        <v>5</v>
      </c>
      <c r="J16" s="1264">
        <f>IF(ISNUMBER('[9]Obračun ukupnog plasmana lige'!J6)=TRUE,'[9]Obračun ukupnog plasmana lige'!J6,"")</f>
        <v>96.7</v>
      </c>
      <c r="K16" s="1263">
        <f>IF(ISNUMBER('[9]Obračun ukupnog plasmana lige'!K6)=TRUE,'[9]Obračun ukupnog plasmana lige'!K6,"")</f>
        <v>12.324999999999999</v>
      </c>
      <c r="L16" s="764">
        <v>18</v>
      </c>
      <c r="M16" s="765">
        <v>297.755</v>
      </c>
      <c r="N16" s="763">
        <v>17.274999999999999</v>
      </c>
      <c r="O16" s="752">
        <v>6</v>
      </c>
    </row>
    <row r="17" spans="1:15" ht="30" customHeight="1" x14ac:dyDescent="0.2">
      <c r="A17" s="751">
        <v>7</v>
      </c>
      <c r="B17" s="1262" t="str">
        <f>IF(ISTEXT('[9]Obračun ukupnog plasmana lige'!B13)=TRUE,'[9]Obračun ukupnog plasmana lige'!B13,"")</f>
        <v>Udica Grubišno Polje</v>
      </c>
      <c r="C17" s="733">
        <f>IF(ISNUMBER('[9]Obračun ukupnog plasmana lige'!C13)=TRUE,'[9]Obračun ukupnog plasmana lige'!C13,"")</f>
        <v>7</v>
      </c>
      <c r="D17" s="1264">
        <f>IF(ISNUMBER('[9]Obračun ukupnog plasmana lige'!D13)=TRUE,'[9]Obračun ukupnog plasmana lige'!D13,"")</f>
        <v>78.3</v>
      </c>
      <c r="E17" s="1263">
        <f>IF(ISNUMBER('[9]Obračun ukupnog plasmana lige'!E13)=TRUE,'[9]Obračun ukupnog plasmana lige'!E13,"")</f>
        <v>21.425000000000001</v>
      </c>
      <c r="F17" s="733">
        <v>7</v>
      </c>
      <c r="G17" s="1264">
        <v>17.3</v>
      </c>
      <c r="H17" s="1263">
        <v>8.85</v>
      </c>
      <c r="I17" s="1266">
        <v>6</v>
      </c>
      <c r="J17" s="1264">
        <f>IF(ISNUMBER('[9]Obračun ukupnog plasmana lige'!J13)=TRUE,'[9]Obračun ukupnog plasmana lige'!J13,"")</f>
        <v>79.975000000000009</v>
      </c>
      <c r="K17" s="1263">
        <f>IF(ISNUMBER('[9]Obračun ukupnog plasmana lige'!K13)=TRUE,'[9]Obračun ukupnog plasmana lige'!K13,"")</f>
        <v>15.925000000000001</v>
      </c>
      <c r="L17" s="764">
        <v>20</v>
      </c>
      <c r="M17" s="765">
        <v>175.57499999999999</v>
      </c>
      <c r="N17" s="763">
        <v>21.425000000000001</v>
      </c>
      <c r="O17" s="752">
        <v>7</v>
      </c>
    </row>
    <row r="18" spans="1:15" ht="30" customHeight="1" x14ac:dyDescent="0.2">
      <c r="A18" s="751">
        <v>8</v>
      </c>
      <c r="B18" s="1262" t="str">
        <f>IF(ISTEXT('[9]Obračun ukupnog plasmana lige'!B7)=TRUE,'[9]Obračun ukupnog plasmana lige'!B7,"")</f>
        <v>Amur Petrokemija Kutina 3</v>
      </c>
      <c r="C18" s="733">
        <f>IF(ISNUMBER('[9]Obračun ukupnog plasmana lige'!C7)=TRUE,'[9]Obračun ukupnog plasmana lige'!C7,"")</f>
        <v>8</v>
      </c>
      <c r="D18" s="838">
        <v>72.825000000000003</v>
      </c>
      <c r="E18" s="1263">
        <f>IF(ISNUMBER('[9]Obračun ukupnog plasmana lige'!E7)=TRUE,'[9]Obračun ukupnog plasmana lige'!E7,"")</f>
        <v>14.574999999999999</v>
      </c>
      <c r="F18" s="733">
        <v>6</v>
      </c>
      <c r="G18" s="1264">
        <v>19.7</v>
      </c>
      <c r="H18" s="1263">
        <v>10.574999999999999</v>
      </c>
      <c r="I18" s="1266">
        <v>8</v>
      </c>
      <c r="J18" s="1264">
        <f>IF(ISNUMBER('[9]Obračun ukupnog plasmana lige'!J7)=TRUE,'[9]Obračun ukupnog plasmana lige'!J7,"")</f>
        <v>27.900000000000002</v>
      </c>
      <c r="K18" s="1263">
        <f>IF(ISNUMBER('[9]Obračun ukupnog plasmana lige'!K7)=TRUE,'[9]Obračun ukupnog plasmana lige'!K7,"")</f>
        <v>6.4249999999999998</v>
      </c>
      <c r="L18" s="764">
        <v>22</v>
      </c>
      <c r="M18" s="765">
        <v>120.43</v>
      </c>
      <c r="N18" s="763">
        <v>14.574999999999999</v>
      </c>
      <c r="O18" s="752">
        <v>8</v>
      </c>
    </row>
    <row r="19" spans="1:15" ht="30" customHeight="1" thickBot="1" x14ac:dyDescent="0.25">
      <c r="A19" s="761">
        <v>9</v>
      </c>
      <c r="B19" s="1262" t="str">
        <f>IF(ISTEXT('[9]Obračun ukupnog plasmana lige'!B8)=TRUE,'[9]Obračun ukupnog plasmana lige'!B8,"")</f>
        <v>HES Sisak</v>
      </c>
      <c r="C19" s="733">
        <f>IF(ISNUMBER('[9]Obračun ukupnog plasmana lige'!C8)=TRUE,'[9]Obračun ukupnog plasmana lige'!C8,"")</f>
        <v>9</v>
      </c>
      <c r="D19" s="838">
        <f>IF(ISNUMBER('[9]Obračun ukupnog plasmana lige'!D8)=TRUE,'[9]Obračun ukupnog plasmana lige'!D8,"")</f>
        <v>44.55</v>
      </c>
      <c r="E19" s="1263">
        <f>IF(ISNUMBER('[9]Obračun ukupnog plasmana lige'!E8)=TRUE,'[9]Obračun ukupnog plasmana lige'!E8,"")</f>
        <v>8</v>
      </c>
      <c r="F19" s="733">
        <v>8</v>
      </c>
      <c r="G19" s="1264">
        <v>16.625</v>
      </c>
      <c r="H19" s="1263">
        <v>9.875</v>
      </c>
      <c r="I19" s="1266">
        <v>7</v>
      </c>
      <c r="J19" s="1264">
        <f>IF(ISNUMBER('[9]Obračun ukupnog plasmana lige'!J8)=TRUE,'[9]Obračun ukupnog plasmana lige'!J8,"")</f>
        <v>75.875</v>
      </c>
      <c r="K19" s="1263">
        <f>IF(ISNUMBER('[9]Obračun ukupnog plasmana lige'!K8)=TRUE,'[9]Obračun ukupnog plasmana lige'!K8,"")</f>
        <v>12.65</v>
      </c>
      <c r="L19" s="767">
        <v>24</v>
      </c>
      <c r="M19" s="768">
        <v>137.05000000000001</v>
      </c>
      <c r="N19" s="766">
        <v>12.65</v>
      </c>
      <c r="O19" s="762">
        <v>9</v>
      </c>
    </row>
    <row r="20" spans="1:15" ht="30" customHeight="1" x14ac:dyDescent="0.2"/>
  </sheetData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9A81-43AF-4106-ABDF-FC2C90BBDE57}">
  <sheetPr>
    <tabColor theme="9" tint="-0.249977111117893"/>
  </sheetPr>
  <dimension ref="A1:R16"/>
  <sheetViews>
    <sheetView workbookViewId="0">
      <selection activeCell="R9" sqref="R9"/>
    </sheetView>
  </sheetViews>
  <sheetFormatPr defaultRowHeight="12.75" x14ac:dyDescent="0.2"/>
  <cols>
    <col min="1" max="1" width="5.28515625" customWidth="1"/>
    <col min="2" max="2" width="24" customWidth="1"/>
    <col min="3" max="3" width="6.42578125" customWidth="1"/>
    <col min="4" max="4" width="8.5703125" customWidth="1"/>
    <col min="5" max="5" width="8.140625" customWidth="1"/>
    <col min="6" max="6" width="6.140625" customWidth="1"/>
    <col min="7" max="7" width="8.7109375" customWidth="1"/>
    <col min="8" max="8" width="8" customWidth="1"/>
    <col min="9" max="9" width="6" customWidth="1"/>
    <col min="10" max="10" width="8.85546875" customWidth="1"/>
    <col min="11" max="11" width="8" customWidth="1"/>
    <col min="12" max="12" width="7.42578125" customWidth="1"/>
    <col min="13" max="13" width="7.85546875" customWidth="1"/>
    <col min="14" max="14" width="8.140625" customWidth="1"/>
    <col min="15" max="15" width="7" customWidth="1"/>
  </cols>
  <sheetData>
    <row r="1" spans="1:18" ht="23.25" x14ac:dyDescent="0.35">
      <c r="G1" s="137" t="s">
        <v>49</v>
      </c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8" ht="23.25" x14ac:dyDescent="0.35">
      <c r="E2" s="2"/>
      <c r="F2" s="2"/>
      <c r="G2" s="164"/>
      <c r="H2" s="164"/>
      <c r="I2" s="164"/>
      <c r="J2" s="164"/>
      <c r="K2" s="6" t="s">
        <v>801</v>
      </c>
      <c r="L2" s="164"/>
      <c r="M2" s="164"/>
      <c r="N2" s="164"/>
      <c r="O2" s="164"/>
      <c r="P2" s="164"/>
      <c r="Q2" s="164"/>
      <c r="R2" s="2"/>
    </row>
    <row r="3" spans="1:18" ht="28.5" customHeight="1" thickBot="1" x14ac:dyDescent="0.4">
      <c r="E3" s="2"/>
      <c r="F3" s="2"/>
      <c r="G3" s="164"/>
      <c r="H3" s="164"/>
      <c r="I3" s="164"/>
      <c r="J3" s="164"/>
      <c r="K3" s="7" t="s">
        <v>3</v>
      </c>
      <c r="L3" s="164"/>
      <c r="M3" s="164"/>
      <c r="N3" s="164"/>
      <c r="O3" s="164"/>
      <c r="P3" s="164"/>
      <c r="Q3" s="164"/>
      <c r="R3" s="2"/>
    </row>
    <row r="4" spans="1:18" ht="21.75" customHeight="1" thickTop="1" x14ac:dyDescent="0.2">
      <c r="A4" s="1457" t="s">
        <v>25</v>
      </c>
      <c r="B4" s="1460" t="s">
        <v>87</v>
      </c>
      <c r="C4" s="1463" t="s">
        <v>6</v>
      </c>
      <c r="D4" s="1464"/>
      <c r="E4" s="1465"/>
      <c r="F4" s="1463" t="s">
        <v>7</v>
      </c>
      <c r="G4" s="1464"/>
      <c r="H4" s="1465"/>
      <c r="I4" s="1463" t="s">
        <v>8</v>
      </c>
      <c r="J4" s="1464"/>
      <c r="K4" s="1465"/>
      <c r="L4" s="1448" t="s">
        <v>14</v>
      </c>
      <c r="M4" s="1449"/>
      <c r="N4" s="1449"/>
      <c r="O4" s="1450"/>
    </row>
    <row r="5" spans="1:18" ht="28.5" customHeight="1" x14ac:dyDescent="0.2">
      <c r="A5" s="1458"/>
      <c r="B5" s="1461"/>
      <c r="C5" s="1454" t="s">
        <v>824</v>
      </c>
      <c r="D5" s="1455"/>
      <c r="E5" s="1456"/>
      <c r="F5" s="1454" t="s">
        <v>825</v>
      </c>
      <c r="G5" s="1455"/>
      <c r="H5" s="1456"/>
      <c r="I5" s="1454" t="s">
        <v>819</v>
      </c>
      <c r="J5" s="1455"/>
      <c r="K5" s="1456"/>
      <c r="L5" s="1451"/>
      <c r="M5" s="1452"/>
      <c r="N5" s="1452"/>
      <c r="O5" s="1453"/>
    </row>
    <row r="6" spans="1:18" ht="27.75" customHeight="1" thickBot="1" x14ac:dyDescent="0.25">
      <c r="A6" s="1459"/>
      <c r="B6" s="1462"/>
      <c r="C6" s="772" t="s">
        <v>29</v>
      </c>
      <c r="D6" s="773" t="s">
        <v>156</v>
      </c>
      <c r="E6" s="774" t="s">
        <v>157</v>
      </c>
      <c r="F6" s="772" t="s">
        <v>29</v>
      </c>
      <c r="G6" s="773" t="s">
        <v>156</v>
      </c>
      <c r="H6" s="774" t="s">
        <v>157</v>
      </c>
      <c r="I6" s="772" t="s">
        <v>29</v>
      </c>
      <c r="J6" s="773" t="s">
        <v>156</v>
      </c>
      <c r="K6" s="774" t="s">
        <v>157</v>
      </c>
      <c r="L6" s="772" t="s">
        <v>29</v>
      </c>
      <c r="M6" s="773" t="s">
        <v>156</v>
      </c>
      <c r="N6" s="775" t="s">
        <v>157</v>
      </c>
      <c r="O6" s="776" t="s">
        <v>18</v>
      </c>
    </row>
    <row r="7" spans="1:18" ht="28.5" customHeight="1" thickTop="1" x14ac:dyDescent="0.2">
      <c r="A7" s="730">
        <v>1</v>
      </c>
      <c r="B7" s="975" t="s">
        <v>858</v>
      </c>
      <c r="C7" s="733">
        <v>1</v>
      </c>
      <c r="D7" s="838">
        <v>210.17500000000001</v>
      </c>
      <c r="E7" s="839">
        <v>18.125</v>
      </c>
      <c r="F7" s="733">
        <v>4</v>
      </c>
      <c r="G7" s="838">
        <v>127.5</v>
      </c>
      <c r="H7" s="839">
        <v>9.0500000000000007</v>
      </c>
      <c r="I7" s="733"/>
      <c r="J7" s="838"/>
      <c r="K7" s="839"/>
      <c r="L7" s="733">
        <f>C7+F7</f>
        <v>5</v>
      </c>
      <c r="M7" s="838">
        <f>D7+G7</f>
        <v>337.67500000000001</v>
      </c>
      <c r="N7" s="838">
        <v>18.125</v>
      </c>
      <c r="O7" s="769">
        <v>1</v>
      </c>
    </row>
    <row r="8" spans="1:18" ht="27.75" customHeight="1" x14ac:dyDescent="0.2">
      <c r="A8" s="730">
        <v>2</v>
      </c>
      <c r="B8" s="975" t="s">
        <v>861</v>
      </c>
      <c r="C8" s="733">
        <v>4</v>
      </c>
      <c r="D8" s="838">
        <v>102.425</v>
      </c>
      <c r="E8" s="839">
        <v>15.175000000000001</v>
      </c>
      <c r="F8" s="733">
        <v>2</v>
      </c>
      <c r="G8" s="838">
        <v>169.22</v>
      </c>
      <c r="H8" s="839">
        <v>16.225000000000001</v>
      </c>
      <c r="I8" s="733"/>
      <c r="J8" s="838"/>
      <c r="K8" s="839"/>
      <c r="L8" s="733">
        <v>6</v>
      </c>
      <c r="M8" s="838">
        <f t="shared" ref="M8:M15" si="0">D8+G8</f>
        <v>271.64499999999998</v>
      </c>
      <c r="N8" s="838">
        <v>16.225000000000001</v>
      </c>
      <c r="O8" s="769">
        <v>2</v>
      </c>
    </row>
    <row r="9" spans="1:18" ht="26.25" customHeight="1" x14ac:dyDescent="0.2">
      <c r="A9" s="730">
        <v>3</v>
      </c>
      <c r="B9" s="975" t="s">
        <v>859</v>
      </c>
      <c r="C9" s="733">
        <v>2</v>
      </c>
      <c r="D9" s="838">
        <v>134.07499999999999</v>
      </c>
      <c r="E9" s="839">
        <v>10.775</v>
      </c>
      <c r="F9" s="733">
        <v>6</v>
      </c>
      <c r="G9" s="838">
        <v>118</v>
      </c>
      <c r="H9" s="839">
        <v>15.95</v>
      </c>
      <c r="I9" s="733"/>
      <c r="J9" s="838"/>
      <c r="K9" s="839"/>
      <c r="L9" s="733">
        <f>C9+F9</f>
        <v>8</v>
      </c>
      <c r="M9" s="838">
        <f t="shared" si="0"/>
        <v>252.07499999999999</v>
      </c>
      <c r="N9" s="838">
        <v>15.95</v>
      </c>
      <c r="O9" s="769">
        <v>3</v>
      </c>
    </row>
    <row r="10" spans="1:18" ht="25.5" customHeight="1" x14ac:dyDescent="0.2">
      <c r="A10" s="730">
        <v>4</v>
      </c>
      <c r="B10" s="975" t="s">
        <v>860</v>
      </c>
      <c r="C10" s="733">
        <v>3</v>
      </c>
      <c r="D10" s="838">
        <v>110.45</v>
      </c>
      <c r="E10" s="839">
        <v>11.725</v>
      </c>
      <c r="F10" s="733">
        <v>5</v>
      </c>
      <c r="G10" s="838">
        <v>127.45</v>
      </c>
      <c r="H10" s="839">
        <v>11.05</v>
      </c>
      <c r="I10" s="733"/>
      <c r="J10" s="838"/>
      <c r="K10" s="839"/>
      <c r="L10" s="733">
        <v>8</v>
      </c>
      <c r="M10" s="838">
        <f t="shared" si="0"/>
        <v>237.9</v>
      </c>
      <c r="N10" s="838">
        <v>11.725</v>
      </c>
      <c r="O10" s="769">
        <v>4</v>
      </c>
    </row>
    <row r="11" spans="1:18" ht="27" customHeight="1" x14ac:dyDescent="0.2">
      <c r="A11" s="730">
        <v>5</v>
      </c>
      <c r="B11" s="975" t="s">
        <v>865</v>
      </c>
      <c r="C11" s="733">
        <v>8</v>
      </c>
      <c r="D11" s="838">
        <v>24.4</v>
      </c>
      <c r="E11" s="839">
        <v>11.1</v>
      </c>
      <c r="F11" s="733">
        <v>1</v>
      </c>
      <c r="G11" s="838">
        <v>291.02999999999997</v>
      </c>
      <c r="H11" s="839">
        <v>12.4</v>
      </c>
      <c r="I11" s="733"/>
      <c r="J11" s="838"/>
      <c r="K11" s="839"/>
      <c r="L11" s="733">
        <v>9</v>
      </c>
      <c r="M11" s="838">
        <f t="shared" si="0"/>
        <v>315.42999999999995</v>
      </c>
      <c r="N11" s="838">
        <v>12.4</v>
      </c>
      <c r="O11" s="769">
        <v>5</v>
      </c>
    </row>
    <row r="12" spans="1:18" ht="26.25" customHeight="1" x14ac:dyDescent="0.2">
      <c r="A12" s="730">
        <v>6</v>
      </c>
      <c r="B12" s="975" t="s">
        <v>864</v>
      </c>
      <c r="C12" s="733">
        <v>7</v>
      </c>
      <c r="D12" s="838">
        <v>25.3</v>
      </c>
      <c r="E12" s="839">
        <v>7.6749999999999998</v>
      </c>
      <c r="F12" s="733">
        <v>3</v>
      </c>
      <c r="G12" s="838">
        <v>168.82499999999999</v>
      </c>
      <c r="H12" s="839">
        <v>11.3</v>
      </c>
      <c r="I12" s="733"/>
      <c r="J12" s="838"/>
      <c r="K12" s="839"/>
      <c r="L12" s="733">
        <v>10</v>
      </c>
      <c r="M12" s="838">
        <f t="shared" si="0"/>
        <v>194.125</v>
      </c>
      <c r="N12" s="838">
        <v>11.3</v>
      </c>
      <c r="O12" s="769">
        <v>6</v>
      </c>
    </row>
    <row r="13" spans="1:18" ht="25.5" customHeight="1" x14ac:dyDescent="0.2">
      <c r="A13" s="730">
        <v>7</v>
      </c>
      <c r="B13" s="975" t="s">
        <v>863</v>
      </c>
      <c r="C13" s="733">
        <v>6</v>
      </c>
      <c r="D13" s="838">
        <v>35.475000000000001</v>
      </c>
      <c r="E13" s="839">
        <v>8.2750000000000004</v>
      </c>
      <c r="F13" s="733">
        <v>7</v>
      </c>
      <c r="G13" s="838">
        <v>105.675</v>
      </c>
      <c r="H13" s="839">
        <v>12.1</v>
      </c>
      <c r="I13" s="733"/>
      <c r="J13" s="838"/>
      <c r="K13" s="839"/>
      <c r="L13" s="733">
        <v>13</v>
      </c>
      <c r="M13" s="838">
        <f t="shared" si="0"/>
        <v>141.15</v>
      </c>
      <c r="N13" s="838">
        <v>12.1</v>
      </c>
      <c r="O13" s="769">
        <v>7</v>
      </c>
    </row>
    <row r="14" spans="1:18" ht="25.5" customHeight="1" x14ac:dyDescent="0.2">
      <c r="A14" s="730">
        <v>8</v>
      </c>
      <c r="B14" s="975" t="s">
        <v>862</v>
      </c>
      <c r="C14" s="733">
        <v>5</v>
      </c>
      <c r="D14" s="838">
        <v>37.325000000000003</v>
      </c>
      <c r="E14" s="839">
        <v>6.65</v>
      </c>
      <c r="F14" s="733">
        <v>8</v>
      </c>
      <c r="G14" s="838">
        <v>45.924999999999997</v>
      </c>
      <c r="H14" s="839">
        <v>11.725</v>
      </c>
      <c r="I14" s="733"/>
      <c r="J14" s="838"/>
      <c r="K14" s="839"/>
      <c r="L14" s="733">
        <v>13</v>
      </c>
      <c r="M14" s="838">
        <f t="shared" si="0"/>
        <v>83.25</v>
      </c>
      <c r="N14" s="838">
        <v>11.725</v>
      </c>
      <c r="O14" s="769">
        <v>8</v>
      </c>
    </row>
    <row r="15" spans="1:18" ht="24.75" customHeight="1" thickBot="1" x14ac:dyDescent="0.25">
      <c r="A15" s="770">
        <v>9</v>
      </c>
      <c r="B15" s="976" t="s">
        <v>866</v>
      </c>
      <c r="C15" s="840">
        <v>9</v>
      </c>
      <c r="D15" s="841">
        <v>0</v>
      </c>
      <c r="E15" s="842">
        <v>0</v>
      </c>
      <c r="F15" s="840">
        <v>9</v>
      </c>
      <c r="G15" s="841">
        <v>34.049999999999997</v>
      </c>
      <c r="H15" s="842">
        <v>10.7</v>
      </c>
      <c r="I15" s="840"/>
      <c r="J15" s="841"/>
      <c r="K15" s="842"/>
      <c r="L15" s="840">
        <v>18</v>
      </c>
      <c r="M15" s="838">
        <f t="shared" si="0"/>
        <v>34.049999999999997</v>
      </c>
      <c r="N15" s="841">
        <v>10.7</v>
      </c>
      <c r="O15" s="771">
        <v>9</v>
      </c>
    </row>
    <row r="16" spans="1:18" ht="23.25" customHeight="1" thickTop="1" x14ac:dyDescent="0.2"/>
  </sheetData>
  <sortState xmlns:xlrd2="http://schemas.microsoft.com/office/spreadsheetml/2017/richdata2" ref="B9:N15">
    <sortCondition ref="L7:L15"/>
    <sortCondition descending="1" ref="M7:M15"/>
  </sortState>
  <mergeCells count="9">
    <mergeCell ref="L4:O5"/>
    <mergeCell ref="C5:E5"/>
    <mergeCell ref="F5:H5"/>
    <mergeCell ref="I5:K5"/>
    <mergeCell ref="A4:A6"/>
    <mergeCell ref="B4:B6"/>
    <mergeCell ref="C4:E4"/>
    <mergeCell ref="F4:H4"/>
    <mergeCell ref="I4:K4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1B09-2DE0-45DE-9A45-DA4341331E63}">
  <sheetPr>
    <tabColor rgb="FFFF0000"/>
  </sheetPr>
  <dimension ref="A2:R23"/>
  <sheetViews>
    <sheetView workbookViewId="0">
      <selection activeCell="I18" sqref="I18"/>
    </sheetView>
  </sheetViews>
  <sheetFormatPr defaultRowHeight="12.75" x14ac:dyDescent="0.2"/>
  <cols>
    <col min="1" max="1" width="7" customWidth="1"/>
    <col min="2" max="2" width="26.5703125" customWidth="1"/>
    <col min="3" max="3" width="6.140625" customWidth="1"/>
    <col min="4" max="4" width="8.140625" customWidth="1"/>
    <col min="5" max="5" width="8" customWidth="1"/>
    <col min="6" max="6" width="6.7109375" customWidth="1"/>
    <col min="7" max="7" width="8.140625" customWidth="1"/>
    <col min="8" max="8" width="7.28515625" customWidth="1"/>
    <col min="9" max="9" width="7.140625" customWidth="1"/>
    <col min="10" max="10" width="7.85546875" customWidth="1"/>
    <col min="11" max="11" width="7.5703125" customWidth="1"/>
    <col min="12" max="12" width="6.85546875" customWidth="1"/>
    <col min="13" max="13" width="7.7109375" customWidth="1"/>
    <col min="14" max="14" width="8" customWidth="1"/>
  </cols>
  <sheetData>
    <row r="2" spans="1:18" ht="23.25" x14ac:dyDescent="0.35">
      <c r="G2" s="137" t="s">
        <v>49</v>
      </c>
      <c r="H2" s="137"/>
      <c r="I2" s="137"/>
      <c r="J2" s="137"/>
      <c r="K2" s="137"/>
      <c r="L2" s="137"/>
      <c r="M2" s="137"/>
      <c r="N2" s="137"/>
      <c r="O2" s="137"/>
      <c r="P2" s="137"/>
      <c r="Q2" s="137"/>
    </row>
    <row r="3" spans="1:18" ht="23.25" x14ac:dyDescent="0.35">
      <c r="E3" s="2"/>
      <c r="F3" s="2"/>
      <c r="G3" s="164"/>
      <c r="H3" s="164"/>
      <c r="I3" s="164"/>
      <c r="J3" s="164"/>
      <c r="K3" s="6" t="s">
        <v>800</v>
      </c>
      <c r="L3" s="164"/>
      <c r="M3" s="164"/>
      <c r="N3" s="164"/>
      <c r="O3" s="164"/>
      <c r="P3" s="164"/>
      <c r="Q3" s="164"/>
      <c r="R3" s="2"/>
    </row>
    <row r="4" spans="1:18" ht="23.25" x14ac:dyDescent="0.35">
      <c r="E4" s="2"/>
      <c r="F4" s="2"/>
      <c r="G4" s="164"/>
      <c r="H4" s="164"/>
      <c r="I4" s="164"/>
      <c r="J4" s="164"/>
      <c r="K4" s="7" t="s">
        <v>3</v>
      </c>
      <c r="L4" s="164"/>
      <c r="M4" s="164"/>
      <c r="N4" s="164"/>
      <c r="O4" s="164"/>
      <c r="P4" s="164"/>
      <c r="Q4" s="164"/>
      <c r="R4" s="2"/>
    </row>
    <row r="7" spans="1:18" ht="13.5" thickBot="1" x14ac:dyDescent="0.25"/>
    <row r="8" spans="1:18" ht="13.5" thickTop="1" x14ac:dyDescent="0.2">
      <c r="A8" s="1420" t="s">
        <v>155</v>
      </c>
      <c r="B8" s="1420" t="s">
        <v>158</v>
      </c>
      <c r="C8" s="1423" t="s">
        <v>6</v>
      </c>
      <c r="D8" s="1424"/>
      <c r="E8" s="1425"/>
      <c r="F8" s="1423" t="s">
        <v>7</v>
      </c>
      <c r="G8" s="1424"/>
      <c r="H8" s="1425"/>
      <c r="I8" s="1439" t="s">
        <v>8</v>
      </c>
      <c r="J8" s="1440"/>
      <c r="K8" s="1441"/>
      <c r="L8" s="1426" t="s">
        <v>14</v>
      </c>
      <c r="M8" s="1427"/>
      <c r="N8" s="1427"/>
      <c r="O8" s="1428"/>
    </row>
    <row r="9" spans="1:18" ht="14.25" x14ac:dyDescent="0.2">
      <c r="A9" s="1421"/>
      <c r="B9" s="1421"/>
      <c r="C9" s="1466" t="s">
        <v>919</v>
      </c>
      <c r="D9" s="1467"/>
      <c r="E9" s="1468"/>
      <c r="F9" s="1466" t="s">
        <v>826</v>
      </c>
      <c r="G9" s="1469"/>
      <c r="H9" s="1470"/>
      <c r="I9" s="1471" t="s">
        <v>827</v>
      </c>
      <c r="J9" s="1469"/>
      <c r="K9" s="1470"/>
      <c r="L9" s="1429"/>
      <c r="M9" s="1430"/>
      <c r="N9" s="1430"/>
      <c r="O9" s="1431"/>
    </row>
    <row r="10" spans="1:18" ht="13.5" thickBot="1" x14ac:dyDescent="0.25">
      <c r="A10" s="1422"/>
      <c r="B10" s="1422"/>
      <c r="C10" s="753" t="s">
        <v>29</v>
      </c>
      <c r="D10" s="754" t="s">
        <v>156</v>
      </c>
      <c r="E10" s="755" t="s">
        <v>157</v>
      </c>
      <c r="F10" s="753" t="s">
        <v>29</v>
      </c>
      <c r="G10" s="754" t="s">
        <v>156</v>
      </c>
      <c r="H10" s="755" t="s">
        <v>157</v>
      </c>
      <c r="I10" s="756" t="s">
        <v>29</v>
      </c>
      <c r="J10" s="757" t="s">
        <v>156</v>
      </c>
      <c r="K10" s="758" t="s">
        <v>157</v>
      </c>
      <c r="L10" s="753" t="s">
        <v>29</v>
      </c>
      <c r="M10" s="754" t="s">
        <v>156</v>
      </c>
      <c r="N10" s="759" t="s">
        <v>157</v>
      </c>
      <c r="O10" s="760" t="s">
        <v>18</v>
      </c>
    </row>
    <row r="11" spans="1:18" ht="24" customHeight="1" thickTop="1" x14ac:dyDescent="0.2">
      <c r="A11" s="751">
        <v>1</v>
      </c>
      <c r="B11" s="1241" t="s">
        <v>740</v>
      </c>
      <c r="C11" s="978">
        <v>1</v>
      </c>
      <c r="D11" s="979">
        <v>549.26499999999999</v>
      </c>
      <c r="E11" s="980">
        <v>12.8</v>
      </c>
      <c r="F11" s="978">
        <v>2</v>
      </c>
      <c r="G11" s="979">
        <v>126.325</v>
      </c>
      <c r="H11" s="980">
        <v>12.9</v>
      </c>
      <c r="I11" s="978"/>
      <c r="J11" s="979"/>
      <c r="K11" s="980"/>
      <c r="L11" s="978">
        <f>C11+F11</f>
        <v>3</v>
      </c>
      <c r="M11" s="979">
        <f>D11+G11</f>
        <v>675.59</v>
      </c>
      <c r="N11" s="1243">
        <v>12.9</v>
      </c>
      <c r="O11" s="752">
        <v>1</v>
      </c>
    </row>
    <row r="12" spans="1:18" ht="24" customHeight="1" x14ac:dyDescent="0.2">
      <c r="A12" s="751">
        <v>2</v>
      </c>
      <c r="B12" s="1242" t="s">
        <v>947</v>
      </c>
      <c r="C12" s="978">
        <v>2</v>
      </c>
      <c r="D12" s="979">
        <v>203.27500000000001</v>
      </c>
      <c r="E12" s="980">
        <v>17.375</v>
      </c>
      <c r="F12" s="978">
        <v>7</v>
      </c>
      <c r="G12" s="979">
        <v>44.55</v>
      </c>
      <c r="H12" s="980">
        <v>15.025</v>
      </c>
      <c r="I12" s="978"/>
      <c r="J12" s="979"/>
      <c r="K12" s="980"/>
      <c r="L12" s="978">
        <f t="shared" ref="L12:L19" si="0">C12+F12</f>
        <v>9</v>
      </c>
      <c r="M12" s="979">
        <f t="shared" ref="M12:M19" si="1">D12+G12</f>
        <v>247.82499999999999</v>
      </c>
      <c r="N12" s="979">
        <v>17.375</v>
      </c>
      <c r="O12" s="752">
        <v>2</v>
      </c>
    </row>
    <row r="13" spans="1:18" ht="22.5" customHeight="1" x14ac:dyDescent="0.2">
      <c r="A13" s="751">
        <v>3</v>
      </c>
      <c r="B13" s="981" t="s">
        <v>948</v>
      </c>
      <c r="C13" s="978">
        <v>3</v>
      </c>
      <c r="D13" s="979">
        <v>188.05</v>
      </c>
      <c r="E13" s="980">
        <v>9.7249999999999996</v>
      </c>
      <c r="F13" s="978">
        <v>8</v>
      </c>
      <c r="G13" s="979">
        <v>40.75</v>
      </c>
      <c r="H13" s="980">
        <v>13.6</v>
      </c>
      <c r="I13" s="978"/>
      <c r="J13" s="979"/>
      <c r="K13" s="980"/>
      <c r="L13" s="978">
        <f t="shared" si="0"/>
        <v>11</v>
      </c>
      <c r="M13" s="979">
        <f t="shared" si="1"/>
        <v>228.8</v>
      </c>
      <c r="N13" s="983">
        <v>13.6</v>
      </c>
      <c r="O13" s="752">
        <v>3</v>
      </c>
    </row>
    <row r="14" spans="1:18" ht="20.25" customHeight="1" x14ac:dyDescent="0.2">
      <c r="A14" s="751">
        <v>4</v>
      </c>
      <c r="B14" s="981" t="s">
        <v>729</v>
      </c>
      <c r="C14" s="978">
        <v>4</v>
      </c>
      <c r="D14" s="979">
        <v>186.97499999999999</v>
      </c>
      <c r="E14" s="980">
        <v>16.675000000000001</v>
      </c>
      <c r="F14" s="978">
        <v>3</v>
      </c>
      <c r="G14" s="979">
        <v>97.474999999999994</v>
      </c>
      <c r="H14" s="980">
        <v>14.425000000000001</v>
      </c>
      <c r="I14" s="978"/>
      <c r="J14" s="979"/>
      <c r="K14" s="980"/>
      <c r="L14" s="978">
        <f t="shared" si="0"/>
        <v>7</v>
      </c>
      <c r="M14" s="979">
        <f t="shared" si="1"/>
        <v>284.45</v>
      </c>
      <c r="N14" s="979">
        <v>16.675000000000001</v>
      </c>
      <c r="O14" s="752">
        <v>4</v>
      </c>
    </row>
    <row r="15" spans="1:18" ht="22.5" customHeight="1" x14ac:dyDescent="0.2">
      <c r="A15" s="751">
        <v>5</v>
      </c>
      <c r="B15" s="977" t="s">
        <v>949</v>
      </c>
      <c r="C15" s="978">
        <v>5</v>
      </c>
      <c r="D15" s="979">
        <v>172.75</v>
      </c>
      <c r="E15" s="980">
        <v>12.625</v>
      </c>
      <c r="F15" s="978">
        <v>6</v>
      </c>
      <c r="G15" s="979">
        <v>48.625</v>
      </c>
      <c r="H15" s="980">
        <v>5.9749999999999996</v>
      </c>
      <c r="I15" s="978"/>
      <c r="J15" s="979"/>
      <c r="K15" s="980"/>
      <c r="L15" s="978">
        <f t="shared" si="0"/>
        <v>11</v>
      </c>
      <c r="M15" s="979">
        <f t="shared" si="1"/>
        <v>221.375</v>
      </c>
      <c r="N15" s="979">
        <v>12.625</v>
      </c>
      <c r="O15" s="752">
        <v>1</v>
      </c>
    </row>
    <row r="16" spans="1:18" ht="21" customHeight="1" x14ac:dyDescent="0.2">
      <c r="A16" s="751">
        <v>6</v>
      </c>
      <c r="B16" s="981" t="s">
        <v>950</v>
      </c>
      <c r="C16" s="978">
        <v>6</v>
      </c>
      <c r="D16" s="979">
        <v>156.94999999999999</v>
      </c>
      <c r="E16" s="980">
        <v>11.65</v>
      </c>
      <c r="F16" s="978">
        <v>1</v>
      </c>
      <c r="G16" s="979">
        <v>260.82499999999999</v>
      </c>
      <c r="H16" s="980">
        <v>13.975</v>
      </c>
      <c r="I16" s="978"/>
      <c r="J16" s="979"/>
      <c r="K16" s="980"/>
      <c r="L16" s="978">
        <f t="shared" si="0"/>
        <v>7</v>
      </c>
      <c r="M16" s="979">
        <f t="shared" si="1"/>
        <v>417.77499999999998</v>
      </c>
      <c r="N16" s="983">
        <v>13.975</v>
      </c>
      <c r="O16" s="752">
        <v>2</v>
      </c>
    </row>
    <row r="17" spans="1:15" ht="23.25" customHeight="1" x14ac:dyDescent="0.2">
      <c r="A17" s="751">
        <v>7</v>
      </c>
      <c r="B17" s="981" t="s">
        <v>951</v>
      </c>
      <c r="C17" s="978">
        <v>7</v>
      </c>
      <c r="D17" s="979">
        <v>135.15</v>
      </c>
      <c r="E17" s="980">
        <v>13.5</v>
      </c>
      <c r="F17" s="978">
        <v>4</v>
      </c>
      <c r="G17" s="979">
        <v>86.924999999999997</v>
      </c>
      <c r="H17" s="980">
        <v>10.35</v>
      </c>
      <c r="I17" s="978"/>
      <c r="J17" s="979"/>
      <c r="K17" s="980"/>
      <c r="L17" s="978">
        <f t="shared" si="0"/>
        <v>11</v>
      </c>
      <c r="M17" s="979">
        <f t="shared" si="1"/>
        <v>222.07499999999999</v>
      </c>
      <c r="N17" s="979">
        <v>13.5</v>
      </c>
      <c r="O17" s="752">
        <v>3</v>
      </c>
    </row>
    <row r="18" spans="1:15" ht="21.75" customHeight="1" x14ac:dyDescent="0.2">
      <c r="A18" s="751">
        <v>8</v>
      </c>
      <c r="B18" s="981" t="s">
        <v>952</v>
      </c>
      <c r="C18" s="978">
        <v>8</v>
      </c>
      <c r="D18" s="979">
        <v>75.924999999999997</v>
      </c>
      <c r="E18" s="980">
        <v>11.475</v>
      </c>
      <c r="F18" s="978">
        <v>9</v>
      </c>
      <c r="G18" s="979">
        <v>7</v>
      </c>
      <c r="H18" s="980">
        <v>4.25</v>
      </c>
      <c r="I18" s="978"/>
      <c r="J18" s="979"/>
      <c r="K18" s="980"/>
      <c r="L18" s="978">
        <f t="shared" si="0"/>
        <v>17</v>
      </c>
      <c r="M18" s="979">
        <f t="shared" si="1"/>
        <v>82.924999999999997</v>
      </c>
      <c r="N18" s="979">
        <v>11.475</v>
      </c>
      <c r="O18" s="752">
        <v>4</v>
      </c>
    </row>
    <row r="19" spans="1:15" ht="22.5" customHeight="1" x14ac:dyDescent="0.2">
      <c r="A19" s="751">
        <v>9</v>
      </c>
      <c r="B19" s="981" t="s">
        <v>953</v>
      </c>
      <c r="C19" s="978">
        <v>9</v>
      </c>
      <c r="D19" s="979">
        <v>65.275000000000006</v>
      </c>
      <c r="E19" s="980">
        <v>14.1</v>
      </c>
      <c r="F19" s="978">
        <v>5</v>
      </c>
      <c r="G19" s="979">
        <v>56.375</v>
      </c>
      <c r="H19" s="980">
        <v>13.85</v>
      </c>
      <c r="I19" s="978"/>
      <c r="J19" s="979"/>
      <c r="K19" s="980"/>
      <c r="L19" s="978">
        <f t="shared" si="0"/>
        <v>14</v>
      </c>
      <c r="M19" s="979">
        <f t="shared" si="1"/>
        <v>121.65</v>
      </c>
      <c r="N19" s="979">
        <v>14.1</v>
      </c>
      <c r="O19" s="752">
        <v>5</v>
      </c>
    </row>
    <row r="20" spans="1:15" ht="22.5" customHeight="1" x14ac:dyDescent="0.2">
      <c r="A20" s="751">
        <v>10</v>
      </c>
      <c r="B20" s="981"/>
      <c r="C20" s="978"/>
      <c r="D20" s="979"/>
      <c r="E20" s="980"/>
      <c r="F20" s="978"/>
      <c r="G20" s="979"/>
      <c r="H20" s="980"/>
      <c r="I20" s="978"/>
      <c r="J20" s="979"/>
      <c r="K20" s="980"/>
      <c r="L20" s="978"/>
      <c r="M20" s="979"/>
      <c r="N20" s="979"/>
      <c r="O20" s="752">
        <v>6</v>
      </c>
    </row>
    <row r="21" spans="1:15" ht="23.25" customHeight="1" x14ac:dyDescent="0.2">
      <c r="A21" s="751">
        <v>11</v>
      </c>
      <c r="B21" s="981"/>
      <c r="C21" s="978"/>
      <c r="D21" s="979"/>
      <c r="E21" s="980"/>
      <c r="F21" s="978"/>
      <c r="G21" s="979"/>
      <c r="H21" s="980"/>
      <c r="I21" s="978"/>
      <c r="J21" s="979"/>
      <c r="K21" s="980"/>
      <c r="L21" s="978"/>
      <c r="M21" s="979"/>
      <c r="N21" s="979"/>
      <c r="O21" s="752">
        <v>7</v>
      </c>
    </row>
    <row r="22" spans="1:15" ht="21.75" customHeight="1" x14ac:dyDescent="0.2">
      <c r="A22" s="751">
        <v>12</v>
      </c>
      <c r="B22" s="981"/>
      <c r="C22" s="982"/>
      <c r="D22" s="983"/>
      <c r="E22" s="984"/>
      <c r="F22" s="982"/>
      <c r="G22" s="983"/>
      <c r="H22" s="984"/>
      <c r="I22" s="982"/>
      <c r="J22" s="983"/>
      <c r="K22" s="984"/>
      <c r="L22" s="982"/>
      <c r="M22" s="983"/>
      <c r="N22" s="983"/>
      <c r="O22" s="752">
        <v>8</v>
      </c>
    </row>
    <row r="23" spans="1:15" ht="21.75" customHeight="1" thickBot="1" x14ac:dyDescent="0.25">
      <c r="A23" s="761">
        <v>13</v>
      </c>
      <c r="B23" s="985"/>
      <c r="C23" s="986"/>
      <c r="D23" s="987"/>
      <c r="E23" s="988"/>
      <c r="F23" s="989"/>
      <c r="G23" s="990"/>
      <c r="H23" s="988"/>
      <c r="I23" s="989"/>
      <c r="J23" s="990"/>
      <c r="K23" s="988"/>
      <c r="L23" s="986"/>
      <c r="M23" s="987"/>
      <c r="N23" s="990"/>
      <c r="O23" s="762">
        <v>9</v>
      </c>
    </row>
  </sheetData>
  <sortState xmlns:xlrd2="http://schemas.microsoft.com/office/spreadsheetml/2017/richdata2" ref="B11:N23">
    <sortCondition ref="L11:L23"/>
    <sortCondition descending="1" ref="M11:M23"/>
  </sortState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58E-329A-40BB-9F9A-EE949C88F3F3}">
  <dimension ref="A1:R21"/>
  <sheetViews>
    <sheetView workbookViewId="0">
      <selection activeCell="W17" sqref="W17:X17"/>
    </sheetView>
  </sheetViews>
  <sheetFormatPr defaultRowHeight="12.75" x14ac:dyDescent="0.2"/>
  <cols>
    <col min="1" max="1" width="7.85546875" customWidth="1"/>
    <col min="2" max="2" width="18" customWidth="1"/>
    <col min="3" max="3" width="19.28515625" customWidth="1"/>
  </cols>
  <sheetData>
    <row r="1" spans="1:18" ht="18" x14ac:dyDescent="0.25">
      <c r="A1" s="1485" t="s">
        <v>327</v>
      </c>
      <c r="B1" s="1485"/>
      <c r="C1" s="1485"/>
      <c r="D1" s="1485"/>
      <c r="E1" s="1485"/>
      <c r="F1" s="1485"/>
      <c r="G1" s="1485"/>
      <c r="H1" s="1485"/>
      <c r="I1" s="1485"/>
      <c r="J1" s="1485"/>
      <c r="K1" s="1485"/>
      <c r="L1" s="1485"/>
      <c r="M1" s="1485"/>
      <c r="N1" s="1485"/>
      <c r="O1" s="1485"/>
      <c r="P1" s="1485"/>
      <c r="Q1" s="1485"/>
      <c r="R1" s="1485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486" t="s">
        <v>24</v>
      </c>
      <c r="B4" s="1486"/>
      <c r="C4" s="1486"/>
      <c r="D4" s="1486"/>
      <c r="E4" s="1486"/>
      <c r="F4" s="1486"/>
      <c r="G4" s="1486"/>
      <c r="H4" s="1486"/>
      <c r="I4" s="1486"/>
      <c r="J4" s="1486"/>
      <c r="K4" s="1486"/>
      <c r="L4" s="1486"/>
      <c r="M4" s="1486"/>
      <c r="N4" s="1486"/>
      <c r="O4" s="1486"/>
      <c r="P4" s="1486"/>
      <c r="Q4" s="1486"/>
      <c r="R4" s="1486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x14ac:dyDescent="0.2">
      <c r="A6" s="68"/>
      <c r="B6" s="69"/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</row>
    <row r="7" spans="1:18" ht="13.5" thickBot="1" x14ac:dyDescent="0.25"/>
    <row r="8" spans="1:18" ht="13.5" thickTop="1" x14ac:dyDescent="0.2">
      <c r="A8" s="1494" t="s">
        <v>25</v>
      </c>
      <c r="B8" s="1497" t="s">
        <v>26</v>
      </c>
      <c r="C8" s="1500" t="s">
        <v>27</v>
      </c>
      <c r="D8" s="1492" t="s">
        <v>6</v>
      </c>
      <c r="E8" s="1503"/>
      <c r="F8" s="1472" t="s">
        <v>7</v>
      </c>
      <c r="G8" s="1473"/>
      <c r="H8" s="1492" t="s">
        <v>8</v>
      </c>
      <c r="I8" s="1493"/>
      <c r="J8" s="1472" t="s">
        <v>9</v>
      </c>
      <c r="K8" s="1493"/>
      <c r="L8" s="1487" t="s">
        <v>10</v>
      </c>
      <c r="M8" s="1488"/>
      <c r="N8" s="1487" t="s">
        <v>11</v>
      </c>
      <c r="O8" s="1488"/>
      <c r="P8" s="1474" t="s">
        <v>28</v>
      </c>
      <c r="Q8" s="1475"/>
      <c r="R8" s="1476"/>
    </row>
    <row r="9" spans="1:18" x14ac:dyDescent="0.2">
      <c r="A9" s="1495"/>
      <c r="B9" s="1498"/>
      <c r="C9" s="1501"/>
      <c r="D9" s="1489" t="s">
        <v>150</v>
      </c>
      <c r="E9" s="1490"/>
      <c r="F9" s="1489" t="s">
        <v>150</v>
      </c>
      <c r="G9" s="1490"/>
      <c r="H9" s="1489" t="s">
        <v>150</v>
      </c>
      <c r="I9" s="1490"/>
      <c r="J9" s="1491" t="s">
        <v>150</v>
      </c>
      <c r="K9" s="1490"/>
      <c r="L9" s="1491" t="s">
        <v>150</v>
      </c>
      <c r="M9" s="1490"/>
      <c r="N9" s="1491" t="s">
        <v>150</v>
      </c>
      <c r="O9" s="1490"/>
      <c r="P9" s="1477"/>
      <c r="Q9" s="1478"/>
      <c r="R9" s="1479"/>
    </row>
    <row r="10" spans="1:18" x14ac:dyDescent="0.2">
      <c r="A10" s="1495"/>
      <c r="B10" s="1498"/>
      <c r="C10" s="1501"/>
      <c r="D10" s="1483" t="s">
        <v>472</v>
      </c>
      <c r="E10" s="1484"/>
      <c r="F10" s="1483" t="s">
        <v>472</v>
      </c>
      <c r="G10" s="1484"/>
      <c r="H10" s="1483" t="s">
        <v>473</v>
      </c>
      <c r="I10" s="1484"/>
      <c r="J10" s="1483" t="s">
        <v>474</v>
      </c>
      <c r="K10" s="1484"/>
      <c r="L10" s="1483" t="s">
        <v>474</v>
      </c>
      <c r="M10" s="1484"/>
      <c r="N10" s="1483" t="s">
        <v>475</v>
      </c>
      <c r="O10" s="1484"/>
      <c r="P10" s="1480"/>
      <c r="Q10" s="1481"/>
      <c r="R10" s="1482"/>
    </row>
    <row r="11" spans="1:18" ht="13.5" thickBot="1" x14ac:dyDescent="0.25">
      <c r="A11" s="1496"/>
      <c r="B11" s="1499"/>
      <c r="C11" s="1502"/>
      <c r="D11" s="1025" t="s">
        <v>29</v>
      </c>
      <c r="E11" s="1026" t="s">
        <v>30</v>
      </c>
      <c r="F11" s="1027" t="s">
        <v>29</v>
      </c>
      <c r="G11" s="1028" t="s">
        <v>30</v>
      </c>
      <c r="H11" s="1025" t="s">
        <v>29</v>
      </c>
      <c r="I11" s="1026" t="s">
        <v>30</v>
      </c>
      <c r="J11" s="1027" t="s">
        <v>29</v>
      </c>
      <c r="K11" s="1026" t="s">
        <v>30</v>
      </c>
      <c r="L11" s="1025" t="s">
        <v>29</v>
      </c>
      <c r="M11" s="1026" t="s">
        <v>30</v>
      </c>
      <c r="N11" s="1027" t="s">
        <v>29</v>
      </c>
      <c r="O11" s="1028" t="s">
        <v>30</v>
      </c>
      <c r="P11" s="73" t="s">
        <v>29</v>
      </c>
      <c r="Q11" s="44" t="s">
        <v>30</v>
      </c>
      <c r="R11" s="51" t="s">
        <v>31</v>
      </c>
    </row>
    <row r="12" spans="1:18" ht="18" customHeight="1" thickTop="1" x14ac:dyDescent="0.2">
      <c r="A12" s="1040">
        <v>1</v>
      </c>
      <c r="B12" s="1037" t="s">
        <v>112</v>
      </c>
      <c r="C12" s="699" t="s">
        <v>476</v>
      </c>
      <c r="D12" s="52">
        <v>2</v>
      </c>
      <c r="E12" s="53">
        <v>11</v>
      </c>
      <c r="F12" s="54">
        <v>7</v>
      </c>
      <c r="G12" s="55">
        <v>7</v>
      </c>
      <c r="H12" s="52">
        <v>2</v>
      </c>
      <c r="I12" s="53">
        <v>4</v>
      </c>
      <c r="J12" s="54">
        <v>3</v>
      </c>
      <c r="K12" s="56">
        <v>15</v>
      </c>
      <c r="L12" s="57">
        <v>1</v>
      </c>
      <c r="M12" s="58">
        <v>12</v>
      </c>
      <c r="N12" s="59">
        <v>1</v>
      </c>
      <c r="O12" s="55">
        <v>6</v>
      </c>
      <c r="P12" s="726">
        <v>16</v>
      </c>
      <c r="Q12" s="727">
        <v>55</v>
      </c>
      <c r="R12" s="1043">
        <v>1</v>
      </c>
    </row>
    <row r="13" spans="1:18" ht="18" customHeight="1" x14ac:dyDescent="0.2">
      <c r="A13" s="1041">
        <v>2</v>
      </c>
      <c r="B13" s="1038" t="s">
        <v>114</v>
      </c>
      <c r="C13" s="701" t="s">
        <v>477</v>
      </c>
      <c r="D13" s="60">
        <v>5</v>
      </c>
      <c r="E13" s="61">
        <v>9</v>
      </c>
      <c r="F13" s="62">
        <v>1</v>
      </c>
      <c r="G13" s="63">
        <v>11</v>
      </c>
      <c r="H13" s="60">
        <v>1</v>
      </c>
      <c r="I13" s="61">
        <v>7</v>
      </c>
      <c r="J13" s="62">
        <v>2</v>
      </c>
      <c r="K13" s="61">
        <v>18</v>
      </c>
      <c r="L13" s="57">
        <v>4</v>
      </c>
      <c r="M13" s="64">
        <v>8</v>
      </c>
      <c r="N13" s="62">
        <v>9</v>
      </c>
      <c r="O13" s="55">
        <v>1</v>
      </c>
      <c r="P13" s="728">
        <v>22</v>
      </c>
      <c r="Q13" s="729">
        <v>54</v>
      </c>
      <c r="R13" s="1044">
        <v>2</v>
      </c>
    </row>
    <row r="14" spans="1:18" ht="18" customHeight="1" x14ac:dyDescent="0.2">
      <c r="A14" s="1041">
        <v>3</v>
      </c>
      <c r="B14" s="1038" t="s">
        <v>153</v>
      </c>
      <c r="C14" s="701" t="s">
        <v>476</v>
      </c>
      <c r="D14" s="60">
        <v>3</v>
      </c>
      <c r="E14" s="61">
        <v>11</v>
      </c>
      <c r="F14" s="62">
        <v>2</v>
      </c>
      <c r="G14" s="63">
        <v>9</v>
      </c>
      <c r="H14" s="60">
        <v>8</v>
      </c>
      <c r="I14" s="61">
        <v>0</v>
      </c>
      <c r="J14" s="62">
        <v>6</v>
      </c>
      <c r="K14" s="61">
        <v>11</v>
      </c>
      <c r="L14" s="57">
        <v>8</v>
      </c>
      <c r="M14" s="64">
        <v>7</v>
      </c>
      <c r="N14" s="54">
        <v>3</v>
      </c>
      <c r="O14" s="55">
        <v>3</v>
      </c>
      <c r="P14" s="728">
        <v>30</v>
      </c>
      <c r="Q14" s="729">
        <v>41</v>
      </c>
      <c r="R14" s="1044">
        <v>3</v>
      </c>
    </row>
    <row r="15" spans="1:18" ht="18" customHeight="1" x14ac:dyDescent="0.2">
      <c r="A15" s="1041">
        <v>4</v>
      </c>
      <c r="B15" s="1038" t="s">
        <v>151</v>
      </c>
      <c r="C15" s="701" t="s">
        <v>476</v>
      </c>
      <c r="D15" s="60">
        <v>6</v>
      </c>
      <c r="E15" s="61">
        <v>9</v>
      </c>
      <c r="F15" s="62">
        <v>4</v>
      </c>
      <c r="G15" s="63">
        <v>7</v>
      </c>
      <c r="H15" s="60">
        <v>6</v>
      </c>
      <c r="I15" s="61">
        <v>1</v>
      </c>
      <c r="J15" s="62">
        <v>5</v>
      </c>
      <c r="K15" s="61">
        <v>11</v>
      </c>
      <c r="L15" s="57">
        <v>5</v>
      </c>
      <c r="M15" s="61">
        <v>5</v>
      </c>
      <c r="N15" s="54">
        <v>4</v>
      </c>
      <c r="O15" s="55">
        <v>5</v>
      </c>
      <c r="P15" s="728">
        <v>30</v>
      </c>
      <c r="Q15" s="729">
        <v>38</v>
      </c>
      <c r="R15" s="1044">
        <v>4</v>
      </c>
    </row>
    <row r="16" spans="1:18" ht="18" customHeight="1" x14ac:dyDescent="0.2">
      <c r="A16" s="1041">
        <v>5</v>
      </c>
      <c r="B16" s="1038" t="s">
        <v>478</v>
      </c>
      <c r="C16" s="701" t="s">
        <v>479</v>
      </c>
      <c r="D16" s="60">
        <v>1</v>
      </c>
      <c r="E16" s="61">
        <v>12</v>
      </c>
      <c r="F16" s="62">
        <v>5</v>
      </c>
      <c r="G16" s="63">
        <v>6</v>
      </c>
      <c r="H16" s="60">
        <v>7</v>
      </c>
      <c r="I16" s="61">
        <v>1</v>
      </c>
      <c r="J16" s="62">
        <v>4</v>
      </c>
      <c r="K16" s="61">
        <v>12</v>
      </c>
      <c r="L16" s="57">
        <v>7</v>
      </c>
      <c r="M16" s="53">
        <v>5</v>
      </c>
      <c r="N16" s="54">
        <v>6</v>
      </c>
      <c r="O16" s="55">
        <v>2</v>
      </c>
      <c r="P16" s="728">
        <v>30</v>
      </c>
      <c r="Q16" s="729">
        <v>38</v>
      </c>
      <c r="R16" s="1044">
        <v>5</v>
      </c>
    </row>
    <row r="17" spans="1:18" ht="18" customHeight="1" x14ac:dyDescent="0.2">
      <c r="A17" s="1041">
        <v>6</v>
      </c>
      <c r="B17" s="1038" t="s">
        <v>113</v>
      </c>
      <c r="C17" s="701" t="s">
        <v>476</v>
      </c>
      <c r="D17" s="60">
        <v>10</v>
      </c>
      <c r="E17" s="61">
        <v>3</v>
      </c>
      <c r="F17" s="62">
        <v>3</v>
      </c>
      <c r="G17" s="63">
        <v>7</v>
      </c>
      <c r="H17" s="60">
        <v>3</v>
      </c>
      <c r="I17" s="61">
        <v>3</v>
      </c>
      <c r="J17" s="62">
        <v>1</v>
      </c>
      <c r="K17" s="61">
        <v>15</v>
      </c>
      <c r="L17" s="57">
        <v>6</v>
      </c>
      <c r="M17" s="61">
        <v>8</v>
      </c>
      <c r="N17" s="54">
        <v>8</v>
      </c>
      <c r="O17" s="55">
        <v>1</v>
      </c>
      <c r="P17" s="728">
        <v>31</v>
      </c>
      <c r="Q17" s="729">
        <v>37</v>
      </c>
      <c r="R17" s="1044">
        <v>6</v>
      </c>
    </row>
    <row r="18" spans="1:18" ht="18" customHeight="1" x14ac:dyDescent="0.2">
      <c r="A18" s="1041">
        <v>7</v>
      </c>
      <c r="B18" s="1038" t="s">
        <v>22</v>
      </c>
      <c r="C18" s="701" t="s">
        <v>477</v>
      </c>
      <c r="D18" s="60">
        <v>4</v>
      </c>
      <c r="E18" s="61">
        <v>10</v>
      </c>
      <c r="F18" s="62">
        <v>9</v>
      </c>
      <c r="G18" s="63">
        <v>3</v>
      </c>
      <c r="H18" s="60">
        <v>4</v>
      </c>
      <c r="I18" s="61">
        <v>2</v>
      </c>
      <c r="J18" s="62">
        <v>7</v>
      </c>
      <c r="K18" s="61">
        <v>9</v>
      </c>
      <c r="L18" s="57">
        <v>3</v>
      </c>
      <c r="M18" s="53">
        <v>9</v>
      </c>
      <c r="N18" s="54">
        <v>5</v>
      </c>
      <c r="O18" s="55">
        <v>2</v>
      </c>
      <c r="P18" s="728">
        <v>32</v>
      </c>
      <c r="Q18" s="729">
        <v>35</v>
      </c>
      <c r="R18" s="1044">
        <v>7</v>
      </c>
    </row>
    <row r="19" spans="1:18" ht="17.25" customHeight="1" x14ac:dyDescent="0.2">
      <c r="A19" s="1041">
        <v>8</v>
      </c>
      <c r="B19" s="1038" t="s">
        <v>152</v>
      </c>
      <c r="C19" s="701" t="s">
        <v>480</v>
      </c>
      <c r="D19" s="60">
        <v>9</v>
      </c>
      <c r="E19" s="61">
        <v>3</v>
      </c>
      <c r="F19" s="62">
        <v>6</v>
      </c>
      <c r="G19" s="63">
        <v>7</v>
      </c>
      <c r="H19" s="60">
        <v>8</v>
      </c>
      <c r="I19" s="61">
        <v>0</v>
      </c>
      <c r="J19" s="62">
        <v>8</v>
      </c>
      <c r="K19" s="61">
        <v>5</v>
      </c>
      <c r="L19" s="57">
        <v>2</v>
      </c>
      <c r="M19" s="61">
        <v>11</v>
      </c>
      <c r="N19" s="54">
        <v>2</v>
      </c>
      <c r="O19" s="55">
        <v>4</v>
      </c>
      <c r="P19" s="728">
        <v>35</v>
      </c>
      <c r="Q19" s="729">
        <v>30</v>
      </c>
      <c r="R19" s="1044">
        <v>8</v>
      </c>
    </row>
    <row r="20" spans="1:18" ht="18" customHeight="1" x14ac:dyDescent="0.2">
      <c r="A20" s="1041">
        <v>9</v>
      </c>
      <c r="B20" s="1038" t="s">
        <v>481</v>
      </c>
      <c r="C20" s="701" t="s">
        <v>479</v>
      </c>
      <c r="D20" s="60">
        <v>7</v>
      </c>
      <c r="E20" s="61">
        <v>10</v>
      </c>
      <c r="F20" s="62">
        <v>8</v>
      </c>
      <c r="G20" s="63">
        <v>1</v>
      </c>
      <c r="H20" s="60">
        <v>5</v>
      </c>
      <c r="I20" s="61">
        <v>1</v>
      </c>
      <c r="J20" s="62">
        <v>10</v>
      </c>
      <c r="K20" s="61">
        <v>0</v>
      </c>
      <c r="L20" s="57">
        <v>10</v>
      </c>
      <c r="M20" s="58">
        <v>0</v>
      </c>
      <c r="N20" s="54">
        <v>9</v>
      </c>
      <c r="O20" s="55">
        <v>1</v>
      </c>
      <c r="P20" s="728">
        <v>49</v>
      </c>
      <c r="Q20" s="729">
        <v>13</v>
      </c>
      <c r="R20" s="1044">
        <v>9</v>
      </c>
    </row>
    <row r="21" spans="1:18" ht="18.75" customHeight="1" thickBot="1" x14ac:dyDescent="0.25">
      <c r="A21" s="1042">
        <v>10</v>
      </c>
      <c r="B21" s="1039" t="s">
        <v>482</v>
      </c>
      <c r="C21" s="1029" t="s">
        <v>483</v>
      </c>
      <c r="D21" s="1030">
        <v>8</v>
      </c>
      <c r="E21" s="1031">
        <v>5</v>
      </c>
      <c r="F21" s="1032">
        <v>10</v>
      </c>
      <c r="G21" s="1033">
        <v>0</v>
      </c>
      <c r="H21" s="1030">
        <v>8</v>
      </c>
      <c r="I21" s="1031">
        <v>0</v>
      </c>
      <c r="J21" s="1032">
        <v>9</v>
      </c>
      <c r="K21" s="1031">
        <v>2</v>
      </c>
      <c r="L21" s="1034">
        <v>9</v>
      </c>
      <c r="M21" s="1031">
        <v>4</v>
      </c>
      <c r="N21" s="1032">
        <v>7</v>
      </c>
      <c r="O21" s="1033">
        <v>1</v>
      </c>
      <c r="P21" s="1035">
        <v>51</v>
      </c>
      <c r="Q21" s="1036">
        <v>12</v>
      </c>
      <c r="R21" s="1045">
        <v>10</v>
      </c>
    </row>
  </sheetData>
  <mergeCells count="24">
    <mergeCell ref="A1:R1"/>
    <mergeCell ref="A4:R4"/>
    <mergeCell ref="L8:M8"/>
    <mergeCell ref="N8:O8"/>
    <mergeCell ref="D9:E9"/>
    <mergeCell ref="F9:G9"/>
    <mergeCell ref="H9:I9"/>
    <mergeCell ref="J9:K9"/>
    <mergeCell ref="L9:M9"/>
    <mergeCell ref="N9:O9"/>
    <mergeCell ref="H8:I8"/>
    <mergeCell ref="J8:K8"/>
    <mergeCell ref="A8:A11"/>
    <mergeCell ref="B8:B11"/>
    <mergeCell ref="C8:C11"/>
    <mergeCell ref="D8:E8"/>
    <mergeCell ref="F8:G8"/>
    <mergeCell ref="P8:R10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9FF7-5A21-422C-B6F1-A3D7BEBD9A3D}">
  <sheetPr>
    <tabColor rgb="FFFF0000"/>
  </sheetPr>
  <dimension ref="A1:R22"/>
  <sheetViews>
    <sheetView workbookViewId="0">
      <selection activeCell="A21" sqref="A21"/>
    </sheetView>
  </sheetViews>
  <sheetFormatPr defaultRowHeight="12.75" x14ac:dyDescent="0.2"/>
  <cols>
    <col min="2" max="2" width="20.85546875" customWidth="1"/>
    <col min="3" max="3" width="21.42578125" customWidth="1"/>
  </cols>
  <sheetData>
    <row r="1" spans="1:18" ht="18" x14ac:dyDescent="0.25">
      <c r="A1" s="1485" t="s">
        <v>333</v>
      </c>
      <c r="B1" s="1485"/>
      <c r="C1" s="1485"/>
      <c r="D1" s="1485"/>
      <c r="E1" s="1485"/>
      <c r="F1" s="1485"/>
      <c r="G1" s="1485"/>
      <c r="H1" s="1485"/>
      <c r="I1" s="1485"/>
      <c r="J1" s="1485"/>
      <c r="K1" s="1485"/>
      <c r="L1" s="1485"/>
      <c r="M1" s="1485"/>
      <c r="N1" s="1485"/>
      <c r="O1" s="1485"/>
      <c r="P1" s="1485"/>
      <c r="Q1" s="1485"/>
      <c r="R1" s="1485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486" t="s">
        <v>24</v>
      </c>
      <c r="B4" s="1486"/>
      <c r="C4" s="1486"/>
      <c r="D4" s="1486"/>
      <c r="E4" s="1486"/>
      <c r="F4" s="1486"/>
      <c r="G4" s="1486"/>
      <c r="H4" s="1486"/>
      <c r="I4" s="1486"/>
      <c r="J4" s="1486"/>
      <c r="K4" s="1486"/>
      <c r="L4" s="1486"/>
      <c r="M4" s="1486"/>
      <c r="N4" s="1486"/>
      <c r="O4" s="1486"/>
      <c r="P4" s="1486"/>
      <c r="Q4" s="1486"/>
      <c r="R4" s="1486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ht="13.5" thickBot="1" x14ac:dyDescent="0.25"/>
    <row r="7" spans="1:18" ht="13.5" thickTop="1" x14ac:dyDescent="0.2">
      <c r="A7" s="1511" t="s">
        <v>25</v>
      </c>
      <c r="B7" s="1514" t="s">
        <v>26</v>
      </c>
      <c r="C7" s="1500" t="s">
        <v>27</v>
      </c>
      <c r="D7" s="1504" t="s">
        <v>6</v>
      </c>
      <c r="E7" s="1493"/>
      <c r="F7" s="1505" t="s">
        <v>7</v>
      </c>
      <c r="G7" s="1473"/>
      <c r="H7" s="1504" t="s">
        <v>8</v>
      </c>
      <c r="I7" s="1493"/>
      <c r="J7" s="1505" t="s">
        <v>9</v>
      </c>
      <c r="K7" s="1493"/>
      <c r="L7" s="1506" t="s">
        <v>10</v>
      </c>
      <c r="M7" s="1488"/>
      <c r="N7" s="1506" t="s">
        <v>11</v>
      </c>
      <c r="O7" s="1488"/>
      <c r="P7" s="1517" t="s">
        <v>28</v>
      </c>
      <c r="Q7" s="1475"/>
      <c r="R7" s="1476"/>
    </row>
    <row r="8" spans="1:18" x14ac:dyDescent="0.2">
      <c r="A8" s="1512"/>
      <c r="B8" s="1515"/>
      <c r="C8" s="1501"/>
      <c r="D8" s="1518" t="str">
        <f>IF(ISBLANK('[11]Ukupni plasman lige'!$D$8:$E$8)=FALSE,'[11]Ukupni plasman lige'!$D$8:$E$8,"")</f>
        <v>Granešina</v>
      </c>
      <c r="E8" s="1508"/>
      <c r="F8" s="1518" t="str">
        <f>IF(ISBLANK('[11]Ukupni plasman lige'!$F$8:$G$8)=FALSE,'[11]Ukupni plasman lige'!$F$8:$G$8,"")</f>
        <v>Granešina</v>
      </c>
      <c r="G8" s="1508"/>
      <c r="H8" s="1518" t="str">
        <f>IF(ISBLANK('[11]Ukupni plasman lige'!$H$8:$I$8)=FALSE,'[11]Ukupni plasman lige'!$H$8:$I$8,"")</f>
        <v>Granešina</v>
      </c>
      <c r="I8" s="1508"/>
      <c r="J8" s="1507" t="str">
        <f>IF(ISBLANK('[11]Ukupni plasman lige'!$J$8:$K$8)=FALSE,'[11]Ukupni plasman lige'!$J$8:$K$8,"")</f>
        <v>Granešina</v>
      </c>
      <c r="K8" s="1508"/>
      <c r="L8" s="1507" t="str">
        <f>IF(ISBLANK('[11]Ukupni plasman lige'!$L$8:$M$8)=FALSE,'[11]Ukupni plasman lige'!$L$8:$M$8,"")</f>
        <v>Granešina</v>
      </c>
      <c r="M8" s="1508"/>
      <c r="N8" s="1507" t="str">
        <f>IF(ISBLANK('[11]Ukupni plasman lige'!$N$8:$O$8)=FALSE,'[11]Ukupni plasman lige'!$N$8:$O$8,"")</f>
        <v>Granešina</v>
      </c>
      <c r="O8" s="1508"/>
      <c r="P8" s="1477"/>
      <c r="Q8" s="1478"/>
      <c r="R8" s="1479"/>
    </row>
    <row r="9" spans="1:18" x14ac:dyDescent="0.2">
      <c r="A9" s="1512"/>
      <c r="B9" s="1515"/>
      <c r="C9" s="1501"/>
      <c r="D9" s="1509">
        <v>46333</v>
      </c>
      <c r="E9" s="1510"/>
      <c r="F9" s="1509" t="s">
        <v>328</v>
      </c>
      <c r="G9" s="1510"/>
      <c r="H9" s="1509" t="s">
        <v>329</v>
      </c>
      <c r="I9" s="1510"/>
      <c r="J9" s="1509" t="s">
        <v>330</v>
      </c>
      <c r="K9" s="1510"/>
      <c r="L9" s="1509" t="s">
        <v>330</v>
      </c>
      <c r="M9" s="1510"/>
      <c r="N9" s="1509" t="s">
        <v>331</v>
      </c>
      <c r="O9" s="1510"/>
      <c r="P9" s="1480"/>
      <c r="Q9" s="1481"/>
      <c r="R9" s="1482"/>
    </row>
    <row r="10" spans="1:18" ht="13.5" thickBot="1" x14ac:dyDescent="0.25">
      <c r="A10" s="1513"/>
      <c r="B10" s="1516"/>
      <c r="C10" s="1502"/>
      <c r="D10" s="795" t="s">
        <v>29</v>
      </c>
      <c r="E10" s="796" t="s">
        <v>30</v>
      </c>
      <c r="F10" s="797" t="s">
        <v>29</v>
      </c>
      <c r="G10" s="798" t="s">
        <v>30</v>
      </c>
      <c r="H10" s="795" t="s">
        <v>29</v>
      </c>
      <c r="I10" s="796" t="s">
        <v>30</v>
      </c>
      <c r="J10" s="797" t="s">
        <v>29</v>
      </c>
      <c r="K10" s="796" t="s">
        <v>30</v>
      </c>
      <c r="L10" s="795" t="s">
        <v>29</v>
      </c>
      <c r="M10" s="796" t="s">
        <v>30</v>
      </c>
      <c r="N10" s="797" t="s">
        <v>29</v>
      </c>
      <c r="O10" s="798" t="s">
        <v>30</v>
      </c>
      <c r="P10" s="73" t="s">
        <v>29</v>
      </c>
      <c r="Q10" s="44" t="s">
        <v>30</v>
      </c>
      <c r="R10" s="51" t="s">
        <v>31</v>
      </c>
    </row>
    <row r="11" spans="1:18" ht="13.5" thickTop="1" x14ac:dyDescent="0.2">
      <c r="A11" s="74">
        <v>1</v>
      </c>
      <c r="B11" s="799" t="s">
        <v>112</v>
      </c>
      <c r="C11" s="699" t="s">
        <v>181</v>
      </c>
      <c r="D11" s="52"/>
      <c r="E11" s="53"/>
      <c r="F11" s="54"/>
      <c r="G11" s="55"/>
      <c r="H11" s="52"/>
      <c r="I11" s="53"/>
      <c r="J11" s="54"/>
      <c r="K11" s="56"/>
      <c r="L11" s="57"/>
      <c r="M11" s="58"/>
      <c r="N11" s="59"/>
      <c r="O11" s="55"/>
      <c r="P11" s="52"/>
      <c r="Q11" s="184"/>
      <c r="R11" s="185">
        <v>1</v>
      </c>
    </row>
    <row r="12" spans="1:18" x14ac:dyDescent="0.2">
      <c r="A12" s="67">
        <v>2</v>
      </c>
      <c r="B12" s="700" t="s">
        <v>159</v>
      </c>
      <c r="C12" s="701" t="s">
        <v>182</v>
      </c>
      <c r="D12" s="60"/>
      <c r="E12" s="61"/>
      <c r="F12" s="62"/>
      <c r="G12" s="63"/>
      <c r="H12" s="60"/>
      <c r="I12" s="61"/>
      <c r="J12" s="62"/>
      <c r="K12" s="61"/>
      <c r="L12" s="57"/>
      <c r="M12" s="64"/>
      <c r="N12" s="62"/>
      <c r="O12" s="55"/>
      <c r="P12" s="60"/>
      <c r="Q12" s="65"/>
      <c r="R12" s="66">
        <v>2</v>
      </c>
    </row>
    <row r="13" spans="1:18" x14ac:dyDescent="0.2">
      <c r="A13" s="67">
        <v>3</v>
      </c>
      <c r="B13" s="700" t="s">
        <v>114</v>
      </c>
      <c r="C13" s="701" t="s">
        <v>183</v>
      </c>
      <c r="D13" s="60"/>
      <c r="E13" s="61"/>
      <c r="F13" s="62"/>
      <c r="G13" s="63"/>
      <c r="H13" s="60"/>
      <c r="I13" s="61"/>
      <c r="J13" s="62"/>
      <c r="K13" s="61"/>
      <c r="L13" s="57"/>
      <c r="M13" s="64"/>
      <c r="N13" s="62"/>
      <c r="O13" s="55"/>
      <c r="P13" s="60"/>
      <c r="Q13" s="65"/>
      <c r="R13" s="66">
        <v>3</v>
      </c>
    </row>
    <row r="14" spans="1:18" x14ac:dyDescent="0.2">
      <c r="A14" s="67">
        <v>4</v>
      </c>
      <c r="B14" s="700" t="s">
        <v>153</v>
      </c>
      <c r="C14" s="701" t="s">
        <v>181</v>
      </c>
      <c r="D14" s="60"/>
      <c r="E14" s="61"/>
      <c r="F14" s="62"/>
      <c r="G14" s="63"/>
      <c r="H14" s="60"/>
      <c r="I14" s="61"/>
      <c r="J14" s="62"/>
      <c r="K14" s="61"/>
      <c r="L14" s="57"/>
      <c r="M14" s="64"/>
      <c r="N14" s="62"/>
      <c r="O14" s="55"/>
      <c r="P14" s="60"/>
      <c r="Q14" s="65"/>
      <c r="R14" s="66">
        <v>4</v>
      </c>
    </row>
    <row r="15" spans="1:18" x14ac:dyDescent="0.2">
      <c r="A15" s="67">
        <v>5</v>
      </c>
      <c r="B15" s="700" t="s">
        <v>151</v>
      </c>
      <c r="C15" s="701" t="s">
        <v>181</v>
      </c>
      <c r="D15" s="60"/>
      <c r="E15" s="61"/>
      <c r="F15" s="62"/>
      <c r="G15" s="63"/>
      <c r="H15" s="60"/>
      <c r="I15" s="61"/>
      <c r="J15" s="62"/>
      <c r="K15" s="61"/>
      <c r="L15" s="57"/>
      <c r="M15" s="64"/>
      <c r="N15" s="62"/>
      <c r="O15" s="55"/>
      <c r="P15" s="60"/>
      <c r="Q15" s="65"/>
      <c r="R15" s="66">
        <v>5</v>
      </c>
    </row>
    <row r="16" spans="1:18" x14ac:dyDescent="0.2">
      <c r="A16" s="67">
        <v>6</v>
      </c>
      <c r="B16" s="700" t="s">
        <v>152</v>
      </c>
      <c r="C16" s="701" t="s">
        <v>332</v>
      </c>
      <c r="D16" s="60"/>
      <c r="E16" s="61"/>
      <c r="F16" s="62"/>
      <c r="G16" s="63"/>
      <c r="H16" s="60"/>
      <c r="I16" s="61"/>
      <c r="J16" s="62"/>
      <c r="K16" s="61"/>
      <c r="L16" s="57"/>
      <c r="M16" s="64"/>
      <c r="N16" s="62"/>
      <c r="O16" s="55"/>
      <c r="P16" s="60"/>
      <c r="Q16" s="65"/>
      <c r="R16" s="66">
        <v>6</v>
      </c>
    </row>
    <row r="17" spans="1:18" x14ac:dyDescent="0.2">
      <c r="A17" s="67">
        <v>7</v>
      </c>
      <c r="B17" s="700" t="s">
        <v>113</v>
      </c>
      <c r="C17" s="701" t="s">
        <v>181</v>
      </c>
      <c r="D17" s="60"/>
      <c r="E17" s="61"/>
      <c r="F17" s="62"/>
      <c r="G17" s="63"/>
      <c r="H17" s="60"/>
      <c r="I17" s="61"/>
      <c r="J17" s="62"/>
      <c r="K17" s="61"/>
      <c r="L17" s="57"/>
      <c r="M17" s="64"/>
      <c r="N17" s="62"/>
      <c r="O17" s="55"/>
      <c r="P17" s="60"/>
      <c r="Q17" s="65"/>
      <c r="R17" s="66">
        <v>7</v>
      </c>
    </row>
    <row r="18" spans="1:18" x14ac:dyDescent="0.2">
      <c r="A18" s="67">
        <v>8</v>
      </c>
      <c r="B18" s="700" t="s">
        <v>22</v>
      </c>
      <c r="C18" s="701" t="s">
        <v>183</v>
      </c>
      <c r="D18" s="60"/>
      <c r="E18" s="61"/>
      <c r="F18" s="62"/>
      <c r="G18" s="63"/>
      <c r="H18" s="60"/>
      <c r="I18" s="61"/>
      <c r="J18" s="62"/>
      <c r="K18" s="61"/>
      <c r="L18" s="57"/>
      <c r="M18" s="64"/>
      <c r="N18" s="62"/>
      <c r="O18" s="55"/>
      <c r="P18" s="60"/>
      <c r="Q18" s="65"/>
      <c r="R18" s="66">
        <v>8</v>
      </c>
    </row>
    <row r="19" spans="1:18" x14ac:dyDescent="0.2">
      <c r="A19" s="67">
        <v>9</v>
      </c>
      <c r="B19" s="700" t="s">
        <v>160</v>
      </c>
      <c r="C19" s="701" t="s">
        <v>135</v>
      </c>
      <c r="D19" s="60"/>
      <c r="E19" s="61"/>
      <c r="F19" s="62"/>
      <c r="G19" s="63"/>
      <c r="H19" s="60"/>
      <c r="I19" s="61"/>
      <c r="J19" s="62"/>
      <c r="K19" s="61"/>
      <c r="L19" s="57"/>
      <c r="M19" s="64"/>
      <c r="N19" s="62"/>
      <c r="O19" s="55"/>
      <c r="P19" s="60"/>
      <c r="Q19" s="65"/>
      <c r="R19" s="66">
        <v>9</v>
      </c>
    </row>
    <row r="20" spans="1:18" x14ac:dyDescent="0.2">
      <c r="A20" s="67">
        <v>10</v>
      </c>
      <c r="B20" s="700" t="s">
        <v>161</v>
      </c>
      <c r="C20" s="701" t="s">
        <v>135</v>
      </c>
      <c r="D20" s="60"/>
      <c r="E20" s="61"/>
      <c r="F20" s="62"/>
      <c r="G20" s="63"/>
      <c r="H20" s="60"/>
      <c r="I20" s="61"/>
      <c r="J20" s="62"/>
      <c r="K20" s="61"/>
      <c r="L20" s="57"/>
      <c r="M20" s="64"/>
      <c r="N20" s="62"/>
      <c r="O20" s="55"/>
      <c r="P20" s="60"/>
      <c r="Q20" s="65"/>
      <c r="R20" s="66">
        <v>10</v>
      </c>
    </row>
    <row r="21" spans="1:18" ht="13.5" thickBot="1" x14ac:dyDescent="0.25">
      <c r="A21" s="702" t="s">
        <v>85</v>
      </c>
      <c r="B21" s="703"/>
      <c r="C21" s="704"/>
      <c r="D21" s="677" t="s">
        <v>85</v>
      </c>
      <c r="E21" s="705" t="s">
        <v>85</v>
      </c>
      <c r="F21" s="706" t="s">
        <v>85</v>
      </c>
      <c r="G21" s="679" t="s">
        <v>85</v>
      </c>
      <c r="H21" s="677" t="s">
        <v>85</v>
      </c>
      <c r="I21" s="705" t="s">
        <v>85</v>
      </c>
      <c r="J21" s="706" t="s">
        <v>85</v>
      </c>
      <c r="K21" s="705" t="s">
        <v>85</v>
      </c>
      <c r="L21" s="993" t="s">
        <v>85</v>
      </c>
      <c r="M21" s="705" t="s">
        <v>85</v>
      </c>
      <c r="N21" s="706" t="s">
        <v>85</v>
      </c>
      <c r="O21" s="679" t="s">
        <v>85</v>
      </c>
      <c r="P21" s="677" t="s">
        <v>85</v>
      </c>
      <c r="Q21" s="678" t="s">
        <v>85</v>
      </c>
      <c r="R21" s="707" t="s">
        <v>85</v>
      </c>
    </row>
    <row r="22" spans="1:18" ht="13.5" thickTop="1" x14ac:dyDescent="0.2"/>
  </sheetData>
  <mergeCells count="24">
    <mergeCell ref="A1:R1"/>
    <mergeCell ref="A4:R4"/>
    <mergeCell ref="A7:A10"/>
    <mergeCell ref="B7:B10"/>
    <mergeCell ref="C7:C10"/>
    <mergeCell ref="D7:E7"/>
    <mergeCell ref="F7:G7"/>
    <mergeCell ref="D9:E9"/>
    <mergeCell ref="F9:G9"/>
    <mergeCell ref="P7:R9"/>
    <mergeCell ref="D8:E8"/>
    <mergeCell ref="F8:G8"/>
    <mergeCell ref="H8:I8"/>
    <mergeCell ref="J8:K8"/>
    <mergeCell ref="L8:M8"/>
    <mergeCell ref="N7:O7"/>
    <mergeCell ref="H7:I7"/>
    <mergeCell ref="J7:K7"/>
    <mergeCell ref="L7:M7"/>
    <mergeCell ref="N8:O8"/>
    <mergeCell ref="H9:I9"/>
    <mergeCell ref="J9:K9"/>
    <mergeCell ref="L9:M9"/>
    <mergeCell ref="N9:O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3"/>
  <sheetViews>
    <sheetView topLeftCell="A5" zoomScaleNormal="100" workbookViewId="0">
      <selection activeCell="AD17" sqref="AD17"/>
    </sheetView>
  </sheetViews>
  <sheetFormatPr defaultRowHeight="12.75" x14ac:dyDescent="0.2"/>
  <cols>
    <col min="1" max="1" width="4.5703125" style="1"/>
    <col min="2" max="2" width="22.8554687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6.28515625" style="2"/>
    <col min="20" max="20" width="11" style="2"/>
    <col min="21" max="21" width="10.7109375" style="2" customWidth="1"/>
    <col min="22" max="22" width="9.140625" style="2"/>
    <col min="23" max="27" width="0" style="2" hidden="1"/>
    <col min="28" max="257" width="9.140625" style="2"/>
  </cols>
  <sheetData>
    <row r="2" spans="1:21" x14ac:dyDescent="0.2"/>
    <row r="4" spans="1:21" ht="20.25" x14ac:dyDescent="0.3">
      <c r="C4" s="3" t="s">
        <v>38</v>
      </c>
      <c r="D4" s="15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5" t="s">
        <v>2</v>
      </c>
      <c r="H5" s="93"/>
      <c r="I5" s="93"/>
      <c r="J5" s="93"/>
      <c r="K5" s="95" t="s">
        <v>208</v>
      </c>
      <c r="L5" s="93"/>
      <c r="M5" s="93"/>
      <c r="N5" s="93"/>
    </row>
    <row r="6" spans="1:21" ht="20.25" x14ac:dyDescent="0.3">
      <c r="H6" s="93"/>
      <c r="I6" s="93"/>
      <c r="J6" s="93"/>
      <c r="K6" s="96" t="s">
        <v>3</v>
      </c>
      <c r="L6" s="93"/>
      <c r="M6" s="93"/>
      <c r="N6" s="93"/>
    </row>
    <row r="7" spans="1:21" ht="16.5" thickBot="1" x14ac:dyDescent="0.3">
      <c r="B7" s="14"/>
      <c r="C7" s="14"/>
      <c r="D7" s="14" t="s">
        <v>21</v>
      </c>
      <c r="E7" s="14"/>
    </row>
    <row r="8" spans="1:21" ht="19.5" thickTop="1" thickBot="1" x14ac:dyDescent="0.25">
      <c r="A8" s="1304" t="s">
        <v>4</v>
      </c>
      <c r="B8" s="1305" t="s">
        <v>5</v>
      </c>
      <c r="C8" s="1306" t="s">
        <v>6</v>
      </c>
      <c r="D8" s="1306"/>
      <c r="E8" s="1307" t="s">
        <v>7</v>
      </c>
      <c r="F8" s="1307"/>
      <c r="G8" s="1306" t="s">
        <v>8</v>
      </c>
      <c r="H8" s="1306"/>
      <c r="I8" s="1307" t="s">
        <v>9</v>
      </c>
      <c r="J8" s="1307"/>
      <c r="K8" s="1306" t="s">
        <v>10</v>
      </c>
      <c r="L8" s="1306"/>
      <c r="M8" s="1307" t="s">
        <v>11</v>
      </c>
      <c r="N8" s="1307"/>
      <c r="O8" s="1306" t="s">
        <v>12</v>
      </c>
      <c r="P8" s="1306"/>
      <c r="Q8" s="1313" t="s">
        <v>13</v>
      </c>
      <c r="R8" s="1313"/>
      <c r="S8" s="1308" t="s">
        <v>14</v>
      </c>
      <c r="T8" s="1308"/>
      <c r="U8" s="1308"/>
    </row>
    <row r="9" spans="1:21" ht="33.75" customHeight="1" thickTop="1" thickBot="1" x14ac:dyDescent="0.25">
      <c r="A9" s="1304"/>
      <c r="B9" s="1305"/>
      <c r="C9" s="1309" t="s">
        <v>215</v>
      </c>
      <c r="D9" s="1310"/>
      <c r="E9" s="1309" t="s">
        <v>216</v>
      </c>
      <c r="F9" s="1310"/>
      <c r="G9" s="1311" t="s">
        <v>217</v>
      </c>
      <c r="H9" s="1311"/>
      <c r="I9" s="1311" t="s">
        <v>218</v>
      </c>
      <c r="J9" s="1311"/>
      <c r="K9" s="1312" t="s">
        <v>219</v>
      </c>
      <c r="L9" s="1312"/>
      <c r="M9" s="1312" t="s">
        <v>220</v>
      </c>
      <c r="N9" s="1312"/>
      <c r="O9" s="1311" t="s">
        <v>221</v>
      </c>
      <c r="P9" s="1311"/>
      <c r="Q9" s="1311" t="s">
        <v>222</v>
      </c>
      <c r="R9" s="1311"/>
      <c r="S9" s="1308"/>
      <c r="T9" s="1308"/>
      <c r="U9" s="1308"/>
    </row>
    <row r="10" spans="1:21" ht="3.75" customHeight="1" thickTop="1" x14ac:dyDescent="0.2">
      <c r="A10" s="1304"/>
      <c r="B10" s="1305"/>
      <c r="C10" s="321"/>
      <c r="D10" s="322"/>
      <c r="E10" s="323"/>
      <c r="F10" s="324"/>
      <c r="G10" s="325"/>
      <c r="H10" s="326"/>
      <c r="I10" s="323"/>
      <c r="J10" s="324"/>
      <c r="K10" s="325"/>
      <c r="L10" s="326"/>
      <c r="M10" s="323"/>
      <c r="N10" s="324"/>
      <c r="O10" s="325"/>
      <c r="P10" s="326"/>
      <c r="Q10" s="323"/>
      <c r="R10" s="326"/>
      <c r="S10" s="325"/>
      <c r="T10" s="327"/>
      <c r="U10" s="481"/>
    </row>
    <row r="11" spans="1:21" ht="15.75" x14ac:dyDescent="0.2">
      <c r="A11" s="482"/>
      <c r="B11" s="330"/>
      <c r="C11" s="321" t="s">
        <v>15</v>
      </c>
      <c r="D11" s="322" t="s">
        <v>16</v>
      </c>
      <c r="E11" s="483" t="s">
        <v>15</v>
      </c>
      <c r="F11" s="484" t="s">
        <v>16</v>
      </c>
      <c r="G11" s="321" t="s">
        <v>15</v>
      </c>
      <c r="H11" s="322" t="s">
        <v>16</v>
      </c>
      <c r="I11" s="483" t="s">
        <v>15</v>
      </c>
      <c r="J11" s="484" t="s">
        <v>16</v>
      </c>
      <c r="K11" s="321" t="s">
        <v>15</v>
      </c>
      <c r="L11" s="322" t="s">
        <v>16</v>
      </c>
      <c r="M11" s="483" t="s">
        <v>15</v>
      </c>
      <c r="N11" s="484" t="s">
        <v>16</v>
      </c>
      <c r="O11" s="321" t="s">
        <v>15</v>
      </c>
      <c r="P11" s="322" t="s">
        <v>16</v>
      </c>
      <c r="Q11" s="483" t="s">
        <v>15</v>
      </c>
      <c r="R11" s="322" t="s">
        <v>16</v>
      </c>
      <c r="S11" s="321" t="s">
        <v>15</v>
      </c>
      <c r="T11" s="485" t="s">
        <v>17</v>
      </c>
      <c r="U11" s="486" t="s">
        <v>18</v>
      </c>
    </row>
    <row r="12" spans="1:21" ht="3.75" customHeight="1" thickBot="1" x14ac:dyDescent="0.25">
      <c r="A12" s="487"/>
      <c r="B12" s="338"/>
      <c r="C12" s="339"/>
      <c r="D12" s="340"/>
      <c r="E12" s="339"/>
      <c r="F12" s="341"/>
      <c r="G12" s="339"/>
      <c r="H12" s="340"/>
      <c r="I12" s="339"/>
      <c r="J12" s="341"/>
      <c r="K12" s="339"/>
      <c r="L12" s="340"/>
      <c r="M12" s="339"/>
      <c r="N12" s="341"/>
      <c r="O12" s="339"/>
      <c r="P12" s="340"/>
      <c r="Q12" s="339"/>
      <c r="R12" s="340"/>
      <c r="S12" s="339"/>
      <c r="T12" s="342"/>
      <c r="U12" s="488"/>
    </row>
    <row r="13" spans="1:21" ht="33" customHeight="1" thickTop="1" x14ac:dyDescent="0.2">
      <c r="A13" s="489">
        <v>1</v>
      </c>
      <c r="B13" s="492" t="s">
        <v>549</v>
      </c>
      <c r="C13" s="75">
        <v>4</v>
      </c>
      <c r="D13" s="76">
        <v>13260</v>
      </c>
      <c r="E13" s="77">
        <v>8</v>
      </c>
      <c r="F13" s="78">
        <v>15395</v>
      </c>
      <c r="G13" s="345">
        <v>4</v>
      </c>
      <c r="H13" s="428">
        <v>45810</v>
      </c>
      <c r="I13" s="347">
        <v>1</v>
      </c>
      <c r="J13" s="431">
        <v>43515</v>
      </c>
      <c r="K13" s="345">
        <v>3</v>
      </c>
      <c r="L13" s="428">
        <v>14544</v>
      </c>
      <c r="M13" s="347">
        <v>1</v>
      </c>
      <c r="N13" s="431">
        <v>27597</v>
      </c>
      <c r="O13" s="345"/>
      <c r="P13" s="428"/>
      <c r="Q13" s="347"/>
      <c r="R13" s="431"/>
      <c r="S13" s="490">
        <f t="shared" ref="S13:T20" si="0">C13+E13+G13+I13+K13+M13</f>
        <v>21</v>
      </c>
      <c r="T13" s="88">
        <f t="shared" si="0"/>
        <v>160121</v>
      </c>
      <c r="U13" s="87">
        <v>1</v>
      </c>
    </row>
    <row r="14" spans="1:21" ht="33" customHeight="1" x14ac:dyDescent="0.2">
      <c r="A14" s="491">
        <v>2</v>
      </c>
      <c r="B14" s="492" t="s">
        <v>168</v>
      </c>
      <c r="C14" s="75">
        <v>1</v>
      </c>
      <c r="D14" s="76">
        <v>20488</v>
      </c>
      <c r="E14" s="77">
        <v>5</v>
      </c>
      <c r="F14" s="78">
        <v>25972</v>
      </c>
      <c r="G14" s="345">
        <v>7</v>
      </c>
      <c r="H14" s="428">
        <v>33030</v>
      </c>
      <c r="I14" s="347">
        <v>2</v>
      </c>
      <c r="J14" s="431">
        <v>46300</v>
      </c>
      <c r="K14" s="345">
        <v>2</v>
      </c>
      <c r="L14" s="428">
        <v>10379</v>
      </c>
      <c r="M14" s="347">
        <v>4</v>
      </c>
      <c r="N14" s="431">
        <v>14749</v>
      </c>
      <c r="O14" s="345"/>
      <c r="P14" s="428"/>
      <c r="Q14" s="347"/>
      <c r="R14" s="431"/>
      <c r="S14" s="490">
        <f t="shared" si="0"/>
        <v>21</v>
      </c>
      <c r="T14" s="88">
        <f t="shared" si="0"/>
        <v>150918</v>
      </c>
      <c r="U14" s="87">
        <v>2</v>
      </c>
    </row>
    <row r="15" spans="1:21" ht="33" customHeight="1" x14ac:dyDescent="0.2">
      <c r="A15" s="491">
        <v>3</v>
      </c>
      <c r="B15" s="492" t="s">
        <v>82</v>
      </c>
      <c r="C15" s="75">
        <v>6</v>
      </c>
      <c r="D15" s="76">
        <v>12314</v>
      </c>
      <c r="E15" s="77">
        <v>1</v>
      </c>
      <c r="F15" s="78">
        <v>32624</v>
      </c>
      <c r="G15" s="345">
        <v>2</v>
      </c>
      <c r="H15" s="428">
        <v>46730</v>
      </c>
      <c r="I15" s="347">
        <v>3</v>
      </c>
      <c r="J15" s="431">
        <v>44615</v>
      </c>
      <c r="K15" s="345">
        <v>8</v>
      </c>
      <c r="L15" s="428">
        <v>2657</v>
      </c>
      <c r="M15" s="347">
        <v>5</v>
      </c>
      <c r="N15" s="431">
        <v>14606</v>
      </c>
      <c r="O15" s="345"/>
      <c r="P15" s="428"/>
      <c r="Q15" s="347"/>
      <c r="R15" s="431"/>
      <c r="S15" s="490">
        <f t="shared" si="0"/>
        <v>25</v>
      </c>
      <c r="T15" s="88">
        <f t="shared" si="0"/>
        <v>153546</v>
      </c>
      <c r="U15" s="87">
        <v>3</v>
      </c>
    </row>
    <row r="16" spans="1:21" ht="33" customHeight="1" x14ac:dyDescent="0.2">
      <c r="A16" s="491">
        <v>4</v>
      </c>
      <c r="B16" s="492" t="s">
        <v>921</v>
      </c>
      <c r="C16" s="75">
        <v>2</v>
      </c>
      <c r="D16" s="76">
        <v>15943</v>
      </c>
      <c r="E16" s="77">
        <v>7</v>
      </c>
      <c r="F16" s="78">
        <v>17210</v>
      </c>
      <c r="G16" s="345">
        <v>1</v>
      </c>
      <c r="H16" s="428">
        <v>53185</v>
      </c>
      <c r="I16" s="347">
        <v>4</v>
      </c>
      <c r="J16" s="431">
        <v>37095</v>
      </c>
      <c r="K16" s="345">
        <v>7</v>
      </c>
      <c r="L16" s="428">
        <v>5467</v>
      </c>
      <c r="M16" s="347">
        <v>6</v>
      </c>
      <c r="N16" s="431">
        <v>19315</v>
      </c>
      <c r="O16" s="345"/>
      <c r="P16" s="428"/>
      <c r="Q16" s="347"/>
      <c r="R16" s="431"/>
      <c r="S16" s="490">
        <f t="shared" si="0"/>
        <v>27</v>
      </c>
      <c r="T16" s="88">
        <f t="shared" si="0"/>
        <v>148215</v>
      </c>
      <c r="U16" s="87">
        <v>4</v>
      </c>
    </row>
    <row r="17" spans="1:21" ht="33" customHeight="1" x14ac:dyDescent="0.2">
      <c r="A17" s="491">
        <v>5</v>
      </c>
      <c r="B17" s="492" t="s">
        <v>922</v>
      </c>
      <c r="C17" s="75">
        <v>5</v>
      </c>
      <c r="D17" s="76">
        <v>13661</v>
      </c>
      <c r="E17" s="77">
        <v>2</v>
      </c>
      <c r="F17" s="78">
        <v>31032</v>
      </c>
      <c r="G17" s="345">
        <v>5</v>
      </c>
      <c r="H17" s="428">
        <v>40565</v>
      </c>
      <c r="I17" s="347">
        <v>7</v>
      </c>
      <c r="J17" s="431">
        <v>33795</v>
      </c>
      <c r="K17" s="345">
        <v>1</v>
      </c>
      <c r="L17" s="428">
        <v>16767</v>
      </c>
      <c r="M17" s="347">
        <v>8</v>
      </c>
      <c r="N17" s="431">
        <v>24039</v>
      </c>
      <c r="O17" s="345"/>
      <c r="P17" s="428"/>
      <c r="Q17" s="347"/>
      <c r="R17" s="431"/>
      <c r="S17" s="490">
        <f t="shared" si="0"/>
        <v>28</v>
      </c>
      <c r="T17" s="88">
        <f t="shared" si="0"/>
        <v>159859</v>
      </c>
      <c r="U17" s="87">
        <v>5</v>
      </c>
    </row>
    <row r="18" spans="1:21" ht="33" customHeight="1" x14ac:dyDescent="0.2">
      <c r="A18" s="491">
        <v>6</v>
      </c>
      <c r="B18" s="492" t="s">
        <v>548</v>
      </c>
      <c r="C18" s="75">
        <v>3</v>
      </c>
      <c r="D18" s="76">
        <v>14788</v>
      </c>
      <c r="E18" s="77">
        <v>3</v>
      </c>
      <c r="F18" s="78">
        <v>25487</v>
      </c>
      <c r="G18" s="345">
        <v>3</v>
      </c>
      <c r="H18" s="428">
        <v>39970</v>
      </c>
      <c r="I18" s="347">
        <v>6</v>
      </c>
      <c r="J18" s="431">
        <v>35395</v>
      </c>
      <c r="K18" s="345">
        <v>6</v>
      </c>
      <c r="L18" s="428">
        <v>18560</v>
      </c>
      <c r="M18" s="347">
        <v>7</v>
      </c>
      <c r="N18" s="431">
        <v>11696</v>
      </c>
      <c r="O18" s="345"/>
      <c r="P18" s="428"/>
      <c r="Q18" s="347"/>
      <c r="R18" s="431"/>
      <c r="S18" s="490">
        <f t="shared" si="0"/>
        <v>28</v>
      </c>
      <c r="T18" s="88">
        <f t="shared" si="0"/>
        <v>145896</v>
      </c>
      <c r="U18" s="87">
        <v>6</v>
      </c>
    </row>
    <row r="19" spans="1:21" ht="33" customHeight="1" x14ac:dyDescent="0.2">
      <c r="A19" s="491">
        <v>7</v>
      </c>
      <c r="B19" s="492" t="s">
        <v>923</v>
      </c>
      <c r="C19" s="75">
        <v>7</v>
      </c>
      <c r="D19" s="76">
        <v>15079</v>
      </c>
      <c r="E19" s="77">
        <v>6</v>
      </c>
      <c r="F19" s="78">
        <v>23580</v>
      </c>
      <c r="G19" s="345">
        <v>6</v>
      </c>
      <c r="H19" s="428">
        <v>33245</v>
      </c>
      <c r="I19" s="347">
        <v>5</v>
      </c>
      <c r="J19" s="431">
        <v>36095</v>
      </c>
      <c r="K19" s="345">
        <v>4</v>
      </c>
      <c r="L19" s="428">
        <v>13143</v>
      </c>
      <c r="M19" s="347">
        <v>2</v>
      </c>
      <c r="N19" s="431">
        <v>32979</v>
      </c>
      <c r="O19" s="345"/>
      <c r="P19" s="428"/>
      <c r="Q19" s="347"/>
      <c r="R19" s="431"/>
      <c r="S19" s="490">
        <f t="shared" si="0"/>
        <v>30</v>
      </c>
      <c r="T19" s="88">
        <f t="shared" si="0"/>
        <v>154121</v>
      </c>
      <c r="U19" s="87">
        <v>7</v>
      </c>
    </row>
    <row r="20" spans="1:21" ht="33" customHeight="1" thickBot="1" x14ac:dyDescent="0.25">
      <c r="A20" s="408">
        <v>8</v>
      </c>
      <c r="B20" s="493" t="s">
        <v>172</v>
      </c>
      <c r="C20" s="83">
        <v>8</v>
      </c>
      <c r="D20" s="84">
        <v>12996</v>
      </c>
      <c r="E20" s="85">
        <v>4</v>
      </c>
      <c r="F20" s="86">
        <v>26555</v>
      </c>
      <c r="G20" s="357">
        <v>8</v>
      </c>
      <c r="H20" s="494">
        <v>25975</v>
      </c>
      <c r="I20" s="359">
        <v>8</v>
      </c>
      <c r="J20" s="495">
        <v>24190</v>
      </c>
      <c r="K20" s="357">
        <v>5</v>
      </c>
      <c r="L20" s="494">
        <v>7812</v>
      </c>
      <c r="M20" s="359">
        <v>3</v>
      </c>
      <c r="N20" s="495">
        <v>16924</v>
      </c>
      <c r="O20" s="357"/>
      <c r="P20" s="494"/>
      <c r="Q20" s="359"/>
      <c r="R20" s="495"/>
      <c r="S20" s="490">
        <f t="shared" si="0"/>
        <v>36</v>
      </c>
      <c r="T20" s="88">
        <f t="shared" si="0"/>
        <v>114452</v>
      </c>
      <c r="U20" s="496">
        <v>8</v>
      </c>
    </row>
    <row r="21" spans="1:21" ht="13.5" thickTop="1" x14ac:dyDescent="0.2"/>
    <row r="23" spans="1:21" ht="23.25" x14ac:dyDescent="0.35">
      <c r="B23" s="164" t="s">
        <v>611</v>
      </c>
      <c r="J23" s="164" t="s">
        <v>613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D53-3921-4E96-BBFB-BE60A2E6A4F8}">
  <dimension ref="A1:AF29"/>
  <sheetViews>
    <sheetView workbookViewId="0">
      <selection activeCell="AH13" sqref="AH13"/>
    </sheetView>
  </sheetViews>
  <sheetFormatPr defaultRowHeight="12.75" x14ac:dyDescent="0.2"/>
  <cols>
    <col min="1" max="1" width="5.7109375" customWidth="1"/>
    <col min="2" max="2" width="20.140625" customWidth="1"/>
    <col min="3" max="3" width="22.140625" customWidth="1"/>
    <col min="4" max="9" width="5.7109375" customWidth="1"/>
    <col min="10" max="12" width="5.85546875" customWidth="1"/>
    <col min="13" max="13" width="5.7109375" customWidth="1"/>
    <col min="14" max="16" width="5.85546875" customWidth="1"/>
    <col min="17" max="17" width="5.7109375" customWidth="1"/>
    <col min="18" max="20" width="5.85546875" customWidth="1"/>
    <col min="21" max="21" width="6.140625" customWidth="1"/>
    <col min="22" max="24" width="5.85546875" customWidth="1"/>
    <col min="25" max="25" width="5.7109375" customWidth="1"/>
    <col min="26" max="26" width="5.85546875" customWidth="1"/>
    <col min="27" max="29" width="5.7109375" customWidth="1"/>
    <col min="30" max="32" width="5.85546875" customWidth="1"/>
  </cols>
  <sheetData>
    <row r="1" spans="1:32" ht="18" x14ac:dyDescent="0.25">
      <c r="F1" s="652"/>
      <c r="H1" s="653" t="s">
        <v>334</v>
      </c>
      <c r="I1" s="652"/>
    </row>
    <row r="3" spans="1:32" ht="18" x14ac:dyDescent="0.25">
      <c r="I3" s="654" t="s">
        <v>138</v>
      </c>
      <c r="J3" s="652"/>
    </row>
    <row r="4" spans="1:32" ht="15.75" x14ac:dyDescent="0.25">
      <c r="F4" s="652"/>
    </row>
    <row r="5" spans="1:32" ht="18" x14ac:dyDescent="0.25">
      <c r="H5" s="653" t="s">
        <v>335</v>
      </c>
      <c r="I5" s="652"/>
    </row>
    <row r="7" spans="1:32" ht="13.5" thickBot="1" x14ac:dyDescent="0.25"/>
    <row r="8" spans="1:32" ht="13.5" thickTop="1" x14ac:dyDescent="0.2">
      <c r="A8" s="1528" t="s">
        <v>25</v>
      </c>
      <c r="B8" s="1531" t="s">
        <v>26</v>
      </c>
      <c r="C8" s="1500" t="s">
        <v>139</v>
      </c>
      <c r="D8" s="1525" t="s">
        <v>140</v>
      </c>
      <c r="E8" s="1526"/>
      <c r="F8" s="1526"/>
      <c r="G8" s="1527"/>
      <c r="H8" s="1525" t="s">
        <v>141</v>
      </c>
      <c r="I8" s="1526"/>
      <c r="J8" s="1526"/>
      <c r="K8" s="1527"/>
      <c r="L8" s="1525" t="s">
        <v>142</v>
      </c>
      <c r="M8" s="1526"/>
      <c r="N8" s="1526"/>
      <c r="O8" s="1527"/>
      <c r="P8" s="1525" t="s">
        <v>143</v>
      </c>
      <c r="Q8" s="1526"/>
      <c r="R8" s="1526"/>
      <c r="S8" s="1527"/>
      <c r="T8" s="1525" t="s">
        <v>144</v>
      </c>
      <c r="U8" s="1526"/>
      <c r="V8" s="1526"/>
      <c r="W8" s="1527"/>
      <c r="X8" s="1525" t="s">
        <v>145</v>
      </c>
      <c r="Y8" s="1526"/>
      <c r="Z8" s="1526"/>
      <c r="AA8" s="1527"/>
      <c r="AB8" s="689"/>
      <c r="AC8" s="690"/>
      <c r="AD8" s="690"/>
      <c r="AE8" s="690"/>
      <c r="AF8" s="691"/>
    </row>
    <row r="9" spans="1:32" x14ac:dyDescent="0.2">
      <c r="A9" s="1529"/>
      <c r="B9" s="1532"/>
      <c r="C9" s="1501"/>
      <c r="D9" s="1522" t="s">
        <v>146</v>
      </c>
      <c r="E9" s="1523"/>
      <c r="F9" s="1523"/>
      <c r="G9" s="1524"/>
      <c r="H9" s="1522" t="s">
        <v>146</v>
      </c>
      <c r="I9" s="1523"/>
      <c r="J9" s="1523"/>
      <c r="K9" s="1524"/>
      <c r="L9" s="1522" t="s">
        <v>146</v>
      </c>
      <c r="M9" s="1523"/>
      <c r="N9" s="1523"/>
      <c r="O9" s="1524"/>
      <c r="P9" s="1522" t="s">
        <v>146</v>
      </c>
      <c r="Q9" s="1523"/>
      <c r="R9" s="1523"/>
      <c r="S9" s="1524"/>
      <c r="T9" s="1522" t="s">
        <v>146</v>
      </c>
      <c r="U9" s="1523"/>
      <c r="V9" s="1523"/>
      <c r="W9" s="1524"/>
      <c r="X9" s="1522" t="s">
        <v>146</v>
      </c>
      <c r="Y9" s="1523"/>
      <c r="Z9" s="1523"/>
      <c r="AA9" s="1524"/>
      <c r="AB9" s="1519" t="s">
        <v>14</v>
      </c>
      <c r="AC9" s="1520"/>
      <c r="AD9" s="1520"/>
      <c r="AE9" s="1520"/>
      <c r="AF9" s="1521"/>
    </row>
    <row r="10" spans="1:32" ht="13.5" thickBot="1" x14ac:dyDescent="0.25">
      <c r="A10" s="1529"/>
      <c r="B10" s="1532"/>
      <c r="C10" s="1501"/>
      <c r="D10" s="1522"/>
      <c r="E10" s="1523"/>
      <c r="F10" s="1523"/>
      <c r="G10" s="1524"/>
      <c r="H10" s="1522"/>
      <c r="I10" s="1523"/>
      <c r="J10" s="1523"/>
      <c r="K10" s="1524"/>
      <c r="L10" s="1522"/>
      <c r="M10" s="1523"/>
      <c r="N10" s="1523"/>
      <c r="O10" s="1524"/>
      <c r="P10" s="1522"/>
      <c r="Q10" s="1523"/>
      <c r="R10" s="1523"/>
      <c r="S10" s="1524"/>
      <c r="T10" s="1522"/>
      <c r="U10" s="1523"/>
      <c r="V10" s="1523"/>
      <c r="W10" s="1524"/>
      <c r="X10" s="1522"/>
      <c r="Y10" s="1523"/>
      <c r="Z10" s="1523"/>
      <c r="AA10" s="1524"/>
      <c r="AB10" s="692"/>
      <c r="AC10" s="693"/>
      <c r="AD10" s="693"/>
      <c r="AE10" s="693"/>
      <c r="AF10" s="694"/>
    </row>
    <row r="11" spans="1:32" ht="13.5" thickTop="1" x14ac:dyDescent="0.2">
      <c r="A11" s="1530"/>
      <c r="B11" s="1533"/>
      <c r="C11" s="1534"/>
      <c r="D11" s="684" t="s">
        <v>29</v>
      </c>
      <c r="E11" s="685" t="s">
        <v>147</v>
      </c>
      <c r="F11" s="686" t="s">
        <v>148</v>
      </c>
      <c r="G11" s="687" t="s">
        <v>149</v>
      </c>
      <c r="H11" s="684" t="s">
        <v>29</v>
      </c>
      <c r="I11" s="685" t="s">
        <v>147</v>
      </c>
      <c r="J11" s="686" t="s">
        <v>148</v>
      </c>
      <c r="K11" s="687" t="s">
        <v>149</v>
      </c>
      <c r="L11" s="684" t="s">
        <v>29</v>
      </c>
      <c r="M11" s="685" t="s">
        <v>147</v>
      </c>
      <c r="N11" s="686" t="s">
        <v>148</v>
      </c>
      <c r="O11" s="687" t="s">
        <v>149</v>
      </c>
      <c r="P11" s="684" t="s">
        <v>29</v>
      </c>
      <c r="Q11" s="685" t="s">
        <v>147</v>
      </c>
      <c r="R11" s="686" t="s">
        <v>148</v>
      </c>
      <c r="S11" s="687" t="s">
        <v>149</v>
      </c>
      <c r="T11" s="684" t="s">
        <v>29</v>
      </c>
      <c r="U11" s="685" t="s">
        <v>147</v>
      </c>
      <c r="V11" s="686" t="s">
        <v>148</v>
      </c>
      <c r="W11" s="687" t="s">
        <v>149</v>
      </c>
      <c r="X11" s="684" t="s">
        <v>29</v>
      </c>
      <c r="Y11" s="685" t="s">
        <v>147</v>
      </c>
      <c r="Z11" s="686" t="s">
        <v>148</v>
      </c>
      <c r="AA11" s="687" t="s">
        <v>149</v>
      </c>
      <c r="AB11" s="684" t="s">
        <v>29</v>
      </c>
      <c r="AC11" s="685" t="s">
        <v>147</v>
      </c>
      <c r="AD11" s="686" t="s">
        <v>148</v>
      </c>
      <c r="AE11" s="687" t="s">
        <v>149</v>
      </c>
      <c r="AF11" s="688" t="s">
        <v>31</v>
      </c>
    </row>
    <row r="12" spans="1:32" ht="13.5" thickBot="1" x14ac:dyDescent="0.25">
      <c r="A12" s="655">
        <v>1</v>
      </c>
      <c r="B12" s="656">
        <v>2</v>
      </c>
      <c r="C12" s="656">
        <v>3</v>
      </c>
      <c r="D12" s="657">
        <v>4</v>
      </c>
      <c r="E12" s="658">
        <v>5</v>
      </c>
      <c r="F12" s="659">
        <v>6</v>
      </c>
      <c r="G12" s="660">
        <v>7</v>
      </c>
      <c r="H12" s="657">
        <v>8</v>
      </c>
      <c r="I12" s="658">
        <v>9</v>
      </c>
      <c r="J12" s="659">
        <v>10</v>
      </c>
      <c r="K12" s="660">
        <v>11</v>
      </c>
      <c r="L12" s="657">
        <v>12</v>
      </c>
      <c r="M12" s="658">
        <v>13</v>
      </c>
      <c r="N12" s="659">
        <v>14</v>
      </c>
      <c r="O12" s="660">
        <v>15</v>
      </c>
      <c r="P12" s="657">
        <v>16</v>
      </c>
      <c r="Q12" s="658">
        <v>17</v>
      </c>
      <c r="R12" s="659">
        <v>18</v>
      </c>
      <c r="S12" s="660">
        <v>19</v>
      </c>
      <c r="T12" s="657">
        <v>20</v>
      </c>
      <c r="U12" s="658">
        <v>21</v>
      </c>
      <c r="V12" s="659">
        <v>22</v>
      </c>
      <c r="W12" s="660">
        <v>23</v>
      </c>
      <c r="X12" s="657">
        <v>24</v>
      </c>
      <c r="Y12" s="658">
        <v>25</v>
      </c>
      <c r="Z12" s="659">
        <v>26</v>
      </c>
      <c r="AA12" s="660">
        <v>27</v>
      </c>
      <c r="AB12" s="661">
        <v>28</v>
      </c>
      <c r="AC12" s="658">
        <v>29</v>
      </c>
      <c r="AD12" s="658">
        <v>30</v>
      </c>
      <c r="AE12" s="662">
        <v>31</v>
      </c>
      <c r="AF12" s="663">
        <v>32</v>
      </c>
    </row>
    <row r="13" spans="1:32" ht="13.5" thickTop="1" x14ac:dyDescent="0.2">
      <c r="A13" s="664">
        <v>1</v>
      </c>
      <c r="B13" s="695" t="s">
        <v>484</v>
      </c>
      <c r="C13" s="665" t="s">
        <v>500</v>
      </c>
      <c r="D13" s="54">
        <v>30</v>
      </c>
      <c r="E13" s="184">
        <v>7</v>
      </c>
      <c r="F13" s="55">
        <v>11</v>
      </c>
      <c r="G13" s="666">
        <v>2</v>
      </c>
      <c r="H13" s="667">
        <v>28</v>
      </c>
      <c r="I13" s="668">
        <v>7</v>
      </c>
      <c r="J13" s="669">
        <v>14</v>
      </c>
      <c r="K13" s="666">
        <v>4</v>
      </c>
      <c r="L13" s="667">
        <v>33</v>
      </c>
      <c r="M13" s="668">
        <v>10</v>
      </c>
      <c r="N13" s="669">
        <v>28</v>
      </c>
      <c r="O13" s="666">
        <v>5</v>
      </c>
      <c r="P13" s="667">
        <v>29</v>
      </c>
      <c r="Q13" s="668">
        <v>8</v>
      </c>
      <c r="R13" s="669">
        <v>14</v>
      </c>
      <c r="S13" s="666">
        <v>3</v>
      </c>
      <c r="T13" s="667">
        <v>20</v>
      </c>
      <c r="U13" s="668">
        <v>5</v>
      </c>
      <c r="V13" s="669">
        <v>17</v>
      </c>
      <c r="W13" s="666">
        <v>3</v>
      </c>
      <c r="X13" s="667">
        <v>26</v>
      </c>
      <c r="Y13" s="668">
        <v>7</v>
      </c>
      <c r="Z13" s="669">
        <v>9</v>
      </c>
      <c r="AA13" s="666">
        <v>2</v>
      </c>
      <c r="AB13" s="725">
        <v>166</v>
      </c>
      <c r="AC13" s="725">
        <v>44</v>
      </c>
      <c r="AD13" s="725">
        <v>93</v>
      </c>
      <c r="AE13" s="725">
        <v>19</v>
      </c>
      <c r="AF13" s="697">
        <v>1</v>
      </c>
    </row>
    <row r="14" spans="1:32" x14ac:dyDescent="0.2">
      <c r="A14" s="670">
        <v>2</v>
      </c>
      <c r="B14" s="695" t="s">
        <v>485</v>
      </c>
      <c r="C14" s="665" t="s">
        <v>501</v>
      </c>
      <c r="D14" s="60">
        <v>31</v>
      </c>
      <c r="E14" s="65">
        <v>8</v>
      </c>
      <c r="F14" s="63">
        <v>10</v>
      </c>
      <c r="G14" s="671">
        <v>2</v>
      </c>
      <c r="H14" s="672">
        <v>23</v>
      </c>
      <c r="I14" s="673">
        <v>5</v>
      </c>
      <c r="J14" s="674">
        <v>5</v>
      </c>
      <c r="K14" s="671">
        <v>1</v>
      </c>
      <c r="L14" s="672">
        <v>32</v>
      </c>
      <c r="M14" s="673">
        <v>9</v>
      </c>
      <c r="N14" s="674">
        <v>23</v>
      </c>
      <c r="O14" s="671">
        <v>5</v>
      </c>
      <c r="P14" s="672">
        <v>25</v>
      </c>
      <c r="Q14" s="673">
        <v>7</v>
      </c>
      <c r="R14" s="674">
        <v>9</v>
      </c>
      <c r="S14" s="671">
        <v>2</v>
      </c>
      <c r="T14" s="672">
        <v>32</v>
      </c>
      <c r="U14" s="673">
        <v>8</v>
      </c>
      <c r="V14" s="674">
        <v>21</v>
      </c>
      <c r="W14" s="671">
        <v>4</v>
      </c>
      <c r="X14" s="672">
        <v>21</v>
      </c>
      <c r="Y14" s="673">
        <v>4</v>
      </c>
      <c r="Z14" s="674">
        <v>6</v>
      </c>
      <c r="AA14" s="671">
        <v>3</v>
      </c>
      <c r="AB14" s="725">
        <v>164</v>
      </c>
      <c r="AC14" s="725">
        <v>41</v>
      </c>
      <c r="AD14" s="725">
        <v>74</v>
      </c>
      <c r="AE14" s="725">
        <v>17</v>
      </c>
      <c r="AF14" s="698">
        <v>2</v>
      </c>
    </row>
    <row r="15" spans="1:32" x14ac:dyDescent="0.2">
      <c r="A15" s="670">
        <v>3</v>
      </c>
      <c r="B15" s="695" t="s">
        <v>486</v>
      </c>
      <c r="C15" s="665" t="s">
        <v>502</v>
      </c>
      <c r="D15" s="60">
        <v>22</v>
      </c>
      <c r="E15" s="65">
        <v>4</v>
      </c>
      <c r="F15" s="63">
        <v>4</v>
      </c>
      <c r="G15" s="671">
        <v>2</v>
      </c>
      <c r="H15" s="672">
        <v>26</v>
      </c>
      <c r="I15" s="673">
        <v>6</v>
      </c>
      <c r="J15" s="674">
        <v>6</v>
      </c>
      <c r="K15" s="671">
        <v>2</v>
      </c>
      <c r="L15" s="672">
        <v>24</v>
      </c>
      <c r="M15" s="673">
        <v>6</v>
      </c>
      <c r="N15" s="674">
        <v>18</v>
      </c>
      <c r="O15" s="671">
        <v>6</v>
      </c>
      <c r="P15" s="672">
        <v>33</v>
      </c>
      <c r="Q15" s="673">
        <v>8</v>
      </c>
      <c r="R15" s="674">
        <v>12</v>
      </c>
      <c r="S15" s="671">
        <v>2</v>
      </c>
      <c r="T15" s="672">
        <v>28</v>
      </c>
      <c r="U15" s="673">
        <v>7</v>
      </c>
      <c r="V15" s="674">
        <v>19</v>
      </c>
      <c r="W15" s="671">
        <v>7</v>
      </c>
      <c r="X15" s="672">
        <v>30</v>
      </c>
      <c r="Y15" s="673">
        <v>7</v>
      </c>
      <c r="Z15" s="674">
        <v>10</v>
      </c>
      <c r="AA15" s="671">
        <v>2</v>
      </c>
      <c r="AB15" s="725">
        <v>163</v>
      </c>
      <c r="AC15" s="725">
        <v>38</v>
      </c>
      <c r="AD15" s="725">
        <v>69</v>
      </c>
      <c r="AE15" s="725">
        <v>21</v>
      </c>
      <c r="AF15" s="698">
        <v>3</v>
      </c>
    </row>
    <row r="16" spans="1:32" x14ac:dyDescent="0.2">
      <c r="A16" s="670">
        <v>4</v>
      </c>
      <c r="B16" s="695" t="s">
        <v>487</v>
      </c>
      <c r="C16" s="665" t="s">
        <v>135</v>
      </c>
      <c r="D16" s="60">
        <v>25</v>
      </c>
      <c r="E16" s="65">
        <v>5</v>
      </c>
      <c r="F16" s="63">
        <v>7</v>
      </c>
      <c r="G16" s="671">
        <v>2</v>
      </c>
      <c r="H16" s="672">
        <v>21</v>
      </c>
      <c r="I16" s="673">
        <v>4</v>
      </c>
      <c r="J16" s="674">
        <v>5</v>
      </c>
      <c r="K16" s="671">
        <v>2</v>
      </c>
      <c r="L16" s="672">
        <v>20</v>
      </c>
      <c r="M16" s="673">
        <v>4</v>
      </c>
      <c r="N16" s="674">
        <v>11</v>
      </c>
      <c r="O16" s="671">
        <v>3</v>
      </c>
      <c r="P16" s="672">
        <v>29</v>
      </c>
      <c r="Q16" s="673">
        <v>8</v>
      </c>
      <c r="R16" s="674">
        <v>11</v>
      </c>
      <c r="S16" s="671">
        <v>2</v>
      </c>
      <c r="T16" s="672">
        <v>23</v>
      </c>
      <c r="U16" s="673">
        <v>4</v>
      </c>
      <c r="V16" s="674">
        <v>15</v>
      </c>
      <c r="W16" s="671">
        <v>6</v>
      </c>
      <c r="X16" s="672">
        <v>19</v>
      </c>
      <c r="Y16" s="673">
        <v>3</v>
      </c>
      <c r="Z16" s="674">
        <v>3</v>
      </c>
      <c r="AA16" s="671">
        <v>1</v>
      </c>
      <c r="AB16" s="725">
        <v>137</v>
      </c>
      <c r="AC16" s="725">
        <v>28</v>
      </c>
      <c r="AD16" s="725">
        <v>52</v>
      </c>
      <c r="AE16" s="725">
        <v>16</v>
      </c>
      <c r="AF16" s="698">
        <v>4</v>
      </c>
    </row>
    <row r="17" spans="1:32" x14ac:dyDescent="0.2">
      <c r="A17" s="670">
        <v>5</v>
      </c>
      <c r="B17" s="695" t="s">
        <v>488</v>
      </c>
      <c r="C17" s="665" t="s">
        <v>503</v>
      </c>
      <c r="D17" s="60">
        <v>19</v>
      </c>
      <c r="E17" s="65">
        <v>3</v>
      </c>
      <c r="F17" s="63">
        <v>2</v>
      </c>
      <c r="G17" s="671">
        <v>1</v>
      </c>
      <c r="H17" s="672">
        <v>19</v>
      </c>
      <c r="I17" s="673">
        <v>2</v>
      </c>
      <c r="J17" s="674">
        <v>2</v>
      </c>
      <c r="K17" s="671">
        <v>1</v>
      </c>
      <c r="L17" s="672">
        <v>24</v>
      </c>
      <c r="M17" s="673">
        <v>6</v>
      </c>
      <c r="N17" s="674">
        <v>19</v>
      </c>
      <c r="O17" s="671">
        <v>7</v>
      </c>
      <c r="P17" s="672">
        <v>25</v>
      </c>
      <c r="Q17" s="673">
        <v>6</v>
      </c>
      <c r="R17" s="674">
        <v>13</v>
      </c>
      <c r="S17" s="671">
        <v>3</v>
      </c>
      <c r="T17" s="672">
        <v>26</v>
      </c>
      <c r="U17" s="673">
        <v>7</v>
      </c>
      <c r="V17" s="674">
        <v>13</v>
      </c>
      <c r="W17" s="671">
        <v>3</v>
      </c>
      <c r="X17" s="672">
        <v>20</v>
      </c>
      <c r="Y17" s="673">
        <v>4</v>
      </c>
      <c r="Z17" s="674">
        <v>4</v>
      </c>
      <c r="AA17" s="671">
        <v>1</v>
      </c>
      <c r="AB17" s="725">
        <v>133</v>
      </c>
      <c r="AC17" s="725">
        <v>28</v>
      </c>
      <c r="AD17" s="725">
        <v>53</v>
      </c>
      <c r="AE17" s="725">
        <v>16</v>
      </c>
      <c r="AF17" s="698">
        <v>5</v>
      </c>
    </row>
    <row r="18" spans="1:32" x14ac:dyDescent="0.2">
      <c r="A18" s="670">
        <v>6</v>
      </c>
      <c r="B18" s="695" t="s">
        <v>489</v>
      </c>
      <c r="C18" s="665" t="s">
        <v>188</v>
      </c>
      <c r="D18" s="60">
        <v>20</v>
      </c>
      <c r="E18" s="65">
        <v>4</v>
      </c>
      <c r="F18" s="63">
        <v>4</v>
      </c>
      <c r="G18" s="671">
        <v>1</v>
      </c>
      <c r="H18" s="672">
        <v>20</v>
      </c>
      <c r="I18" s="673">
        <v>3</v>
      </c>
      <c r="J18" s="674">
        <v>5</v>
      </c>
      <c r="K18" s="671">
        <v>1</v>
      </c>
      <c r="L18" s="672">
        <v>24</v>
      </c>
      <c r="M18" s="673">
        <v>5</v>
      </c>
      <c r="N18" s="674">
        <v>18</v>
      </c>
      <c r="O18" s="671">
        <v>4</v>
      </c>
      <c r="P18" s="672">
        <v>24</v>
      </c>
      <c r="Q18" s="673">
        <v>7</v>
      </c>
      <c r="R18" s="674">
        <v>12</v>
      </c>
      <c r="S18" s="671">
        <v>3</v>
      </c>
      <c r="T18" s="672">
        <v>28</v>
      </c>
      <c r="U18" s="673">
        <v>7</v>
      </c>
      <c r="V18" s="674">
        <v>28</v>
      </c>
      <c r="W18" s="671">
        <v>6</v>
      </c>
      <c r="X18" s="672">
        <v>16</v>
      </c>
      <c r="Y18" s="673">
        <v>3</v>
      </c>
      <c r="Z18" s="674">
        <v>4</v>
      </c>
      <c r="AA18" s="671">
        <v>2</v>
      </c>
      <c r="AB18" s="725">
        <v>132</v>
      </c>
      <c r="AC18" s="725">
        <v>29</v>
      </c>
      <c r="AD18" s="725">
        <v>71</v>
      </c>
      <c r="AE18" s="725">
        <v>17</v>
      </c>
      <c r="AF18" s="698">
        <v>6</v>
      </c>
    </row>
    <row r="19" spans="1:32" x14ac:dyDescent="0.2">
      <c r="A19" s="670">
        <v>7</v>
      </c>
      <c r="B19" s="695" t="s">
        <v>490</v>
      </c>
      <c r="C19" s="665" t="s">
        <v>480</v>
      </c>
      <c r="D19" s="60">
        <v>26</v>
      </c>
      <c r="E19" s="65">
        <v>7</v>
      </c>
      <c r="F19" s="63">
        <v>7</v>
      </c>
      <c r="G19" s="671">
        <v>2</v>
      </c>
      <c r="H19" s="672">
        <v>20</v>
      </c>
      <c r="I19" s="673">
        <v>3</v>
      </c>
      <c r="J19" s="674">
        <v>3</v>
      </c>
      <c r="K19" s="671">
        <v>1</v>
      </c>
      <c r="L19" s="672">
        <v>27</v>
      </c>
      <c r="M19" s="673">
        <v>8</v>
      </c>
      <c r="N19" s="674">
        <v>26</v>
      </c>
      <c r="O19" s="671">
        <v>5</v>
      </c>
      <c r="P19" s="672">
        <v>17</v>
      </c>
      <c r="Q19" s="673">
        <v>3</v>
      </c>
      <c r="R19" s="674">
        <v>5</v>
      </c>
      <c r="S19" s="671">
        <v>2</v>
      </c>
      <c r="T19" s="672">
        <v>23</v>
      </c>
      <c r="U19" s="673">
        <v>5</v>
      </c>
      <c r="V19" s="674">
        <v>12</v>
      </c>
      <c r="W19" s="671">
        <v>4</v>
      </c>
      <c r="X19" s="672">
        <v>19</v>
      </c>
      <c r="Y19" s="673">
        <v>3</v>
      </c>
      <c r="Z19" s="674">
        <v>5</v>
      </c>
      <c r="AA19" s="671">
        <v>2</v>
      </c>
      <c r="AB19" s="725">
        <v>132</v>
      </c>
      <c r="AC19" s="725">
        <v>29</v>
      </c>
      <c r="AD19" s="725">
        <v>58</v>
      </c>
      <c r="AE19" s="725">
        <v>16</v>
      </c>
      <c r="AF19" s="698">
        <v>7</v>
      </c>
    </row>
    <row r="20" spans="1:32" x14ac:dyDescent="0.2">
      <c r="A20" s="670">
        <v>8</v>
      </c>
      <c r="B20" s="695" t="s">
        <v>491</v>
      </c>
      <c r="C20" s="665" t="s">
        <v>505</v>
      </c>
      <c r="D20" s="60">
        <v>0</v>
      </c>
      <c r="E20" s="65">
        <v>0</v>
      </c>
      <c r="F20" s="63">
        <v>0</v>
      </c>
      <c r="G20" s="671">
        <v>0</v>
      </c>
      <c r="H20" s="672">
        <v>17</v>
      </c>
      <c r="I20" s="673">
        <v>3</v>
      </c>
      <c r="J20" s="674">
        <v>4</v>
      </c>
      <c r="K20" s="671">
        <v>2</v>
      </c>
      <c r="L20" s="672">
        <v>21</v>
      </c>
      <c r="M20" s="673">
        <v>5</v>
      </c>
      <c r="N20" s="674">
        <v>26</v>
      </c>
      <c r="O20" s="671">
        <v>6</v>
      </c>
      <c r="P20" s="672">
        <v>23</v>
      </c>
      <c r="Q20" s="673">
        <v>3</v>
      </c>
      <c r="R20" s="674">
        <v>6</v>
      </c>
      <c r="S20" s="671">
        <v>1</v>
      </c>
      <c r="T20" s="672">
        <v>27</v>
      </c>
      <c r="U20" s="673">
        <v>6</v>
      </c>
      <c r="V20" s="674">
        <v>14</v>
      </c>
      <c r="W20" s="671">
        <v>3</v>
      </c>
      <c r="X20" s="672">
        <v>28</v>
      </c>
      <c r="Y20" s="673">
        <v>8</v>
      </c>
      <c r="Z20" s="674">
        <v>11</v>
      </c>
      <c r="AA20" s="671">
        <v>2</v>
      </c>
      <c r="AB20" s="725">
        <v>116</v>
      </c>
      <c r="AC20" s="725">
        <v>25</v>
      </c>
      <c r="AD20" s="725">
        <v>61</v>
      </c>
      <c r="AE20" s="725">
        <v>14</v>
      </c>
      <c r="AF20" s="698">
        <v>8</v>
      </c>
    </row>
    <row r="21" spans="1:32" x14ac:dyDescent="0.2">
      <c r="A21" s="670">
        <v>9</v>
      </c>
      <c r="B21" s="695" t="s">
        <v>492</v>
      </c>
      <c r="C21" s="665" t="s">
        <v>503</v>
      </c>
      <c r="D21" s="60">
        <v>20</v>
      </c>
      <c r="E21" s="65">
        <v>3</v>
      </c>
      <c r="F21" s="63">
        <v>3</v>
      </c>
      <c r="G21" s="671">
        <v>1</v>
      </c>
      <c r="H21" s="672">
        <v>13</v>
      </c>
      <c r="I21" s="673">
        <v>1</v>
      </c>
      <c r="J21" s="674">
        <v>1</v>
      </c>
      <c r="K21" s="671">
        <v>1</v>
      </c>
      <c r="L21" s="672">
        <v>23</v>
      </c>
      <c r="M21" s="673">
        <v>6</v>
      </c>
      <c r="N21" s="674">
        <v>23</v>
      </c>
      <c r="O21" s="671">
        <v>7</v>
      </c>
      <c r="P21" s="672">
        <v>24</v>
      </c>
      <c r="Q21" s="673">
        <v>5</v>
      </c>
      <c r="R21" s="674">
        <v>5</v>
      </c>
      <c r="S21" s="671">
        <v>1</v>
      </c>
      <c r="T21" s="672">
        <v>15</v>
      </c>
      <c r="U21" s="673">
        <v>3</v>
      </c>
      <c r="V21" s="674">
        <v>9</v>
      </c>
      <c r="W21" s="671">
        <v>4</v>
      </c>
      <c r="X21" s="672">
        <v>15</v>
      </c>
      <c r="Y21" s="673">
        <v>2</v>
      </c>
      <c r="Z21" s="674">
        <v>1</v>
      </c>
      <c r="AA21" s="671">
        <v>1</v>
      </c>
      <c r="AB21" s="725">
        <v>110</v>
      </c>
      <c r="AC21" s="725">
        <v>20</v>
      </c>
      <c r="AD21" s="725">
        <v>42</v>
      </c>
      <c r="AE21" s="725">
        <v>15</v>
      </c>
      <c r="AF21" s="698">
        <v>9</v>
      </c>
    </row>
    <row r="22" spans="1:32" x14ac:dyDescent="0.2">
      <c r="A22" s="670">
        <v>10</v>
      </c>
      <c r="B22" s="695" t="s">
        <v>493</v>
      </c>
      <c r="C22" s="665" t="s">
        <v>297</v>
      </c>
      <c r="D22" s="60">
        <v>21</v>
      </c>
      <c r="E22" s="65">
        <v>2</v>
      </c>
      <c r="F22" s="63">
        <v>5</v>
      </c>
      <c r="G22" s="671">
        <v>2</v>
      </c>
      <c r="H22" s="672">
        <v>13</v>
      </c>
      <c r="I22" s="673">
        <v>0</v>
      </c>
      <c r="J22" s="674">
        <v>0</v>
      </c>
      <c r="K22" s="671">
        <v>0</v>
      </c>
      <c r="L22" s="672">
        <v>18</v>
      </c>
      <c r="M22" s="673">
        <v>4</v>
      </c>
      <c r="N22" s="674">
        <v>12</v>
      </c>
      <c r="O22" s="671">
        <v>7</v>
      </c>
      <c r="P22" s="672">
        <v>12</v>
      </c>
      <c r="Q22" s="673">
        <v>1</v>
      </c>
      <c r="R22" s="674">
        <v>3</v>
      </c>
      <c r="S22" s="671">
        <v>1</v>
      </c>
      <c r="T22" s="672">
        <v>23</v>
      </c>
      <c r="U22" s="673">
        <v>5</v>
      </c>
      <c r="V22" s="674">
        <v>24</v>
      </c>
      <c r="W22" s="671">
        <v>4</v>
      </c>
      <c r="X22" s="672">
        <v>19</v>
      </c>
      <c r="Y22" s="673">
        <v>4</v>
      </c>
      <c r="Z22" s="674">
        <v>6</v>
      </c>
      <c r="AA22" s="671">
        <v>2</v>
      </c>
      <c r="AB22" s="725">
        <v>106</v>
      </c>
      <c r="AC22" s="725">
        <v>16</v>
      </c>
      <c r="AD22" s="725">
        <v>50</v>
      </c>
      <c r="AE22" s="725">
        <v>16</v>
      </c>
      <c r="AF22" s="698">
        <v>10</v>
      </c>
    </row>
    <row r="23" spans="1:32" x14ac:dyDescent="0.2">
      <c r="A23" s="670">
        <v>11</v>
      </c>
      <c r="B23" s="696" t="s">
        <v>494</v>
      </c>
      <c r="C23" s="675" t="s">
        <v>503</v>
      </c>
      <c r="D23" s="60">
        <v>22</v>
      </c>
      <c r="E23" s="65">
        <v>4</v>
      </c>
      <c r="F23" s="63">
        <v>7</v>
      </c>
      <c r="G23" s="671">
        <v>2</v>
      </c>
      <c r="H23" s="672">
        <v>13</v>
      </c>
      <c r="I23" s="673">
        <v>1</v>
      </c>
      <c r="J23" s="674">
        <v>1</v>
      </c>
      <c r="K23" s="671">
        <v>1</v>
      </c>
      <c r="L23" s="672">
        <v>14</v>
      </c>
      <c r="M23" s="673">
        <v>3</v>
      </c>
      <c r="N23" s="674">
        <v>10</v>
      </c>
      <c r="O23" s="671">
        <v>3</v>
      </c>
      <c r="P23" s="672">
        <v>17</v>
      </c>
      <c r="Q23" s="673">
        <v>3</v>
      </c>
      <c r="R23" s="674">
        <v>5</v>
      </c>
      <c r="S23" s="671">
        <v>1</v>
      </c>
      <c r="T23" s="672">
        <v>17</v>
      </c>
      <c r="U23" s="673">
        <v>3</v>
      </c>
      <c r="V23" s="674">
        <v>6</v>
      </c>
      <c r="W23" s="671">
        <v>2</v>
      </c>
      <c r="X23" s="672">
        <v>18</v>
      </c>
      <c r="Y23" s="673">
        <v>3</v>
      </c>
      <c r="Z23" s="674">
        <v>4</v>
      </c>
      <c r="AA23" s="671">
        <v>3</v>
      </c>
      <c r="AB23" s="725">
        <v>101</v>
      </c>
      <c r="AC23" s="725">
        <v>17</v>
      </c>
      <c r="AD23" s="725">
        <v>33</v>
      </c>
      <c r="AE23" s="725">
        <v>12</v>
      </c>
      <c r="AF23" s="698">
        <v>11</v>
      </c>
    </row>
    <row r="24" spans="1:32" x14ac:dyDescent="0.2">
      <c r="A24" s="670">
        <v>12</v>
      </c>
      <c r="B24" s="695" t="s">
        <v>495</v>
      </c>
      <c r="C24" s="665" t="s">
        <v>506</v>
      </c>
      <c r="D24" s="60">
        <v>11</v>
      </c>
      <c r="E24" s="65">
        <v>1</v>
      </c>
      <c r="F24" s="63">
        <v>2</v>
      </c>
      <c r="G24" s="671">
        <v>1</v>
      </c>
      <c r="H24" s="672">
        <v>13</v>
      </c>
      <c r="I24" s="673">
        <v>0</v>
      </c>
      <c r="J24" s="674">
        <v>0</v>
      </c>
      <c r="K24" s="671">
        <v>0</v>
      </c>
      <c r="L24" s="672">
        <v>22</v>
      </c>
      <c r="M24" s="673">
        <v>3</v>
      </c>
      <c r="N24" s="674">
        <v>17</v>
      </c>
      <c r="O24" s="671">
        <v>6</v>
      </c>
      <c r="P24" s="672">
        <v>16</v>
      </c>
      <c r="Q24" s="673">
        <v>2</v>
      </c>
      <c r="R24" s="674">
        <v>1</v>
      </c>
      <c r="S24" s="671">
        <v>1</v>
      </c>
      <c r="T24" s="672">
        <v>14</v>
      </c>
      <c r="U24" s="673">
        <v>3</v>
      </c>
      <c r="V24" s="674">
        <v>9</v>
      </c>
      <c r="W24" s="671">
        <v>3</v>
      </c>
      <c r="X24" s="672">
        <v>23</v>
      </c>
      <c r="Y24" s="673">
        <v>4</v>
      </c>
      <c r="Z24" s="674">
        <v>8</v>
      </c>
      <c r="AA24" s="671">
        <v>4</v>
      </c>
      <c r="AB24" s="725">
        <v>99</v>
      </c>
      <c r="AC24" s="725">
        <v>13</v>
      </c>
      <c r="AD24" s="725">
        <v>37</v>
      </c>
      <c r="AE24" s="725">
        <v>15</v>
      </c>
      <c r="AF24" s="698">
        <v>12</v>
      </c>
    </row>
    <row r="25" spans="1:32" x14ac:dyDescent="0.2">
      <c r="A25" s="670">
        <v>13</v>
      </c>
      <c r="B25" s="695" t="s">
        <v>496</v>
      </c>
      <c r="C25" s="665" t="s">
        <v>504</v>
      </c>
      <c r="D25" s="60">
        <v>14</v>
      </c>
      <c r="E25" s="65">
        <v>1</v>
      </c>
      <c r="F25" s="63">
        <v>0</v>
      </c>
      <c r="G25" s="671">
        <v>0</v>
      </c>
      <c r="H25" s="672">
        <v>11</v>
      </c>
      <c r="I25" s="673">
        <v>0</v>
      </c>
      <c r="J25" s="674">
        <v>0</v>
      </c>
      <c r="K25" s="671">
        <v>0</v>
      </c>
      <c r="L25" s="672">
        <v>14</v>
      </c>
      <c r="M25" s="673">
        <v>2</v>
      </c>
      <c r="N25" s="674">
        <v>10</v>
      </c>
      <c r="O25" s="671">
        <v>4</v>
      </c>
      <c r="P25" s="672">
        <v>16</v>
      </c>
      <c r="Q25" s="673">
        <v>2</v>
      </c>
      <c r="R25" s="674">
        <v>3</v>
      </c>
      <c r="S25" s="671">
        <v>1</v>
      </c>
      <c r="T25" s="672">
        <v>28</v>
      </c>
      <c r="U25" s="673">
        <v>6</v>
      </c>
      <c r="V25" s="674">
        <v>9</v>
      </c>
      <c r="W25" s="671">
        <v>3</v>
      </c>
      <c r="X25" s="672">
        <v>16</v>
      </c>
      <c r="Y25" s="673">
        <v>2</v>
      </c>
      <c r="Z25" s="674">
        <v>2</v>
      </c>
      <c r="AA25" s="671">
        <v>1</v>
      </c>
      <c r="AB25" s="725">
        <v>99</v>
      </c>
      <c r="AC25" s="725">
        <v>13</v>
      </c>
      <c r="AD25" s="725">
        <v>24</v>
      </c>
      <c r="AE25" s="725">
        <v>9</v>
      </c>
      <c r="AF25" s="698">
        <v>13</v>
      </c>
    </row>
    <row r="26" spans="1:32" x14ac:dyDescent="0.2">
      <c r="A26" s="670">
        <v>14</v>
      </c>
      <c r="B26" s="695" t="s">
        <v>497</v>
      </c>
      <c r="C26" s="665" t="s">
        <v>504</v>
      </c>
      <c r="D26" s="60">
        <v>12</v>
      </c>
      <c r="E26" s="65">
        <v>2</v>
      </c>
      <c r="F26" s="63">
        <v>1</v>
      </c>
      <c r="G26" s="671">
        <v>1</v>
      </c>
      <c r="H26" s="672">
        <v>13</v>
      </c>
      <c r="I26" s="673">
        <v>1</v>
      </c>
      <c r="J26" s="674">
        <v>1</v>
      </c>
      <c r="K26" s="671">
        <v>1</v>
      </c>
      <c r="L26" s="672">
        <v>17</v>
      </c>
      <c r="M26" s="673">
        <v>2</v>
      </c>
      <c r="N26" s="674">
        <v>12</v>
      </c>
      <c r="O26" s="671">
        <v>3</v>
      </c>
      <c r="P26" s="672">
        <v>14</v>
      </c>
      <c r="Q26" s="673">
        <v>1</v>
      </c>
      <c r="R26" s="674">
        <v>2</v>
      </c>
      <c r="S26" s="671">
        <v>1</v>
      </c>
      <c r="T26" s="672">
        <v>17</v>
      </c>
      <c r="U26" s="673">
        <v>3</v>
      </c>
      <c r="V26" s="674">
        <v>8</v>
      </c>
      <c r="W26" s="671">
        <v>4</v>
      </c>
      <c r="X26" s="672">
        <v>23</v>
      </c>
      <c r="Y26" s="673">
        <v>4</v>
      </c>
      <c r="Z26" s="674">
        <v>6</v>
      </c>
      <c r="AA26" s="671">
        <v>1</v>
      </c>
      <c r="AB26" s="725">
        <v>96</v>
      </c>
      <c r="AC26" s="725">
        <v>13</v>
      </c>
      <c r="AD26" s="725">
        <v>30</v>
      </c>
      <c r="AE26" s="725">
        <v>11</v>
      </c>
      <c r="AF26" s="698">
        <v>14</v>
      </c>
    </row>
    <row r="27" spans="1:32" x14ac:dyDescent="0.2">
      <c r="A27" s="670">
        <v>15</v>
      </c>
      <c r="B27" s="695" t="s">
        <v>498</v>
      </c>
      <c r="C27" s="665" t="s">
        <v>503</v>
      </c>
      <c r="D27" s="60">
        <v>20</v>
      </c>
      <c r="E27" s="65">
        <v>4</v>
      </c>
      <c r="F27" s="63">
        <v>3</v>
      </c>
      <c r="G27" s="671">
        <v>1</v>
      </c>
      <c r="H27" s="672">
        <v>13</v>
      </c>
      <c r="I27" s="673">
        <v>1</v>
      </c>
      <c r="J27" s="674">
        <v>1</v>
      </c>
      <c r="K27" s="671">
        <v>1</v>
      </c>
      <c r="L27" s="672">
        <v>33</v>
      </c>
      <c r="M27" s="673">
        <v>9</v>
      </c>
      <c r="N27" s="674">
        <v>30</v>
      </c>
      <c r="O27" s="671">
        <v>8</v>
      </c>
      <c r="P27" s="672">
        <v>19</v>
      </c>
      <c r="Q27" s="673">
        <v>3</v>
      </c>
      <c r="R27" s="674">
        <v>5</v>
      </c>
      <c r="S27" s="671">
        <v>2</v>
      </c>
      <c r="T27" s="672">
        <v>0</v>
      </c>
      <c r="U27" s="673">
        <v>0</v>
      </c>
      <c r="V27" s="674">
        <v>0</v>
      </c>
      <c r="W27" s="671">
        <v>0</v>
      </c>
      <c r="X27" s="672">
        <v>0</v>
      </c>
      <c r="Y27" s="673">
        <v>0</v>
      </c>
      <c r="Z27" s="674">
        <v>0</v>
      </c>
      <c r="AA27" s="671">
        <v>0</v>
      </c>
      <c r="AB27" s="725">
        <v>85</v>
      </c>
      <c r="AC27" s="725">
        <v>17</v>
      </c>
      <c r="AD27" s="725">
        <v>39</v>
      </c>
      <c r="AE27" s="725">
        <v>12</v>
      </c>
      <c r="AF27" s="698">
        <v>15</v>
      </c>
    </row>
    <row r="28" spans="1:32" ht="13.5" thickBot="1" x14ac:dyDescent="0.25">
      <c r="A28" s="1046">
        <v>16</v>
      </c>
      <c r="B28" s="1047" t="s">
        <v>499</v>
      </c>
      <c r="C28" s="676" t="s">
        <v>295</v>
      </c>
      <c r="D28" s="677">
        <v>18</v>
      </c>
      <c r="E28" s="678">
        <v>3</v>
      </c>
      <c r="F28" s="679">
        <v>2</v>
      </c>
      <c r="G28" s="680">
        <v>1</v>
      </c>
      <c r="H28" s="681">
        <v>17</v>
      </c>
      <c r="I28" s="682">
        <v>2</v>
      </c>
      <c r="J28" s="683">
        <v>2</v>
      </c>
      <c r="K28" s="680">
        <v>1</v>
      </c>
      <c r="L28" s="681">
        <v>0</v>
      </c>
      <c r="M28" s="682">
        <v>0</v>
      </c>
      <c r="N28" s="683">
        <v>0</v>
      </c>
      <c r="O28" s="680">
        <v>0</v>
      </c>
      <c r="P28" s="681">
        <v>0</v>
      </c>
      <c r="Q28" s="682">
        <v>0</v>
      </c>
      <c r="R28" s="683">
        <v>0</v>
      </c>
      <c r="S28" s="680">
        <v>0</v>
      </c>
      <c r="T28" s="681">
        <v>15</v>
      </c>
      <c r="U28" s="682">
        <v>2</v>
      </c>
      <c r="V28" s="683">
        <v>8</v>
      </c>
      <c r="W28" s="680">
        <v>4</v>
      </c>
      <c r="X28" s="681">
        <v>19</v>
      </c>
      <c r="Y28" s="682">
        <v>3</v>
      </c>
      <c r="Z28" s="683">
        <v>4</v>
      </c>
      <c r="AA28" s="680">
        <v>2</v>
      </c>
      <c r="AB28" s="1048">
        <v>69</v>
      </c>
      <c r="AC28" s="1048">
        <v>10</v>
      </c>
      <c r="AD28" s="1048">
        <v>16</v>
      </c>
      <c r="AE28" s="1048">
        <v>8</v>
      </c>
      <c r="AF28" s="1049">
        <v>16</v>
      </c>
    </row>
    <row r="29" spans="1:32" ht="13.5" thickTop="1" x14ac:dyDescent="0.2"/>
  </sheetData>
  <mergeCells count="22">
    <mergeCell ref="A8:A11"/>
    <mergeCell ref="B8:B11"/>
    <mergeCell ref="C8:C11"/>
    <mergeCell ref="D8:G8"/>
    <mergeCell ref="H8:K8"/>
    <mergeCell ref="P8:S8"/>
    <mergeCell ref="T8:W8"/>
    <mergeCell ref="X8:AA8"/>
    <mergeCell ref="D9:G9"/>
    <mergeCell ref="H9:K9"/>
    <mergeCell ref="L9:O9"/>
    <mergeCell ref="P9:S9"/>
    <mergeCell ref="T9:W9"/>
    <mergeCell ref="X9:AA9"/>
    <mergeCell ref="L8:O8"/>
    <mergeCell ref="AB9:AF9"/>
    <mergeCell ref="D10:G10"/>
    <mergeCell ref="H10:K10"/>
    <mergeCell ref="L10:O10"/>
    <mergeCell ref="P10:S10"/>
    <mergeCell ref="T10:W10"/>
    <mergeCell ref="X10:AA10"/>
  </mergeCells>
  <dataValidations count="1">
    <dataValidation allowBlank="1" showInputMessage="1" showErrorMessage="1" promptTitle="POZOR!" prompt="Polje sadrži formulu!_x000a_U polja u ovom dijelu ne upisujte i ne mjenjajte ništa!" sqref="D13:AF28" xr:uid="{38811AFF-6A4A-4322-BE16-9BC69DEF7AA7}"/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B1:Z20"/>
  <sheetViews>
    <sheetView zoomScale="52" zoomScaleNormal="52" workbookViewId="0">
      <selection activeCell="U15" sqref="U15"/>
    </sheetView>
  </sheetViews>
  <sheetFormatPr defaultColWidth="8.85546875" defaultRowHeight="12.75" x14ac:dyDescent="0.2"/>
  <cols>
    <col min="1" max="1" width="4.42578125" style="28" customWidth="1"/>
    <col min="2" max="2" width="11.7109375" style="28" customWidth="1"/>
    <col min="3" max="3" width="48.85546875" style="28" customWidth="1"/>
    <col min="4" max="4" width="11" style="28" customWidth="1"/>
    <col min="5" max="5" width="17" style="28" customWidth="1"/>
    <col min="6" max="6" width="10.7109375" style="28" customWidth="1"/>
    <col min="7" max="7" width="14.5703125" style="28" customWidth="1"/>
    <col min="8" max="8" width="10.7109375" style="28" customWidth="1"/>
    <col min="9" max="9" width="15" style="28" customWidth="1"/>
    <col min="10" max="10" width="10.5703125" style="28" customWidth="1"/>
    <col min="11" max="11" width="15.7109375" style="28" customWidth="1"/>
    <col min="12" max="12" width="11.140625" style="28" customWidth="1"/>
    <col min="13" max="13" width="15.7109375" style="28" customWidth="1"/>
    <col min="14" max="14" width="10.7109375" style="28" customWidth="1"/>
    <col min="15" max="15" width="15" style="28" customWidth="1"/>
    <col min="16" max="16" width="10.7109375" style="28" customWidth="1"/>
    <col min="17" max="17" width="18.5703125" style="28" customWidth="1"/>
    <col min="18" max="18" width="10.7109375" style="28" customWidth="1"/>
    <col min="19" max="19" width="17.28515625" style="28" customWidth="1"/>
    <col min="20" max="20" width="10.5703125" style="28" customWidth="1"/>
    <col min="21" max="21" width="14.42578125" style="28" customWidth="1"/>
    <col min="22" max="22" width="10.7109375" style="28" customWidth="1"/>
    <col min="23" max="23" width="16.28515625" style="28" customWidth="1"/>
    <col min="24" max="24" width="14.140625" style="28" customWidth="1"/>
    <col min="25" max="25" width="16.5703125" style="28" customWidth="1"/>
    <col min="26" max="26" width="17.140625" style="28" customWidth="1"/>
    <col min="27" max="27" width="7.5703125" style="28" customWidth="1"/>
    <col min="28" max="28" width="9.85546875" style="28" customWidth="1"/>
    <col min="29" max="29" width="44.5703125" style="28" customWidth="1"/>
    <col min="30" max="30" width="8.85546875" style="28"/>
    <col min="31" max="31" width="10.140625" style="28" bestFit="1" customWidth="1"/>
    <col min="32" max="258" width="8.85546875" style="28"/>
    <col min="259" max="259" width="4.42578125" style="28" customWidth="1"/>
    <col min="260" max="260" width="38.85546875" style="28" customWidth="1"/>
    <col min="261" max="261" width="16.85546875" style="28" customWidth="1"/>
    <col min="262" max="262" width="14" style="28" customWidth="1"/>
    <col min="263" max="263" width="13.5703125" style="28" customWidth="1"/>
    <col min="264" max="264" width="10.7109375" style="28" customWidth="1"/>
    <col min="265" max="265" width="6.7109375" style="28" customWidth="1"/>
    <col min="266" max="267" width="10.7109375" style="28" customWidth="1"/>
    <col min="268" max="268" width="6.7109375" style="28" customWidth="1"/>
    <col min="269" max="270" width="10.7109375" style="28" customWidth="1"/>
    <col min="271" max="271" width="6.7109375" style="28" customWidth="1"/>
    <col min="272" max="273" width="10.7109375" style="28" customWidth="1"/>
    <col min="274" max="274" width="6.7109375" style="28" customWidth="1"/>
    <col min="275" max="276" width="10.7109375" style="28" customWidth="1"/>
    <col min="277" max="277" width="6.7109375" style="28" customWidth="1"/>
    <col min="278" max="279" width="10.7109375" style="28" customWidth="1"/>
    <col min="280" max="280" width="6.7109375" style="28" customWidth="1"/>
    <col min="281" max="281" width="9.140625" style="28" customWidth="1"/>
    <col min="282" max="282" width="8.85546875" style="28"/>
    <col min="283" max="283" width="7.5703125" style="28" customWidth="1"/>
    <col min="284" max="284" width="9.85546875" style="28" customWidth="1"/>
    <col min="285" max="286" width="8.85546875" style="28"/>
    <col min="287" max="287" width="10.140625" style="28" bestFit="1" customWidth="1"/>
    <col min="288" max="514" width="8.85546875" style="28"/>
    <col min="515" max="515" width="4.42578125" style="28" customWidth="1"/>
    <col min="516" max="516" width="38.85546875" style="28" customWidth="1"/>
    <col min="517" max="517" width="16.85546875" style="28" customWidth="1"/>
    <col min="518" max="518" width="14" style="28" customWidth="1"/>
    <col min="519" max="519" width="13.5703125" style="28" customWidth="1"/>
    <col min="520" max="520" width="10.7109375" style="28" customWidth="1"/>
    <col min="521" max="521" width="6.7109375" style="28" customWidth="1"/>
    <col min="522" max="523" width="10.7109375" style="28" customWidth="1"/>
    <col min="524" max="524" width="6.7109375" style="28" customWidth="1"/>
    <col min="525" max="526" width="10.7109375" style="28" customWidth="1"/>
    <col min="527" max="527" width="6.7109375" style="28" customWidth="1"/>
    <col min="528" max="529" width="10.7109375" style="28" customWidth="1"/>
    <col min="530" max="530" width="6.7109375" style="28" customWidth="1"/>
    <col min="531" max="532" width="10.7109375" style="28" customWidth="1"/>
    <col min="533" max="533" width="6.7109375" style="28" customWidth="1"/>
    <col min="534" max="535" width="10.7109375" style="28" customWidth="1"/>
    <col min="536" max="536" width="6.7109375" style="28" customWidth="1"/>
    <col min="537" max="537" width="9.140625" style="28" customWidth="1"/>
    <col min="538" max="538" width="8.85546875" style="28"/>
    <col min="539" max="539" width="7.5703125" style="28" customWidth="1"/>
    <col min="540" max="540" width="9.85546875" style="28" customWidth="1"/>
    <col min="541" max="542" width="8.85546875" style="28"/>
    <col min="543" max="543" width="10.140625" style="28" bestFit="1" customWidth="1"/>
    <col min="544" max="770" width="8.85546875" style="28"/>
    <col min="771" max="771" width="4.42578125" style="28" customWidth="1"/>
    <col min="772" max="772" width="38.85546875" style="28" customWidth="1"/>
    <col min="773" max="773" width="16.85546875" style="28" customWidth="1"/>
    <col min="774" max="774" width="14" style="28" customWidth="1"/>
    <col min="775" max="775" width="13.5703125" style="28" customWidth="1"/>
    <col min="776" max="776" width="10.7109375" style="28" customWidth="1"/>
    <col min="777" max="777" width="6.7109375" style="28" customWidth="1"/>
    <col min="778" max="779" width="10.7109375" style="28" customWidth="1"/>
    <col min="780" max="780" width="6.7109375" style="28" customWidth="1"/>
    <col min="781" max="782" width="10.7109375" style="28" customWidth="1"/>
    <col min="783" max="783" width="6.7109375" style="28" customWidth="1"/>
    <col min="784" max="785" width="10.7109375" style="28" customWidth="1"/>
    <col min="786" max="786" width="6.7109375" style="28" customWidth="1"/>
    <col min="787" max="788" width="10.7109375" style="28" customWidth="1"/>
    <col min="789" max="789" width="6.7109375" style="28" customWidth="1"/>
    <col min="790" max="791" width="10.7109375" style="28" customWidth="1"/>
    <col min="792" max="792" width="6.7109375" style="28" customWidth="1"/>
    <col min="793" max="793" width="9.140625" style="28" customWidth="1"/>
    <col min="794" max="794" width="8.85546875" style="28"/>
    <col min="795" max="795" width="7.5703125" style="28" customWidth="1"/>
    <col min="796" max="796" width="9.85546875" style="28" customWidth="1"/>
    <col min="797" max="798" width="8.85546875" style="28"/>
    <col min="799" max="799" width="10.140625" style="28" bestFit="1" customWidth="1"/>
    <col min="800" max="1026" width="8.85546875" style="28"/>
    <col min="1027" max="1027" width="4.42578125" style="28" customWidth="1"/>
    <col min="1028" max="1028" width="38.85546875" style="28" customWidth="1"/>
    <col min="1029" max="1029" width="16.85546875" style="28" customWidth="1"/>
    <col min="1030" max="1030" width="14" style="28" customWidth="1"/>
    <col min="1031" max="1031" width="13.5703125" style="28" customWidth="1"/>
    <col min="1032" max="1032" width="10.7109375" style="28" customWidth="1"/>
    <col min="1033" max="1033" width="6.7109375" style="28" customWidth="1"/>
    <col min="1034" max="1035" width="10.7109375" style="28" customWidth="1"/>
    <col min="1036" max="1036" width="6.7109375" style="28" customWidth="1"/>
    <col min="1037" max="1038" width="10.7109375" style="28" customWidth="1"/>
    <col min="1039" max="1039" width="6.7109375" style="28" customWidth="1"/>
    <col min="1040" max="1041" width="10.7109375" style="28" customWidth="1"/>
    <col min="1042" max="1042" width="6.7109375" style="28" customWidth="1"/>
    <col min="1043" max="1044" width="10.7109375" style="28" customWidth="1"/>
    <col min="1045" max="1045" width="6.7109375" style="28" customWidth="1"/>
    <col min="1046" max="1047" width="10.7109375" style="28" customWidth="1"/>
    <col min="1048" max="1048" width="6.7109375" style="28" customWidth="1"/>
    <col min="1049" max="1049" width="9.140625" style="28" customWidth="1"/>
    <col min="1050" max="1050" width="8.85546875" style="28"/>
    <col min="1051" max="1051" width="7.5703125" style="28" customWidth="1"/>
    <col min="1052" max="1052" width="9.85546875" style="28" customWidth="1"/>
    <col min="1053" max="1054" width="8.85546875" style="28"/>
    <col min="1055" max="1055" width="10.140625" style="28" bestFit="1" customWidth="1"/>
    <col min="1056" max="1282" width="8.85546875" style="28"/>
    <col min="1283" max="1283" width="4.42578125" style="28" customWidth="1"/>
    <col min="1284" max="1284" width="38.85546875" style="28" customWidth="1"/>
    <col min="1285" max="1285" width="16.85546875" style="28" customWidth="1"/>
    <col min="1286" max="1286" width="14" style="28" customWidth="1"/>
    <col min="1287" max="1287" width="13.5703125" style="28" customWidth="1"/>
    <col min="1288" max="1288" width="10.7109375" style="28" customWidth="1"/>
    <col min="1289" max="1289" width="6.7109375" style="28" customWidth="1"/>
    <col min="1290" max="1291" width="10.7109375" style="28" customWidth="1"/>
    <col min="1292" max="1292" width="6.7109375" style="28" customWidth="1"/>
    <col min="1293" max="1294" width="10.7109375" style="28" customWidth="1"/>
    <col min="1295" max="1295" width="6.7109375" style="28" customWidth="1"/>
    <col min="1296" max="1297" width="10.7109375" style="28" customWidth="1"/>
    <col min="1298" max="1298" width="6.7109375" style="28" customWidth="1"/>
    <col min="1299" max="1300" width="10.7109375" style="28" customWidth="1"/>
    <col min="1301" max="1301" width="6.7109375" style="28" customWidth="1"/>
    <col min="1302" max="1303" width="10.7109375" style="28" customWidth="1"/>
    <col min="1304" max="1304" width="6.7109375" style="28" customWidth="1"/>
    <col min="1305" max="1305" width="9.140625" style="28" customWidth="1"/>
    <col min="1306" max="1306" width="8.85546875" style="28"/>
    <col min="1307" max="1307" width="7.5703125" style="28" customWidth="1"/>
    <col min="1308" max="1308" width="9.85546875" style="28" customWidth="1"/>
    <col min="1309" max="1310" width="8.85546875" style="28"/>
    <col min="1311" max="1311" width="10.140625" style="28" bestFit="1" customWidth="1"/>
    <col min="1312" max="1538" width="8.85546875" style="28"/>
    <col min="1539" max="1539" width="4.42578125" style="28" customWidth="1"/>
    <col min="1540" max="1540" width="38.85546875" style="28" customWidth="1"/>
    <col min="1541" max="1541" width="16.85546875" style="28" customWidth="1"/>
    <col min="1542" max="1542" width="14" style="28" customWidth="1"/>
    <col min="1543" max="1543" width="13.5703125" style="28" customWidth="1"/>
    <col min="1544" max="1544" width="10.7109375" style="28" customWidth="1"/>
    <col min="1545" max="1545" width="6.7109375" style="28" customWidth="1"/>
    <col min="1546" max="1547" width="10.7109375" style="28" customWidth="1"/>
    <col min="1548" max="1548" width="6.7109375" style="28" customWidth="1"/>
    <col min="1549" max="1550" width="10.7109375" style="28" customWidth="1"/>
    <col min="1551" max="1551" width="6.7109375" style="28" customWidth="1"/>
    <col min="1552" max="1553" width="10.7109375" style="28" customWidth="1"/>
    <col min="1554" max="1554" width="6.7109375" style="28" customWidth="1"/>
    <col min="1555" max="1556" width="10.7109375" style="28" customWidth="1"/>
    <col min="1557" max="1557" width="6.7109375" style="28" customWidth="1"/>
    <col min="1558" max="1559" width="10.7109375" style="28" customWidth="1"/>
    <col min="1560" max="1560" width="6.7109375" style="28" customWidth="1"/>
    <col min="1561" max="1561" width="9.140625" style="28" customWidth="1"/>
    <col min="1562" max="1562" width="8.85546875" style="28"/>
    <col min="1563" max="1563" width="7.5703125" style="28" customWidth="1"/>
    <col min="1564" max="1564" width="9.85546875" style="28" customWidth="1"/>
    <col min="1565" max="1566" width="8.85546875" style="28"/>
    <col min="1567" max="1567" width="10.140625" style="28" bestFit="1" customWidth="1"/>
    <col min="1568" max="1794" width="8.85546875" style="28"/>
    <col min="1795" max="1795" width="4.42578125" style="28" customWidth="1"/>
    <col min="1796" max="1796" width="38.85546875" style="28" customWidth="1"/>
    <col min="1797" max="1797" width="16.85546875" style="28" customWidth="1"/>
    <col min="1798" max="1798" width="14" style="28" customWidth="1"/>
    <col min="1799" max="1799" width="13.5703125" style="28" customWidth="1"/>
    <col min="1800" max="1800" width="10.7109375" style="28" customWidth="1"/>
    <col min="1801" max="1801" width="6.7109375" style="28" customWidth="1"/>
    <col min="1802" max="1803" width="10.7109375" style="28" customWidth="1"/>
    <col min="1804" max="1804" width="6.7109375" style="28" customWidth="1"/>
    <col min="1805" max="1806" width="10.7109375" style="28" customWidth="1"/>
    <col min="1807" max="1807" width="6.7109375" style="28" customWidth="1"/>
    <col min="1808" max="1809" width="10.7109375" style="28" customWidth="1"/>
    <col min="1810" max="1810" width="6.7109375" style="28" customWidth="1"/>
    <col min="1811" max="1812" width="10.7109375" style="28" customWidth="1"/>
    <col min="1813" max="1813" width="6.7109375" style="28" customWidth="1"/>
    <col min="1814" max="1815" width="10.7109375" style="28" customWidth="1"/>
    <col min="1816" max="1816" width="6.7109375" style="28" customWidth="1"/>
    <col min="1817" max="1817" width="9.140625" style="28" customWidth="1"/>
    <col min="1818" max="1818" width="8.85546875" style="28"/>
    <col min="1819" max="1819" width="7.5703125" style="28" customWidth="1"/>
    <col min="1820" max="1820" width="9.85546875" style="28" customWidth="1"/>
    <col min="1821" max="1822" width="8.85546875" style="28"/>
    <col min="1823" max="1823" width="10.140625" style="28" bestFit="1" customWidth="1"/>
    <col min="1824" max="2050" width="8.85546875" style="28"/>
    <col min="2051" max="2051" width="4.42578125" style="28" customWidth="1"/>
    <col min="2052" max="2052" width="38.85546875" style="28" customWidth="1"/>
    <col min="2053" max="2053" width="16.85546875" style="28" customWidth="1"/>
    <col min="2054" max="2054" width="14" style="28" customWidth="1"/>
    <col min="2055" max="2055" width="13.5703125" style="28" customWidth="1"/>
    <col min="2056" max="2056" width="10.7109375" style="28" customWidth="1"/>
    <col min="2057" max="2057" width="6.7109375" style="28" customWidth="1"/>
    <col min="2058" max="2059" width="10.7109375" style="28" customWidth="1"/>
    <col min="2060" max="2060" width="6.7109375" style="28" customWidth="1"/>
    <col min="2061" max="2062" width="10.7109375" style="28" customWidth="1"/>
    <col min="2063" max="2063" width="6.7109375" style="28" customWidth="1"/>
    <col min="2064" max="2065" width="10.7109375" style="28" customWidth="1"/>
    <col min="2066" max="2066" width="6.7109375" style="28" customWidth="1"/>
    <col min="2067" max="2068" width="10.7109375" style="28" customWidth="1"/>
    <col min="2069" max="2069" width="6.7109375" style="28" customWidth="1"/>
    <col min="2070" max="2071" width="10.7109375" style="28" customWidth="1"/>
    <col min="2072" max="2072" width="6.7109375" style="28" customWidth="1"/>
    <col min="2073" max="2073" width="9.140625" style="28" customWidth="1"/>
    <col min="2074" max="2074" width="8.85546875" style="28"/>
    <col min="2075" max="2075" width="7.5703125" style="28" customWidth="1"/>
    <col min="2076" max="2076" width="9.85546875" style="28" customWidth="1"/>
    <col min="2077" max="2078" width="8.85546875" style="28"/>
    <col min="2079" max="2079" width="10.140625" style="28" bestFit="1" customWidth="1"/>
    <col min="2080" max="2306" width="8.85546875" style="28"/>
    <col min="2307" max="2307" width="4.42578125" style="28" customWidth="1"/>
    <col min="2308" max="2308" width="38.85546875" style="28" customWidth="1"/>
    <col min="2309" max="2309" width="16.85546875" style="28" customWidth="1"/>
    <col min="2310" max="2310" width="14" style="28" customWidth="1"/>
    <col min="2311" max="2311" width="13.5703125" style="28" customWidth="1"/>
    <col min="2312" max="2312" width="10.7109375" style="28" customWidth="1"/>
    <col min="2313" max="2313" width="6.7109375" style="28" customWidth="1"/>
    <col min="2314" max="2315" width="10.7109375" style="28" customWidth="1"/>
    <col min="2316" max="2316" width="6.7109375" style="28" customWidth="1"/>
    <col min="2317" max="2318" width="10.7109375" style="28" customWidth="1"/>
    <col min="2319" max="2319" width="6.7109375" style="28" customWidth="1"/>
    <col min="2320" max="2321" width="10.7109375" style="28" customWidth="1"/>
    <col min="2322" max="2322" width="6.7109375" style="28" customWidth="1"/>
    <col min="2323" max="2324" width="10.7109375" style="28" customWidth="1"/>
    <col min="2325" max="2325" width="6.7109375" style="28" customWidth="1"/>
    <col min="2326" max="2327" width="10.7109375" style="28" customWidth="1"/>
    <col min="2328" max="2328" width="6.7109375" style="28" customWidth="1"/>
    <col min="2329" max="2329" width="9.140625" style="28" customWidth="1"/>
    <col min="2330" max="2330" width="8.85546875" style="28"/>
    <col min="2331" max="2331" width="7.5703125" style="28" customWidth="1"/>
    <col min="2332" max="2332" width="9.85546875" style="28" customWidth="1"/>
    <col min="2333" max="2334" width="8.85546875" style="28"/>
    <col min="2335" max="2335" width="10.140625" style="28" bestFit="1" customWidth="1"/>
    <col min="2336" max="2562" width="8.85546875" style="28"/>
    <col min="2563" max="2563" width="4.42578125" style="28" customWidth="1"/>
    <col min="2564" max="2564" width="38.85546875" style="28" customWidth="1"/>
    <col min="2565" max="2565" width="16.85546875" style="28" customWidth="1"/>
    <col min="2566" max="2566" width="14" style="28" customWidth="1"/>
    <col min="2567" max="2567" width="13.5703125" style="28" customWidth="1"/>
    <col min="2568" max="2568" width="10.7109375" style="28" customWidth="1"/>
    <col min="2569" max="2569" width="6.7109375" style="28" customWidth="1"/>
    <col min="2570" max="2571" width="10.7109375" style="28" customWidth="1"/>
    <col min="2572" max="2572" width="6.7109375" style="28" customWidth="1"/>
    <col min="2573" max="2574" width="10.7109375" style="28" customWidth="1"/>
    <col min="2575" max="2575" width="6.7109375" style="28" customWidth="1"/>
    <col min="2576" max="2577" width="10.7109375" style="28" customWidth="1"/>
    <col min="2578" max="2578" width="6.7109375" style="28" customWidth="1"/>
    <col min="2579" max="2580" width="10.7109375" style="28" customWidth="1"/>
    <col min="2581" max="2581" width="6.7109375" style="28" customWidth="1"/>
    <col min="2582" max="2583" width="10.7109375" style="28" customWidth="1"/>
    <col min="2584" max="2584" width="6.7109375" style="28" customWidth="1"/>
    <col min="2585" max="2585" width="9.140625" style="28" customWidth="1"/>
    <col min="2586" max="2586" width="8.85546875" style="28"/>
    <col min="2587" max="2587" width="7.5703125" style="28" customWidth="1"/>
    <col min="2588" max="2588" width="9.85546875" style="28" customWidth="1"/>
    <col min="2589" max="2590" width="8.85546875" style="28"/>
    <col min="2591" max="2591" width="10.140625" style="28" bestFit="1" customWidth="1"/>
    <col min="2592" max="2818" width="8.85546875" style="28"/>
    <col min="2819" max="2819" width="4.42578125" style="28" customWidth="1"/>
    <col min="2820" max="2820" width="38.85546875" style="28" customWidth="1"/>
    <col min="2821" max="2821" width="16.85546875" style="28" customWidth="1"/>
    <col min="2822" max="2822" width="14" style="28" customWidth="1"/>
    <col min="2823" max="2823" width="13.5703125" style="28" customWidth="1"/>
    <col min="2824" max="2824" width="10.7109375" style="28" customWidth="1"/>
    <col min="2825" max="2825" width="6.7109375" style="28" customWidth="1"/>
    <col min="2826" max="2827" width="10.7109375" style="28" customWidth="1"/>
    <col min="2828" max="2828" width="6.7109375" style="28" customWidth="1"/>
    <col min="2829" max="2830" width="10.7109375" style="28" customWidth="1"/>
    <col min="2831" max="2831" width="6.7109375" style="28" customWidth="1"/>
    <col min="2832" max="2833" width="10.7109375" style="28" customWidth="1"/>
    <col min="2834" max="2834" width="6.7109375" style="28" customWidth="1"/>
    <col min="2835" max="2836" width="10.7109375" style="28" customWidth="1"/>
    <col min="2837" max="2837" width="6.7109375" style="28" customWidth="1"/>
    <col min="2838" max="2839" width="10.7109375" style="28" customWidth="1"/>
    <col min="2840" max="2840" width="6.7109375" style="28" customWidth="1"/>
    <col min="2841" max="2841" width="9.140625" style="28" customWidth="1"/>
    <col min="2842" max="2842" width="8.85546875" style="28"/>
    <col min="2843" max="2843" width="7.5703125" style="28" customWidth="1"/>
    <col min="2844" max="2844" width="9.85546875" style="28" customWidth="1"/>
    <col min="2845" max="2846" width="8.85546875" style="28"/>
    <col min="2847" max="2847" width="10.140625" style="28" bestFit="1" customWidth="1"/>
    <col min="2848" max="3074" width="8.85546875" style="28"/>
    <col min="3075" max="3075" width="4.42578125" style="28" customWidth="1"/>
    <col min="3076" max="3076" width="38.85546875" style="28" customWidth="1"/>
    <col min="3077" max="3077" width="16.85546875" style="28" customWidth="1"/>
    <col min="3078" max="3078" width="14" style="28" customWidth="1"/>
    <col min="3079" max="3079" width="13.5703125" style="28" customWidth="1"/>
    <col min="3080" max="3080" width="10.7109375" style="28" customWidth="1"/>
    <col min="3081" max="3081" width="6.7109375" style="28" customWidth="1"/>
    <col min="3082" max="3083" width="10.7109375" style="28" customWidth="1"/>
    <col min="3084" max="3084" width="6.7109375" style="28" customWidth="1"/>
    <col min="3085" max="3086" width="10.7109375" style="28" customWidth="1"/>
    <col min="3087" max="3087" width="6.7109375" style="28" customWidth="1"/>
    <col min="3088" max="3089" width="10.7109375" style="28" customWidth="1"/>
    <col min="3090" max="3090" width="6.7109375" style="28" customWidth="1"/>
    <col min="3091" max="3092" width="10.7109375" style="28" customWidth="1"/>
    <col min="3093" max="3093" width="6.7109375" style="28" customWidth="1"/>
    <col min="3094" max="3095" width="10.7109375" style="28" customWidth="1"/>
    <col min="3096" max="3096" width="6.7109375" style="28" customWidth="1"/>
    <col min="3097" max="3097" width="9.140625" style="28" customWidth="1"/>
    <col min="3098" max="3098" width="8.85546875" style="28"/>
    <col min="3099" max="3099" width="7.5703125" style="28" customWidth="1"/>
    <col min="3100" max="3100" width="9.85546875" style="28" customWidth="1"/>
    <col min="3101" max="3102" width="8.85546875" style="28"/>
    <col min="3103" max="3103" width="10.140625" style="28" bestFit="1" customWidth="1"/>
    <col min="3104" max="3330" width="8.85546875" style="28"/>
    <col min="3331" max="3331" width="4.42578125" style="28" customWidth="1"/>
    <col min="3332" max="3332" width="38.85546875" style="28" customWidth="1"/>
    <col min="3333" max="3333" width="16.85546875" style="28" customWidth="1"/>
    <col min="3334" max="3334" width="14" style="28" customWidth="1"/>
    <col min="3335" max="3335" width="13.5703125" style="28" customWidth="1"/>
    <col min="3336" max="3336" width="10.7109375" style="28" customWidth="1"/>
    <col min="3337" max="3337" width="6.7109375" style="28" customWidth="1"/>
    <col min="3338" max="3339" width="10.7109375" style="28" customWidth="1"/>
    <col min="3340" max="3340" width="6.7109375" style="28" customWidth="1"/>
    <col min="3341" max="3342" width="10.7109375" style="28" customWidth="1"/>
    <col min="3343" max="3343" width="6.7109375" style="28" customWidth="1"/>
    <col min="3344" max="3345" width="10.7109375" style="28" customWidth="1"/>
    <col min="3346" max="3346" width="6.7109375" style="28" customWidth="1"/>
    <col min="3347" max="3348" width="10.7109375" style="28" customWidth="1"/>
    <col min="3349" max="3349" width="6.7109375" style="28" customWidth="1"/>
    <col min="3350" max="3351" width="10.7109375" style="28" customWidth="1"/>
    <col min="3352" max="3352" width="6.7109375" style="28" customWidth="1"/>
    <col min="3353" max="3353" width="9.140625" style="28" customWidth="1"/>
    <col min="3354" max="3354" width="8.85546875" style="28"/>
    <col min="3355" max="3355" width="7.5703125" style="28" customWidth="1"/>
    <col min="3356" max="3356" width="9.85546875" style="28" customWidth="1"/>
    <col min="3357" max="3358" width="8.85546875" style="28"/>
    <col min="3359" max="3359" width="10.140625" style="28" bestFit="1" customWidth="1"/>
    <col min="3360" max="3586" width="8.85546875" style="28"/>
    <col min="3587" max="3587" width="4.42578125" style="28" customWidth="1"/>
    <col min="3588" max="3588" width="38.85546875" style="28" customWidth="1"/>
    <col min="3589" max="3589" width="16.85546875" style="28" customWidth="1"/>
    <col min="3590" max="3590" width="14" style="28" customWidth="1"/>
    <col min="3591" max="3591" width="13.5703125" style="28" customWidth="1"/>
    <col min="3592" max="3592" width="10.7109375" style="28" customWidth="1"/>
    <col min="3593" max="3593" width="6.7109375" style="28" customWidth="1"/>
    <col min="3594" max="3595" width="10.7109375" style="28" customWidth="1"/>
    <col min="3596" max="3596" width="6.7109375" style="28" customWidth="1"/>
    <col min="3597" max="3598" width="10.7109375" style="28" customWidth="1"/>
    <col min="3599" max="3599" width="6.7109375" style="28" customWidth="1"/>
    <col min="3600" max="3601" width="10.7109375" style="28" customWidth="1"/>
    <col min="3602" max="3602" width="6.7109375" style="28" customWidth="1"/>
    <col min="3603" max="3604" width="10.7109375" style="28" customWidth="1"/>
    <col min="3605" max="3605" width="6.7109375" style="28" customWidth="1"/>
    <col min="3606" max="3607" width="10.7109375" style="28" customWidth="1"/>
    <col min="3608" max="3608" width="6.7109375" style="28" customWidth="1"/>
    <col min="3609" max="3609" width="9.140625" style="28" customWidth="1"/>
    <col min="3610" max="3610" width="8.85546875" style="28"/>
    <col min="3611" max="3611" width="7.5703125" style="28" customWidth="1"/>
    <col min="3612" max="3612" width="9.85546875" style="28" customWidth="1"/>
    <col min="3613" max="3614" width="8.85546875" style="28"/>
    <col min="3615" max="3615" width="10.140625" style="28" bestFit="1" customWidth="1"/>
    <col min="3616" max="3842" width="8.85546875" style="28"/>
    <col min="3843" max="3843" width="4.42578125" style="28" customWidth="1"/>
    <col min="3844" max="3844" width="38.85546875" style="28" customWidth="1"/>
    <col min="3845" max="3845" width="16.85546875" style="28" customWidth="1"/>
    <col min="3846" max="3846" width="14" style="28" customWidth="1"/>
    <col min="3847" max="3847" width="13.5703125" style="28" customWidth="1"/>
    <col min="3848" max="3848" width="10.7109375" style="28" customWidth="1"/>
    <col min="3849" max="3849" width="6.7109375" style="28" customWidth="1"/>
    <col min="3850" max="3851" width="10.7109375" style="28" customWidth="1"/>
    <col min="3852" max="3852" width="6.7109375" style="28" customWidth="1"/>
    <col min="3853" max="3854" width="10.7109375" style="28" customWidth="1"/>
    <col min="3855" max="3855" width="6.7109375" style="28" customWidth="1"/>
    <col min="3856" max="3857" width="10.7109375" style="28" customWidth="1"/>
    <col min="3858" max="3858" width="6.7109375" style="28" customWidth="1"/>
    <col min="3859" max="3860" width="10.7109375" style="28" customWidth="1"/>
    <col min="3861" max="3861" width="6.7109375" style="28" customWidth="1"/>
    <col min="3862" max="3863" width="10.7109375" style="28" customWidth="1"/>
    <col min="3864" max="3864" width="6.7109375" style="28" customWidth="1"/>
    <col min="3865" max="3865" width="9.140625" style="28" customWidth="1"/>
    <col min="3866" max="3866" width="8.85546875" style="28"/>
    <col min="3867" max="3867" width="7.5703125" style="28" customWidth="1"/>
    <col min="3868" max="3868" width="9.85546875" style="28" customWidth="1"/>
    <col min="3869" max="3870" width="8.85546875" style="28"/>
    <col min="3871" max="3871" width="10.140625" style="28" bestFit="1" customWidth="1"/>
    <col min="3872" max="4098" width="8.85546875" style="28"/>
    <col min="4099" max="4099" width="4.42578125" style="28" customWidth="1"/>
    <col min="4100" max="4100" width="38.85546875" style="28" customWidth="1"/>
    <col min="4101" max="4101" width="16.85546875" style="28" customWidth="1"/>
    <col min="4102" max="4102" width="14" style="28" customWidth="1"/>
    <col min="4103" max="4103" width="13.5703125" style="28" customWidth="1"/>
    <col min="4104" max="4104" width="10.7109375" style="28" customWidth="1"/>
    <col min="4105" max="4105" width="6.7109375" style="28" customWidth="1"/>
    <col min="4106" max="4107" width="10.7109375" style="28" customWidth="1"/>
    <col min="4108" max="4108" width="6.7109375" style="28" customWidth="1"/>
    <col min="4109" max="4110" width="10.7109375" style="28" customWidth="1"/>
    <col min="4111" max="4111" width="6.7109375" style="28" customWidth="1"/>
    <col min="4112" max="4113" width="10.7109375" style="28" customWidth="1"/>
    <col min="4114" max="4114" width="6.7109375" style="28" customWidth="1"/>
    <col min="4115" max="4116" width="10.7109375" style="28" customWidth="1"/>
    <col min="4117" max="4117" width="6.7109375" style="28" customWidth="1"/>
    <col min="4118" max="4119" width="10.7109375" style="28" customWidth="1"/>
    <col min="4120" max="4120" width="6.7109375" style="28" customWidth="1"/>
    <col min="4121" max="4121" width="9.140625" style="28" customWidth="1"/>
    <col min="4122" max="4122" width="8.85546875" style="28"/>
    <col min="4123" max="4123" width="7.5703125" style="28" customWidth="1"/>
    <col min="4124" max="4124" width="9.85546875" style="28" customWidth="1"/>
    <col min="4125" max="4126" width="8.85546875" style="28"/>
    <col min="4127" max="4127" width="10.140625" style="28" bestFit="1" customWidth="1"/>
    <col min="4128" max="4354" width="8.85546875" style="28"/>
    <col min="4355" max="4355" width="4.42578125" style="28" customWidth="1"/>
    <col min="4356" max="4356" width="38.85546875" style="28" customWidth="1"/>
    <col min="4357" max="4357" width="16.85546875" style="28" customWidth="1"/>
    <col min="4358" max="4358" width="14" style="28" customWidth="1"/>
    <col min="4359" max="4359" width="13.5703125" style="28" customWidth="1"/>
    <col min="4360" max="4360" width="10.7109375" style="28" customWidth="1"/>
    <col min="4361" max="4361" width="6.7109375" style="28" customWidth="1"/>
    <col min="4362" max="4363" width="10.7109375" style="28" customWidth="1"/>
    <col min="4364" max="4364" width="6.7109375" style="28" customWidth="1"/>
    <col min="4365" max="4366" width="10.7109375" style="28" customWidth="1"/>
    <col min="4367" max="4367" width="6.7109375" style="28" customWidth="1"/>
    <col min="4368" max="4369" width="10.7109375" style="28" customWidth="1"/>
    <col min="4370" max="4370" width="6.7109375" style="28" customWidth="1"/>
    <col min="4371" max="4372" width="10.7109375" style="28" customWidth="1"/>
    <col min="4373" max="4373" width="6.7109375" style="28" customWidth="1"/>
    <col min="4374" max="4375" width="10.7109375" style="28" customWidth="1"/>
    <col min="4376" max="4376" width="6.7109375" style="28" customWidth="1"/>
    <col min="4377" max="4377" width="9.140625" style="28" customWidth="1"/>
    <col min="4378" max="4378" width="8.85546875" style="28"/>
    <col min="4379" max="4379" width="7.5703125" style="28" customWidth="1"/>
    <col min="4380" max="4380" width="9.85546875" style="28" customWidth="1"/>
    <col min="4381" max="4382" width="8.85546875" style="28"/>
    <col min="4383" max="4383" width="10.140625" style="28" bestFit="1" customWidth="1"/>
    <col min="4384" max="4610" width="8.85546875" style="28"/>
    <col min="4611" max="4611" width="4.42578125" style="28" customWidth="1"/>
    <col min="4612" max="4612" width="38.85546875" style="28" customWidth="1"/>
    <col min="4613" max="4613" width="16.85546875" style="28" customWidth="1"/>
    <col min="4614" max="4614" width="14" style="28" customWidth="1"/>
    <col min="4615" max="4615" width="13.5703125" style="28" customWidth="1"/>
    <col min="4616" max="4616" width="10.7109375" style="28" customWidth="1"/>
    <col min="4617" max="4617" width="6.7109375" style="28" customWidth="1"/>
    <col min="4618" max="4619" width="10.7109375" style="28" customWidth="1"/>
    <col min="4620" max="4620" width="6.7109375" style="28" customWidth="1"/>
    <col min="4621" max="4622" width="10.7109375" style="28" customWidth="1"/>
    <col min="4623" max="4623" width="6.7109375" style="28" customWidth="1"/>
    <col min="4624" max="4625" width="10.7109375" style="28" customWidth="1"/>
    <col min="4626" max="4626" width="6.7109375" style="28" customWidth="1"/>
    <col min="4627" max="4628" width="10.7109375" style="28" customWidth="1"/>
    <col min="4629" max="4629" width="6.7109375" style="28" customWidth="1"/>
    <col min="4630" max="4631" width="10.7109375" style="28" customWidth="1"/>
    <col min="4632" max="4632" width="6.7109375" style="28" customWidth="1"/>
    <col min="4633" max="4633" width="9.140625" style="28" customWidth="1"/>
    <col min="4634" max="4634" width="8.85546875" style="28"/>
    <col min="4635" max="4635" width="7.5703125" style="28" customWidth="1"/>
    <col min="4636" max="4636" width="9.85546875" style="28" customWidth="1"/>
    <col min="4637" max="4638" width="8.85546875" style="28"/>
    <col min="4639" max="4639" width="10.140625" style="28" bestFit="1" customWidth="1"/>
    <col min="4640" max="4866" width="8.85546875" style="28"/>
    <col min="4867" max="4867" width="4.42578125" style="28" customWidth="1"/>
    <col min="4868" max="4868" width="38.85546875" style="28" customWidth="1"/>
    <col min="4869" max="4869" width="16.85546875" style="28" customWidth="1"/>
    <col min="4870" max="4870" width="14" style="28" customWidth="1"/>
    <col min="4871" max="4871" width="13.5703125" style="28" customWidth="1"/>
    <col min="4872" max="4872" width="10.7109375" style="28" customWidth="1"/>
    <col min="4873" max="4873" width="6.7109375" style="28" customWidth="1"/>
    <col min="4874" max="4875" width="10.7109375" style="28" customWidth="1"/>
    <col min="4876" max="4876" width="6.7109375" style="28" customWidth="1"/>
    <col min="4877" max="4878" width="10.7109375" style="28" customWidth="1"/>
    <col min="4879" max="4879" width="6.7109375" style="28" customWidth="1"/>
    <col min="4880" max="4881" width="10.7109375" style="28" customWidth="1"/>
    <col min="4882" max="4882" width="6.7109375" style="28" customWidth="1"/>
    <col min="4883" max="4884" width="10.7109375" style="28" customWidth="1"/>
    <col min="4885" max="4885" width="6.7109375" style="28" customWidth="1"/>
    <col min="4886" max="4887" width="10.7109375" style="28" customWidth="1"/>
    <col min="4888" max="4888" width="6.7109375" style="28" customWidth="1"/>
    <col min="4889" max="4889" width="9.140625" style="28" customWidth="1"/>
    <col min="4890" max="4890" width="8.85546875" style="28"/>
    <col min="4891" max="4891" width="7.5703125" style="28" customWidth="1"/>
    <col min="4892" max="4892" width="9.85546875" style="28" customWidth="1"/>
    <col min="4893" max="4894" width="8.85546875" style="28"/>
    <col min="4895" max="4895" width="10.140625" style="28" bestFit="1" customWidth="1"/>
    <col min="4896" max="5122" width="8.85546875" style="28"/>
    <col min="5123" max="5123" width="4.42578125" style="28" customWidth="1"/>
    <col min="5124" max="5124" width="38.85546875" style="28" customWidth="1"/>
    <col min="5125" max="5125" width="16.85546875" style="28" customWidth="1"/>
    <col min="5126" max="5126" width="14" style="28" customWidth="1"/>
    <col min="5127" max="5127" width="13.5703125" style="28" customWidth="1"/>
    <col min="5128" max="5128" width="10.7109375" style="28" customWidth="1"/>
    <col min="5129" max="5129" width="6.7109375" style="28" customWidth="1"/>
    <col min="5130" max="5131" width="10.7109375" style="28" customWidth="1"/>
    <col min="5132" max="5132" width="6.7109375" style="28" customWidth="1"/>
    <col min="5133" max="5134" width="10.7109375" style="28" customWidth="1"/>
    <col min="5135" max="5135" width="6.7109375" style="28" customWidth="1"/>
    <col min="5136" max="5137" width="10.7109375" style="28" customWidth="1"/>
    <col min="5138" max="5138" width="6.7109375" style="28" customWidth="1"/>
    <col min="5139" max="5140" width="10.7109375" style="28" customWidth="1"/>
    <col min="5141" max="5141" width="6.7109375" style="28" customWidth="1"/>
    <col min="5142" max="5143" width="10.7109375" style="28" customWidth="1"/>
    <col min="5144" max="5144" width="6.7109375" style="28" customWidth="1"/>
    <col min="5145" max="5145" width="9.140625" style="28" customWidth="1"/>
    <col min="5146" max="5146" width="8.85546875" style="28"/>
    <col min="5147" max="5147" width="7.5703125" style="28" customWidth="1"/>
    <col min="5148" max="5148" width="9.85546875" style="28" customWidth="1"/>
    <col min="5149" max="5150" width="8.85546875" style="28"/>
    <col min="5151" max="5151" width="10.140625" style="28" bestFit="1" customWidth="1"/>
    <col min="5152" max="5378" width="8.85546875" style="28"/>
    <col min="5379" max="5379" width="4.42578125" style="28" customWidth="1"/>
    <col min="5380" max="5380" width="38.85546875" style="28" customWidth="1"/>
    <col min="5381" max="5381" width="16.85546875" style="28" customWidth="1"/>
    <col min="5382" max="5382" width="14" style="28" customWidth="1"/>
    <col min="5383" max="5383" width="13.5703125" style="28" customWidth="1"/>
    <col min="5384" max="5384" width="10.7109375" style="28" customWidth="1"/>
    <col min="5385" max="5385" width="6.7109375" style="28" customWidth="1"/>
    <col min="5386" max="5387" width="10.7109375" style="28" customWidth="1"/>
    <col min="5388" max="5388" width="6.7109375" style="28" customWidth="1"/>
    <col min="5389" max="5390" width="10.7109375" style="28" customWidth="1"/>
    <col min="5391" max="5391" width="6.7109375" style="28" customWidth="1"/>
    <col min="5392" max="5393" width="10.7109375" style="28" customWidth="1"/>
    <col min="5394" max="5394" width="6.7109375" style="28" customWidth="1"/>
    <col min="5395" max="5396" width="10.7109375" style="28" customWidth="1"/>
    <col min="5397" max="5397" width="6.7109375" style="28" customWidth="1"/>
    <col min="5398" max="5399" width="10.7109375" style="28" customWidth="1"/>
    <col min="5400" max="5400" width="6.7109375" style="28" customWidth="1"/>
    <col min="5401" max="5401" width="9.140625" style="28" customWidth="1"/>
    <col min="5402" max="5402" width="8.85546875" style="28"/>
    <col min="5403" max="5403" width="7.5703125" style="28" customWidth="1"/>
    <col min="5404" max="5404" width="9.85546875" style="28" customWidth="1"/>
    <col min="5405" max="5406" width="8.85546875" style="28"/>
    <col min="5407" max="5407" width="10.140625" style="28" bestFit="1" customWidth="1"/>
    <col min="5408" max="5634" width="8.85546875" style="28"/>
    <col min="5635" max="5635" width="4.42578125" style="28" customWidth="1"/>
    <col min="5636" max="5636" width="38.85546875" style="28" customWidth="1"/>
    <col min="5637" max="5637" width="16.85546875" style="28" customWidth="1"/>
    <col min="5638" max="5638" width="14" style="28" customWidth="1"/>
    <col min="5639" max="5639" width="13.5703125" style="28" customWidth="1"/>
    <col min="5640" max="5640" width="10.7109375" style="28" customWidth="1"/>
    <col min="5641" max="5641" width="6.7109375" style="28" customWidth="1"/>
    <col min="5642" max="5643" width="10.7109375" style="28" customWidth="1"/>
    <col min="5644" max="5644" width="6.7109375" style="28" customWidth="1"/>
    <col min="5645" max="5646" width="10.7109375" style="28" customWidth="1"/>
    <col min="5647" max="5647" width="6.7109375" style="28" customWidth="1"/>
    <col min="5648" max="5649" width="10.7109375" style="28" customWidth="1"/>
    <col min="5650" max="5650" width="6.7109375" style="28" customWidth="1"/>
    <col min="5651" max="5652" width="10.7109375" style="28" customWidth="1"/>
    <col min="5653" max="5653" width="6.7109375" style="28" customWidth="1"/>
    <col min="5654" max="5655" width="10.7109375" style="28" customWidth="1"/>
    <col min="5656" max="5656" width="6.7109375" style="28" customWidth="1"/>
    <col min="5657" max="5657" width="9.140625" style="28" customWidth="1"/>
    <col min="5658" max="5658" width="8.85546875" style="28"/>
    <col min="5659" max="5659" width="7.5703125" style="28" customWidth="1"/>
    <col min="5660" max="5660" width="9.85546875" style="28" customWidth="1"/>
    <col min="5661" max="5662" width="8.85546875" style="28"/>
    <col min="5663" max="5663" width="10.140625" style="28" bestFit="1" customWidth="1"/>
    <col min="5664" max="5890" width="8.85546875" style="28"/>
    <col min="5891" max="5891" width="4.42578125" style="28" customWidth="1"/>
    <col min="5892" max="5892" width="38.85546875" style="28" customWidth="1"/>
    <col min="5893" max="5893" width="16.85546875" style="28" customWidth="1"/>
    <col min="5894" max="5894" width="14" style="28" customWidth="1"/>
    <col min="5895" max="5895" width="13.5703125" style="28" customWidth="1"/>
    <col min="5896" max="5896" width="10.7109375" style="28" customWidth="1"/>
    <col min="5897" max="5897" width="6.7109375" style="28" customWidth="1"/>
    <col min="5898" max="5899" width="10.7109375" style="28" customWidth="1"/>
    <col min="5900" max="5900" width="6.7109375" style="28" customWidth="1"/>
    <col min="5901" max="5902" width="10.7109375" style="28" customWidth="1"/>
    <col min="5903" max="5903" width="6.7109375" style="28" customWidth="1"/>
    <col min="5904" max="5905" width="10.7109375" style="28" customWidth="1"/>
    <col min="5906" max="5906" width="6.7109375" style="28" customWidth="1"/>
    <col min="5907" max="5908" width="10.7109375" style="28" customWidth="1"/>
    <col min="5909" max="5909" width="6.7109375" style="28" customWidth="1"/>
    <col min="5910" max="5911" width="10.7109375" style="28" customWidth="1"/>
    <col min="5912" max="5912" width="6.7109375" style="28" customWidth="1"/>
    <col min="5913" max="5913" width="9.140625" style="28" customWidth="1"/>
    <col min="5914" max="5914" width="8.85546875" style="28"/>
    <col min="5915" max="5915" width="7.5703125" style="28" customWidth="1"/>
    <col min="5916" max="5916" width="9.85546875" style="28" customWidth="1"/>
    <col min="5917" max="5918" width="8.85546875" style="28"/>
    <col min="5919" max="5919" width="10.140625" style="28" bestFit="1" customWidth="1"/>
    <col min="5920" max="6146" width="8.85546875" style="28"/>
    <col min="6147" max="6147" width="4.42578125" style="28" customWidth="1"/>
    <col min="6148" max="6148" width="38.85546875" style="28" customWidth="1"/>
    <col min="6149" max="6149" width="16.85546875" style="28" customWidth="1"/>
    <col min="6150" max="6150" width="14" style="28" customWidth="1"/>
    <col min="6151" max="6151" width="13.5703125" style="28" customWidth="1"/>
    <col min="6152" max="6152" width="10.7109375" style="28" customWidth="1"/>
    <col min="6153" max="6153" width="6.7109375" style="28" customWidth="1"/>
    <col min="6154" max="6155" width="10.7109375" style="28" customWidth="1"/>
    <col min="6156" max="6156" width="6.7109375" style="28" customWidth="1"/>
    <col min="6157" max="6158" width="10.7109375" style="28" customWidth="1"/>
    <col min="6159" max="6159" width="6.7109375" style="28" customWidth="1"/>
    <col min="6160" max="6161" width="10.7109375" style="28" customWidth="1"/>
    <col min="6162" max="6162" width="6.7109375" style="28" customWidth="1"/>
    <col min="6163" max="6164" width="10.7109375" style="28" customWidth="1"/>
    <col min="6165" max="6165" width="6.7109375" style="28" customWidth="1"/>
    <col min="6166" max="6167" width="10.7109375" style="28" customWidth="1"/>
    <col min="6168" max="6168" width="6.7109375" style="28" customWidth="1"/>
    <col min="6169" max="6169" width="9.140625" style="28" customWidth="1"/>
    <col min="6170" max="6170" width="8.85546875" style="28"/>
    <col min="6171" max="6171" width="7.5703125" style="28" customWidth="1"/>
    <col min="6172" max="6172" width="9.85546875" style="28" customWidth="1"/>
    <col min="6173" max="6174" width="8.85546875" style="28"/>
    <col min="6175" max="6175" width="10.140625" style="28" bestFit="1" customWidth="1"/>
    <col min="6176" max="6402" width="8.85546875" style="28"/>
    <col min="6403" max="6403" width="4.42578125" style="28" customWidth="1"/>
    <col min="6404" max="6404" width="38.85546875" style="28" customWidth="1"/>
    <col min="6405" max="6405" width="16.85546875" style="28" customWidth="1"/>
    <col min="6406" max="6406" width="14" style="28" customWidth="1"/>
    <col min="6407" max="6407" width="13.5703125" style="28" customWidth="1"/>
    <col min="6408" max="6408" width="10.7109375" style="28" customWidth="1"/>
    <col min="6409" max="6409" width="6.7109375" style="28" customWidth="1"/>
    <col min="6410" max="6411" width="10.7109375" style="28" customWidth="1"/>
    <col min="6412" max="6412" width="6.7109375" style="28" customWidth="1"/>
    <col min="6413" max="6414" width="10.7109375" style="28" customWidth="1"/>
    <col min="6415" max="6415" width="6.7109375" style="28" customWidth="1"/>
    <col min="6416" max="6417" width="10.7109375" style="28" customWidth="1"/>
    <col min="6418" max="6418" width="6.7109375" style="28" customWidth="1"/>
    <col min="6419" max="6420" width="10.7109375" style="28" customWidth="1"/>
    <col min="6421" max="6421" width="6.7109375" style="28" customWidth="1"/>
    <col min="6422" max="6423" width="10.7109375" style="28" customWidth="1"/>
    <col min="6424" max="6424" width="6.7109375" style="28" customWidth="1"/>
    <col min="6425" max="6425" width="9.140625" style="28" customWidth="1"/>
    <col min="6426" max="6426" width="8.85546875" style="28"/>
    <col min="6427" max="6427" width="7.5703125" style="28" customWidth="1"/>
    <col min="6428" max="6428" width="9.85546875" style="28" customWidth="1"/>
    <col min="6429" max="6430" width="8.85546875" style="28"/>
    <col min="6431" max="6431" width="10.140625" style="28" bestFit="1" customWidth="1"/>
    <col min="6432" max="6658" width="8.85546875" style="28"/>
    <col min="6659" max="6659" width="4.42578125" style="28" customWidth="1"/>
    <col min="6660" max="6660" width="38.85546875" style="28" customWidth="1"/>
    <col min="6661" max="6661" width="16.85546875" style="28" customWidth="1"/>
    <col min="6662" max="6662" width="14" style="28" customWidth="1"/>
    <col min="6663" max="6663" width="13.5703125" style="28" customWidth="1"/>
    <col min="6664" max="6664" width="10.7109375" style="28" customWidth="1"/>
    <col min="6665" max="6665" width="6.7109375" style="28" customWidth="1"/>
    <col min="6666" max="6667" width="10.7109375" style="28" customWidth="1"/>
    <col min="6668" max="6668" width="6.7109375" style="28" customWidth="1"/>
    <col min="6669" max="6670" width="10.7109375" style="28" customWidth="1"/>
    <col min="6671" max="6671" width="6.7109375" style="28" customWidth="1"/>
    <col min="6672" max="6673" width="10.7109375" style="28" customWidth="1"/>
    <col min="6674" max="6674" width="6.7109375" style="28" customWidth="1"/>
    <col min="6675" max="6676" width="10.7109375" style="28" customWidth="1"/>
    <col min="6677" max="6677" width="6.7109375" style="28" customWidth="1"/>
    <col min="6678" max="6679" width="10.7109375" style="28" customWidth="1"/>
    <col min="6680" max="6680" width="6.7109375" style="28" customWidth="1"/>
    <col min="6681" max="6681" width="9.140625" style="28" customWidth="1"/>
    <col min="6682" max="6682" width="8.85546875" style="28"/>
    <col min="6683" max="6683" width="7.5703125" style="28" customWidth="1"/>
    <col min="6684" max="6684" width="9.85546875" style="28" customWidth="1"/>
    <col min="6685" max="6686" width="8.85546875" style="28"/>
    <col min="6687" max="6687" width="10.140625" style="28" bestFit="1" customWidth="1"/>
    <col min="6688" max="6914" width="8.85546875" style="28"/>
    <col min="6915" max="6915" width="4.42578125" style="28" customWidth="1"/>
    <col min="6916" max="6916" width="38.85546875" style="28" customWidth="1"/>
    <col min="6917" max="6917" width="16.85546875" style="28" customWidth="1"/>
    <col min="6918" max="6918" width="14" style="28" customWidth="1"/>
    <col min="6919" max="6919" width="13.5703125" style="28" customWidth="1"/>
    <col min="6920" max="6920" width="10.7109375" style="28" customWidth="1"/>
    <col min="6921" max="6921" width="6.7109375" style="28" customWidth="1"/>
    <col min="6922" max="6923" width="10.7109375" style="28" customWidth="1"/>
    <col min="6924" max="6924" width="6.7109375" style="28" customWidth="1"/>
    <col min="6925" max="6926" width="10.7109375" style="28" customWidth="1"/>
    <col min="6927" max="6927" width="6.7109375" style="28" customWidth="1"/>
    <col min="6928" max="6929" width="10.7109375" style="28" customWidth="1"/>
    <col min="6930" max="6930" width="6.7109375" style="28" customWidth="1"/>
    <col min="6931" max="6932" width="10.7109375" style="28" customWidth="1"/>
    <col min="6933" max="6933" width="6.7109375" style="28" customWidth="1"/>
    <col min="6934" max="6935" width="10.7109375" style="28" customWidth="1"/>
    <col min="6936" max="6936" width="6.7109375" style="28" customWidth="1"/>
    <col min="6937" max="6937" width="9.140625" style="28" customWidth="1"/>
    <col min="6938" max="6938" width="8.85546875" style="28"/>
    <col min="6939" max="6939" width="7.5703125" style="28" customWidth="1"/>
    <col min="6940" max="6940" width="9.85546875" style="28" customWidth="1"/>
    <col min="6941" max="6942" width="8.85546875" style="28"/>
    <col min="6943" max="6943" width="10.140625" style="28" bestFit="1" customWidth="1"/>
    <col min="6944" max="7170" width="8.85546875" style="28"/>
    <col min="7171" max="7171" width="4.42578125" style="28" customWidth="1"/>
    <col min="7172" max="7172" width="38.85546875" style="28" customWidth="1"/>
    <col min="7173" max="7173" width="16.85546875" style="28" customWidth="1"/>
    <col min="7174" max="7174" width="14" style="28" customWidth="1"/>
    <col min="7175" max="7175" width="13.5703125" style="28" customWidth="1"/>
    <col min="7176" max="7176" width="10.7109375" style="28" customWidth="1"/>
    <col min="7177" max="7177" width="6.7109375" style="28" customWidth="1"/>
    <col min="7178" max="7179" width="10.7109375" style="28" customWidth="1"/>
    <col min="7180" max="7180" width="6.7109375" style="28" customWidth="1"/>
    <col min="7181" max="7182" width="10.7109375" style="28" customWidth="1"/>
    <col min="7183" max="7183" width="6.7109375" style="28" customWidth="1"/>
    <col min="7184" max="7185" width="10.7109375" style="28" customWidth="1"/>
    <col min="7186" max="7186" width="6.7109375" style="28" customWidth="1"/>
    <col min="7187" max="7188" width="10.7109375" style="28" customWidth="1"/>
    <col min="7189" max="7189" width="6.7109375" style="28" customWidth="1"/>
    <col min="7190" max="7191" width="10.7109375" style="28" customWidth="1"/>
    <col min="7192" max="7192" width="6.7109375" style="28" customWidth="1"/>
    <col min="7193" max="7193" width="9.140625" style="28" customWidth="1"/>
    <col min="7194" max="7194" width="8.85546875" style="28"/>
    <col min="7195" max="7195" width="7.5703125" style="28" customWidth="1"/>
    <col min="7196" max="7196" width="9.85546875" style="28" customWidth="1"/>
    <col min="7197" max="7198" width="8.85546875" style="28"/>
    <col min="7199" max="7199" width="10.140625" style="28" bestFit="1" customWidth="1"/>
    <col min="7200" max="7426" width="8.85546875" style="28"/>
    <col min="7427" max="7427" width="4.42578125" style="28" customWidth="1"/>
    <col min="7428" max="7428" width="38.85546875" style="28" customWidth="1"/>
    <col min="7429" max="7429" width="16.85546875" style="28" customWidth="1"/>
    <col min="7430" max="7430" width="14" style="28" customWidth="1"/>
    <col min="7431" max="7431" width="13.5703125" style="28" customWidth="1"/>
    <col min="7432" max="7432" width="10.7109375" style="28" customWidth="1"/>
    <col min="7433" max="7433" width="6.7109375" style="28" customWidth="1"/>
    <col min="7434" max="7435" width="10.7109375" style="28" customWidth="1"/>
    <col min="7436" max="7436" width="6.7109375" style="28" customWidth="1"/>
    <col min="7437" max="7438" width="10.7109375" style="28" customWidth="1"/>
    <col min="7439" max="7439" width="6.7109375" style="28" customWidth="1"/>
    <col min="7440" max="7441" width="10.7109375" style="28" customWidth="1"/>
    <col min="7442" max="7442" width="6.7109375" style="28" customWidth="1"/>
    <col min="7443" max="7444" width="10.7109375" style="28" customWidth="1"/>
    <col min="7445" max="7445" width="6.7109375" style="28" customWidth="1"/>
    <col min="7446" max="7447" width="10.7109375" style="28" customWidth="1"/>
    <col min="7448" max="7448" width="6.7109375" style="28" customWidth="1"/>
    <col min="7449" max="7449" width="9.140625" style="28" customWidth="1"/>
    <col min="7450" max="7450" width="8.85546875" style="28"/>
    <col min="7451" max="7451" width="7.5703125" style="28" customWidth="1"/>
    <col min="7452" max="7452" width="9.85546875" style="28" customWidth="1"/>
    <col min="7453" max="7454" width="8.85546875" style="28"/>
    <col min="7455" max="7455" width="10.140625" style="28" bestFit="1" customWidth="1"/>
    <col min="7456" max="7682" width="8.85546875" style="28"/>
    <col min="7683" max="7683" width="4.42578125" style="28" customWidth="1"/>
    <col min="7684" max="7684" width="38.85546875" style="28" customWidth="1"/>
    <col min="7685" max="7685" width="16.85546875" style="28" customWidth="1"/>
    <col min="7686" max="7686" width="14" style="28" customWidth="1"/>
    <col min="7687" max="7687" width="13.5703125" style="28" customWidth="1"/>
    <col min="7688" max="7688" width="10.7109375" style="28" customWidth="1"/>
    <col min="7689" max="7689" width="6.7109375" style="28" customWidth="1"/>
    <col min="7690" max="7691" width="10.7109375" style="28" customWidth="1"/>
    <col min="7692" max="7692" width="6.7109375" style="28" customWidth="1"/>
    <col min="7693" max="7694" width="10.7109375" style="28" customWidth="1"/>
    <col min="7695" max="7695" width="6.7109375" style="28" customWidth="1"/>
    <col min="7696" max="7697" width="10.7109375" style="28" customWidth="1"/>
    <col min="7698" max="7698" width="6.7109375" style="28" customWidth="1"/>
    <col min="7699" max="7700" width="10.7109375" style="28" customWidth="1"/>
    <col min="7701" max="7701" width="6.7109375" style="28" customWidth="1"/>
    <col min="7702" max="7703" width="10.7109375" style="28" customWidth="1"/>
    <col min="7704" max="7704" width="6.7109375" style="28" customWidth="1"/>
    <col min="7705" max="7705" width="9.140625" style="28" customWidth="1"/>
    <col min="7706" max="7706" width="8.85546875" style="28"/>
    <col min="7707" max="7707" width="7.5703125" style="28" customWidth="1"/>
    <col min="7708" max="7708" width="9.85546875" style="28" customWidth="1"/>
    <col min="7709" max="7710" width="8.85546875" style="28"/>
    <col min="7711" max="7711" width="10.140625" style="28" bestFit="1" customWidth="1"/>
    <col min="7712" max="7938" width="8.85546875" style="28"/>
    <col min="7939" max="7939" width="4.42578125" style="28" customWidth="1"/>
    <col min="7940" max="7940" width="38.85546875" style="28" customWidth="1"/>
    <col min="7941" max="7941" width="16.85546875" style="28" customWidth="1"/>
    <col min="7942" max="7942" width="14" style="28" customWidth="1"/>
    <col min="7943" max="7943" width="13.5703125" style="28" customWidth="1"/>
    <col min="7944" max="7944" width="10.7109375" style="28" customWidth="1"/>
    <col min="7945" max="7945" width="6.7109375" style="28" customWidth="1"/>
    <col min="7946" max="7947" width="10.7109375" style="28" customWidth="1"/>
    <col min="7948" max="7948" width="6.7109375" style="28" customWidth="1"/>
    <col min="7949" max="7950" width="10.7109375" style="28" customWidth="1"/>
    <col min="7951" max="7951" width="6.7109375" style="28" customWidth="1"/>
    <col min="7952" max="7953" width="10.7109375" style="28" customWidth="1"/>
    <col min="7954" max="7954" width="6.7109375" style="28" customWidth="1"/>
    <col min="7955" max="7956" width="10.7109375" style="28" customWidth="1"/>
    <col min="7957" max="7957" width="6.7109375" style="28" customWidth="1"/>
    <col min="7958" max="7959" width="10.7109375" style="28" customWidth="1"/>
    <col min="7960" max="7960" width="6.7109375" style="28" customWidth="1"/>
    <col min="7961" max="7961" width="9.140625" style="28" customWidth="1"/>
    <col min="7962" max="7962" width="8.85546875" style="28"/>
    <col min="7963" max="7963" width="7.5703125" style="28" customWidth="1"/>
    <col min="7964" max="7964" width="9.85546875" style="28" customWidth="1"/>
    <col min="7965" max="7966" width="8.85546875" style="28"/>
    <col min="7967" max="7967" width="10.140625" style="28" bestFit="1" customWidth="1"/>
    <col min="7968" max="8194" width="8.85546875" style="28"/>
    <col min="8195" max="8195" width="4.42578125" style="28" customWidth="1"/>
    <col min="8196" max="8196" width="38.85546875" style="28" customWidth="1"/>
    <col min="8197" max="8197" width="16.85546875" style="28" customWidth="1"/>
    <col min="8198" max="8198" width="14" style="28" customWidth="1"/>
    <col min="8199" max="8199" width="13.5703125" style="28" customWidth="1"/>
    <col min="8200" max="8200" width="10.7109375" style="28" customWidth="1"/>
    <col min="8201" max="8201" width="6.7109375" style="28" customWidth="1"/>
    <col min="8202" max="8203" width="10.7109375" style="28" customWidth="1"/>
    <col min="8204" max="8204" width="6.7109375" style="28" customWidth="1"/>
    <col min="8205" max="8206" width="10.7109375" style="28" customWidth="1"/>
    <col min="8207" max="8207" width="6.7109375" style="28" customWidth="1"/>
    <col min="8208" max="8209" width="10.7109375" style="28" customWidth="1"/>
    <col min="8210" max="8210" width="6.7109375" style="28" customWidth="1"/>
    <col min="8211" max="8212" width="10.7109375" style="28" customWidth="1"/>
    <col min="8213" max="8213" width="6.7109375" style="28" customWidth="1"/>
    <col min="8214" max="8215" width="10.7109375" style="28" customWidth="1"/>
    <col min="8216" max="8216" width="6.7109375" style="28" customWidth="1"/>
    <col min="8217" max="8217" width="9.140625" style="28" customWidth="1"/>
    <col min="8218" max="8218" width="8.85546875" style="28"/>
    <col min="8219" max="8219" width="7.5703125" style="28" customWidth="1"/>
    <col min="8220" max="8220" width="9.85546875" style="28" customWidth="1"/>
    <col min="8221" max="8222" width="8.85546875" style="28"/>
    <col min="8223" max="8223" width="10.140625" style="28" bestFit="1" customWidth="1"/>
    <col min="8224" max="8450" width="8.85546875" style="28"/>
    <col min="8451" max="8451" width="4.42578125" style="28" customWidth="1"/>
    <col min="8452" max="8452" width="38.85546875" style="28" customWidth="1"/>
    <col min="8453" max="8453" width="16.85546875" style="28" customWidth="1"/>
    <col min="8454" max="8454" width="14" style="28" customWidth="1"/>
    <col min="8455" max="8455" width="13.5703125" style="28" customWidth="1"/>
    <col min="8456" max="8456" width="10.7109375" style="28" customWidth="1"/>
    <col min="8457" max="8457" width="6.7109375" style="28" customWidth="1"/>
    <col min="8458" max="8459" width="10.7109375" style="28" customWidth="1"/>
    <col min="8460" max="8460" width="6.7109375" style="28" customWidth="1"/>
    <col min="8461" max="8462" width="10.7109375" style="28" customWidth="1"/>
    <col min="8463" max="8463" width="6.7109375" style="28" customWidth="1"/>
    <col min="8464" max="8465" width="10.7109375" style="28" customWidth="1"/>
    <col min="8466" max="8466" width="6.7109375" style="28" customWidth="1"/>
    <col min="8467" max="8468" width="10.7109375" style="28" customWidth="1"/>
    <col min="8469" max="8469" width="6.7109375" style="28" customWidth="1"/>
    <col min="8470" max="8471" width="10.7109375" style="28" customWidth="1"/>
    <col min="8472" max="8472" width="6.7109375" style="28" customWidth="1"/>
    <col min="8473" max="8473" width="9.140625" style="28" customWidth="1"/>
    <col min="8474" max="8474" width="8.85546875" style="28"/>
    <col min="8475" max="8475" width="7.5703125" style="28" customWidth="1"/>
    <col min="8476" max="8476" width="9.85546875" style="28" customWidth="1"/>
    <col min="8477" max="8478" width="8.85546875" style="28"/>
    <col min="8479" max="8479" width="10.140625" style="28" bestFit="1" customWidth="1"/>
    <col min="8480" max="8706" width="8.85546875" style="28"/>
    <col min="8707" max="8707" width="4.42578125" style="28" customWidth="1"/>
    <col min="8708" max="8708" width="38.85546875" style="28" customWidth="1"/>
    <col min="8709" max="8709" width="16.85546875" style="28" customWidth="1"/>
    <col min="8710" max="8710" width="14" style="28" customWidth="1"/>
    <col min="8711" max="8711" width="13.5703125" style="28" customWidth="1"/>
    <col min="8712" max="8712" width="10.7109375" style="28" customWidth="1"/>
    <col min="8713" max="8713" width="6.7109375" style="28" customWidth="1"/>
    <col min="8714" max="8715" width="10.7109375" style="28" customWidth="1"/>
    <col min="8716" max="8716" width="6.7109375" style="28" customWidth="1"/>
    <col min="8717" max="8718" width="10.7109375" style="28" customWidth="1"/>
    <col min="8719" max="8719" width="6.7109375" style="28" customWidth="1"/>
    <col min="8720" max="8721" width="10.7109375" style="28" customWidth="1"/>
    <col min="8722" max="8722" width="6.7109375" style="28" customWidth="1"/>
    <col min="8723" max="8724" width="10.7109375" style="28" customWidth="1"/>
    <col min="8725" max="8725" width="6.7109375" style="28" customWidth="1"/>
    <col min="8726" max="8727" width="10.7109375" style="28" customWidth="1"/>
    <col min="8728" max="8728" width="6.7109375" style="28" customWidth="1"/>
    <col min="8729" max="8729" width="9.140625" style="28" customWidth="1"/>
    <col min="8730" max="8730" width="8.85546875" style="28"/>
    <col min="8731" max="8731" width="7.5703125" style="28" customWidth="1"/>
    <col min="8732" max="8732" width="9.85546875" style="28" customWidth="1"/>
    <col min="8733" max="8734" width="8.85546875" style="28"/>
    <col min="8735" max="8735" width="10.140625" style="28" bestFit="1" customWidth="1"/>
    <col min="8736" max="8962" width="8.85546875" style="28"/>
    <col min="8963" max="8963" width="4.42578125" style="28" customWidth="1"/>
    <col min="8964" max="8964" width="38.85546875" style="28" customWidth="1"/>
    <col min="8965" max="8965" width="16.85546875" style="28" customWidth="1"/>
    <col min="8966" max="8966" width="14" style="28" customWidth="1"/>
    <col min="8967" max="8967" width="13.5703125" style="28" customWidth="1"/>
    <col min="8968" max="8968" width="10.7109375" style="28" customWidth="1"/>
    <col min="8969" max="8969" width="6.7109375" style="28" customWidth="1"/>
    <col min="8970" max="8971" width="10.7109375" style="28" customWidth="1"/>
    <col min="8972" max="8972" width="6.7109375" style="28" customWidth="1"/>
    <col min="8973" max="8974" width="10.7109375" style="28" customWidth="1"/>
    <col min="8975" max="8975" width="6.7109375" style="28" customWidth="1"/>
    <col min="8976" max="8977" width="10.7109375" style="28" customWidth="1"/>
    <col min="8978" max="8978" width="6.7109375" style="28" customWidth="1"/>
    <col min="8979" max="8980" width="10.7109375" style="28" customWidth="1"/>
    <col min="8981" max="8981" width="6.7109375" style="28" customWidth="1"/>
    <col min="8982" max="8983" width="10.7109375" style="28" customWidth="1"/>
    <col min="8984" max="8984" width="6.7109375" style="28" customWidth="1"/>
    <col min="8985" max="8985" width="9.140625" style="28" customWidth="1"/>
    <col min="8986" max="8986" width="8.85546875" style="28"/>
    <col min="8987" max="8987" width="7.5703125" style="28" customWidth="1"/>
    <col min="8988" max="8988" width="9.85546875" style="28" customWidth="1"/>
    <col min="8989" max="8990" width="8.85546875" style="28"/>
    <col min="8991" max="8991" width="10.140625" style="28" bestFit="1" customWidth="1"/>
    <col min="8992" max="9218" width="8.85546875" style="28"/>
    <col min="9219" max="9219" width="4.42578125" style="28" customWidth="1"/>
    <col min="9220" max="9220" width="38.85546875" style="28" customWidth="1"/>
    <col min="9221" max="9221" width="16.85546875" style="28" customWidth="1"/>
    <col min="9222" max="9222" width="14" style="28" customWidth="1"/>
    <col min="9223" max="9223" width="13.5703125" style="28" customWidth="1"/>
    <col min="9224" max="9224" width="10.7109375" style="28" customWidth="1"/>
    <col min="9225" max="9225" width="6.7109375" style="28" customWidth="1"/>
    <col min="9226" max="9227" width="10.7109375" style="28" customWidth="1"/>
    <col min="9228" max="9228" width="6.7109375" style="28" customWidth="1"/>
    <col min="9229" max="9230" width="10.7109375" style="28" customWidth="1"/>
    <col min="9231" max="9231" width="6.7109375" style="28" customWidth="1"/>
    <col min="9232" max="9233" width="10.7109375" style="28" customWidth="1"/>
    <col min="9234" max="9234" width="6.7109375" style="28" customWidth="1"/>
    <col min="9235" max="9236" width="10.7109375" style="28" customWidth="1"/>
    <col min="9237" max="9237" width="6.7109375" style="28" customWidth="1"/>
    <col min="9238" max="9239" width="10.7109375" style="28" customWidth="1"/>
    <col min="9240" max="9240" width="6.7109375" style="28" customWidth="1"/>
    <col min="9241" max="9241" width="9.140625" style="28" customWidth="1"/>
    <col min="9242" max="9242" width="8.85546875" style="28"/>
    <col min="9243" max="9243" width="7.5703125" style="28" customWidth="1"/>
    <col min="9244" max="9244" width="9.85546875" style="28" customWidth="1"/>
    <col min="9245" max="9246" width="8.85546875" style="28"/>
    <col min="9247" max="9247" width="10.140625" style="28" bestFit="1" customWidth="1"/>
    <col min="9248" max="9474" width="8.85546875" style="28"/>
    <col min="9475" max="9475" width="4.42578125" style="28" customWidth="1"/>
    <col min="9476" max="9476" width="38.85546875" style="28" customWidth="1"/>
    <col min="9477" max="9477" width="16.85546875" style="28" customWidth="1"/>
    <col min="9478" max="9478" width="14" style="28" customWidth="1"/>
    <col min="9479" max="9479" width="13.5703125" style="28" customWidth="1"/>
    <col min="9480" max="9480" width="10.7109375" style="28" customWidth="1"/>
    <col min="9481" max="9481" width="6.7109375" style="28" customWidth="1"/>
    <col min="9482" max="9483" width="10.7109375" style="28" customWidth="1"/>
    <col min="9484" max="9484" width="6.7109375" style="28" customWidth="1"/>
    <col min="9485" max="9486" width="10.7109375" style="28" customWidth="1"/>
    <col min="9487" max="9487" width="6.7109375" style="28" customWidth="1"/>
    <col min="9488" max="9489" width="10.7109375" style="28" customWidth="1"/>
    <col min="9490" max="9490" width="6.7109375" style="28" customWidth="1"/>
    <col min="9491" max="9492" width="10.7109375" style="28" customWidth="1"/>
    <col min="9493" max="9493" width="6.7109375" style="28" customWidth="1"/>
    <col min="9494" max="9495" width="10.7109375" style="28" customWidth="1"/>
    <col min="9496" max="9496" width="6.7109375" style="28" customWidth="1"/>
    <col min="9497" max="9497" width="9.140625" style="28" customWidth="1"/>
    <col min="9498" max="9498" width="8.85546875" style="28"/>
    <col min="9499" max="9499" width="7.5703125" style="28" customWidth="1"/>
    <col min="9500" max="9500" width="9.85546875" style="28" customWidth="1"/>
    <col min="9501" max="9502" width="8.85546875" style="28"/>
    <col min="9503" max="9503" width="10.140625" style="28" bestFit="1" customWidth="1"/>
    <col min="9504" max="9730" width="8.85546875" style="28"/>
    <col min="9731" max="9731" width="4.42578125" style="28" customWidth="1"/>
    <col min="9732" max="9732" width="38.85546875" style="28" customWidth="1"/>
    <col min="9733" max="9733" width="16.85546875" style="28" customWidth="1"/>
    <col min="9734" max="9734" width="14" style="28" customWidth="1"/>
    <col min="9735" max="9735" width="13.5703125" style="28" customWidth="1"/>
    <col min="9736" max="9736" width="10.7109375" style="28" customWidth="1"/>
    <col min="9737" max="9737" width="6.7109375" style="28" customWidth="1"/>
    <col min="9738" max="9739" width="10.7109375" style="28" customWidth="1"/>
    <col min="9740" max="9740" width="6.7109375" style="28" customWidth="1"/>
    <col min="9741" max="9742" width="10.7109375" style="28" customWidth="1"/>
    <col min="9743" max="9743" width="6.7109375" style="28" customWidth="1"/>
    <col min="9744" max="9745" width="10.7109375" style="28" customWidth="1"/>
    <col min="9746" max="9746" width="6.7109375" style="28" customWidth="1"/>
    <col min="9747" max="9748" width="10.7109375" style="28" customWidth="1"/>
    <col min="9749" max="9749" width="6.7109375" style="28" customWidth="1"/>
    <col min="9750" max="9751" width="10.7109375" style="28" customWidth="1"/>
    <col min="9752" max="9752" width="6.7109375" style="28" customWidth="1"/>
    <col min="9753" max="9753" width="9.140625" style="28" customWidth="1"/>
    <col min="9754" max="9754" width="8.85546875" style="28"/>
    <col min="9755" max="9755" width="7.5703125" style="28" customWidth="1"/>
    <col min="9756" max="9756" width="9.85546875" style="28" customWidth="1"/>
    <col min="9757" max="9758" width="8.85546875" style="28"/>
    <col min="9759" max="9759" width="10.140625" style="28" bestFit="1" customWidth="1"/>
    <col min="9760" max="9986" width="8.85546875" style="28"/>
    <col min="9987" max="9987" width="4.42578125" style="28" customWidth="1"/>
    <col min="9988" max="9988" width="38.85546875" style="28" customWidth="1"/>
    <col min="9989" max="9989" width="16.85546875" style="28" customWidth="1"/>
    <col min="9990" max="9990" width="14" style="28" customWidth="1"/>
    <col min="9991" max="9991" width="13.5703125" style="28" customWidth="1"/>
    <col min="9992" max="9992" width="10.7109375" style="28" customWidth="1"/>
    <col min="9993" max="9993" width="6.7109375" style="28" customWidth="1"/>
    <col min="9994" max="9995" width="10.7109375" style="28" customWidth="1"/>
    <col min="9996" max="9996" width="6.7109375" style="28" customWidth="1"/>
    <col min="9997" max="9998" width="10.7109375" style="28" customWidth="1"/>
    <col min="9999" max="9999" width="6.7109375" style="28" customWidth="1"/>
    <col min="10000" max="10001" width="10.7109375" style="28" customWidth="1"/>
    <col min="10002" max="10002" width="6.7109375" style="28" customWidth="1"/>
    <col min="10003" max="10004" width="10.7109375" style="28" customWidth="1"/>
    <col min="10005" max="10005" width="6.7109375" style="28" customWidth="1"/>
    <col min="10006" max="10007" width="10.7109375" style="28" customWidth="1"/>
    <col min="10008" max="10008" width="6.7109375" style="28" customWidth="1"/>
    <col min="10009" max="10009" width="9.140625" style="28" customWidth="1"/>
    <col min="10010" max="10010" width="8.85546875" style="28"/>
    <col min="10011" max="10011" width="7.5703125" style="28" customWidth="1"/>
    <col min="10012" max="10012" width="9.85546875" style="28" customWidth="1"/>
    <col min="10013" max="10014" width="8.85546875" style="28"/>
    <col min="10015" max="10015" width="10.140625" style="28" bestFit="1" customWidth="1"/>
    <col min="10016" max="10242" width="8.85546875" style="28"/>
    <col min="10243" max="10243" width="4.42578125" style="28" customWidth="1"/>
    <col min="10244" max="10244" width="38.85546875" style="28" customWidth="1"/>
    <col min="10245" max="10245" width="16.85546875" style="28" customWidth="1"/>
    <col min="10246" max="10246" width="14" style="28" customWidth="1"/>
    <col min="10247" max="10247" width="13.5703125" style="28" customWidth="1"/>
    <col min="10248" max="10248" width="10.7109375" style="28" customWidth="1"/>
    <col min="10249" max="10249" width="6.7109375" style="28" customWidth="1"/>
    <col min="10250" max="10251" width="10.7109375" style="28" customWidth="1"/>
    <col min="10252" max="10252" width="6.7109375" style="28" customWidth="1"/>
    <col min="10253" max="10254" width="10.7109375" style="28" customWidth="1"/>
    <col min="10255" max="10255" width="6.7109375" style="28" customWidth="1"/>
    <col min="10256" max="10257" width="10.7109375" style="28" customWidth="1"/>
    <col min="10258" max="10258" width="6.7109375" style="28" customWidth="1"/>
    <col min="10259" max="10260" width="10.7109375" style="28" customWidth="1"/>
    <col min="10261" max="10261" width="6.7109375" style="28" customWidth="1"/>
    <col min="10262" max="10263" width="10.7109375" style="28" customWidth="1"/>
    <col min="10264" max="10264" width="6.7109375" style="28" customWidth="1"/>
    <col min="10265" max="10265" width="9.140625" style="28" customWidth="1"/>
    <col min="10266" max="10266" width="8.85546875" style="28"/>
    <col min="10267" max="10267" width="7.5703125" style="28" customWidth="1"/>
    <col min="10268" max="10268" width="9.85546875" style="28" customWidth="1"/>
    <col min="10269" max="10270" width="8.85546875" style="28"/>
    <col min="10271" max="10271" width="10.140625" style="28" bestFit="1" customWidth="1"/>
    <col min="10272" max="10498" width="8.85546875" style="28"/>
    <col min="10499" max="10499" width="4.42578125" style="28" customWidth="1"/>
    <col min="10500" max="10500" width="38.85546875" style="28" customWidth="1"/>
    <col min="10501" max="10501" width="16.85546875" style="28" customWidth="1"/>
    <col min="10502" max="10502" width="14" style="28" customWidth="1"/>
    <col min="10503" max="10503" width="13.5703125" style="28" customWidth="1"/>
    <col min="10504" max="10504" width="10.7109375" style="28" customWidth="1"/>
    <col min="10505" max="10505" width="6.7109375" style="28" customWidth="1"/>
    <col min="10506" max="10507" width="10.7109375" style="28" customWidth="1"/>
    <col min="10508" max="10508" width="6.7109375" style="28" customWidth="1"/>
    <col min="10509" max="10510" width="10.7109375" style="28" customWidth="1"/>
    <col min="10511" max="10511" width="6.7109375" style="28" customWidth="1"/>
    <col min="10512" max="10513" width="10.7109375" style="28" customWidth="1"/>
    <col min="10514" max="10514" width="6.7109375" style="28" customWidth="1"/>
    <col min="10515" max="10516" width="10.7109375" style="28" customWidth="1"/>
    <col min="10517" max="10517" width="6.7109375" style="28" customWidth="1"/>
    <col min="10518" max="10519" width="10.7109375" style="28" customWidth="1"/>
    <col min="10520" max="10520" width="6.7109375" style="28" customWidth="1"/>
    <col min="10521" max="10521" width="9.140625" style="28" customWidth="1"/>
    <col min="10522" max="10522" width="8.85546875" style="28"/>
    <col min="10523" max="10523" width="7.5703125" style="28" customWidth="1"/>
    <col min="10524" max="10524" width="9.85546875" style="28" customWidth="1"/>
    <col min="10525" max="10526" width="8.85546875" style="28"/>
    <col min="10527" max="10527" width="10.140625" style="28" bestFit="1" customWidth="1"/>
    <col min="10528" max="10754" width="8.85546875" style="28"/>
    <col min="10755" max="10755" width="4.42578125" style="28" customWidth="1"/>
    <col min="10756" max="10756" width="38.85546875" style="28" customWidth="1"/>
    <col min="10757" max="10757" width="16.85546875" style="28" customWidth="1"/>
    <col min="10758" max="10758" width="14" style="28" customWidth="1"/>
    <col min="10759" max="10759" width="13.5703125" style="28" customWidth="1"/>
    <col min="10760" max="10760" width="10.7109375" style="28" customWidth="1"/>
    <col min="10761" max="10761" width="6.7109375" style="28" customWidth="1"/>
    <col min="10762" max="10763" width="10.7109375" style="28" customWidth="1"/>
    <col min="10764" max="10764" width="6.7109375" style="28" customWidth="1"/>
    <col min="10765" max="10766" width="10.7109375" style="28" customWidth="1"/>
    <col min="10767" max="10767" width="6.7109375" style="28" customWidth="1"/>
    <col min="10768" max="10769" width="10.7109375" style="28" customWidth="1"/>
    <col min="10770" max="10770" width="6.7109375" style="28" customWidth="1"/>
    <col min="10771" max="10772" width="10.7109375" style="28" customWidth="1"/>
    <col min="10773" max="10773" width="6.7109375" style="28" customWidth="1"/>
    <col min="10774" max="10775" width="10.7109375" style="28" customWidth="1"/>
    <col min="10776" max="10776" width="6.7109375" style="28" customWidth="1"/>
    <col min="10777" max="10777" width="9.140625" style="28" customWidth="1"/>
    <col min="10778" max="10778" width="8.85546875" style="28"/>
    <col min="10779" max="10779" width="7.5703125" style="28" customWidth="1"/>
    <col min="10780" max="10780" width="9.85546875" style="28" customWidth="1"/>
    <col min="10781" max="10782" width="8.85546875" style="28"/>
    <col min="10783" max="10783" width="10.140625" style="28" bestFit="1" customWidth="1"/>
    <col min="10784" max="11010" width="8.85546875" style="28"/>
    <col min="11011" max="11011" width="4.42578125" style="28" customWidth="1"/>
    <col min="11012" max="11012" width="38.85546875" style="28" customWidth="1"/>
    <col min="11013" max="11013" width="16.85546875" style="28" customWidth="1"/>
    <col min="11014" max="11014" width="14" style="28" customWidth="1"/>
    <col min="11015" max="11015" width="13.5703125" style="28" customWidth="1"/>
    <col min="11016" max="11016" width="10.7109375" style="28" customWidth="1"/>
    <col min="11017" max="11017" width="6.7109375" style="28" customWidth="1"/>
    <col min="11018" max="11019" width="10.7109375" style="28" customWidth="1"/>
    <col min="11020" max="11020" width="6.7109375" style="28" customWidth="1"/>
    <col min="11021" max="11022" width="10.7109375" style="28" customWidth="1"/>
    <col min="11023" max="11023" width="6.7109375" style="28" customWidth="1"/>
    <col min="11024" max="11025" width="10.7109375" style="28" customWidth="1"/>
    <col min="11026" max="11026" width="6.7109375" style="28" customWidth="1"/>
    <col min="11027" max="11028" width="10.7109375" style="28" customWidth="1"/>
    <col min="11029" max="11029" width="6.7109375" style="28" customWidth="1"/>
    <col min="11030" max="11031" width="10.7109375" style="28" customWidth="1"/>
    <col min="11032" max="11032" width="6.7109375" style="28" customWidth="1"/>
    <col min="11033" max="11033" width="9.140625" style="28" customWidth="1"/>
    <col min="11034" max="11034" width="8.85546875" style="28"/>
    <col min="11035" max="11035" width="7.5703125" style="28" customWidth="1"/>
    <col min="11036" max="11036" width="9.85546875" style="28" customWidth="1"/>
    <col min="11037" max="11038" width="8.85546875" style="28"/>
    <col min="11039" max="11039" width="10.140625" style="28" bestFit="1" customWidth="1"/>
    <col min="11040" max="11266" width="8.85546875" style="28"/>
    <col min="11267" max="11267" width="4.42578125" style="28" customWidth="1"/>
    <col min="11268" max="11268" width="38.85546875" style="28" customWidth="1"/>
    <col min="11269" max="11269" width="16.85546875" style="28" customWidth="1"/>
    <col min="11270" max="11270" width="14" style="28" customWidth="1"/>
    <col min="11271" max="11271" width="13.5703125" style="28" customWidth="1"/>
    <col min="11272" max="11272" width="10.7109375" style="28" customWidth="1"/>
    <col min="11273" max="11273" width="6.7109375" style="28" customWidth="1"/>
    <col min="11274" max="11275" width="10.7109375" style="28" customWidth="1"/>
    <col min="11276" max="11276" width="6.7109375" style="28" customWidth="1"/>
    <col min="11277" max="11278" width="10.7109375" style="28" customWidth="1"/>
    <col min="11279" max="11279" width="6.7109375" style="28" customWidth="1"/>
    <col min="11280" max="11281" width="10.7109375" style="28" customWidth="1"/>
    <col min="11282" max="11282" width="6.7109375" style="28" customWidth="1"/>
    <col min="11283" max="11284" width="10.7109375" style="28" customWidth="1"/>
    <col min="11285" max="11285" width="6.7109375" style="28" customWidth="1"/>
    <col min="11286" max="11287" width="10.7109375" style="28" customWidth="1"/>
    <col min="11288" max="11288" width="6.7109375" style="28" customWidth="1"/>
    <col min="11289" max="11289" width="9.140625" style="28" customWidth="1"/>
    <col min="11290" max="11290" width="8.85546875" style="28"/>
    <col min="11291" max="11291" width="7.5703125" style="28" customWidth="1"/>
    <col min="11292" max="11292" width="9.85546875" style="28" customWidth="1"/>
    <col min="11293" max="11294" width="8.85546875" style="28"/>
    <col min="11295" max="11295" width="10.140625" style="28" bestFit="1" customWidth="1"/>
    <col min="11296" max="11522" width="8.85546875" style="28"/>
    <col min="11523" max="11523" width="4.42578125" style="28" customWidth="1"/>
    <col min="11524" max="11524" width="38.85546875" style="28" customWidth="1"/>
    <col min="11525" max="11525" width="16.85546875" style="28" customWidth="1"/>
    <col min="11526" max="11526" width="14" style="28" customWidth="1"/>
    <col min="11527" max="11527" width="13.5703125" style="28" customWidth="1"/>
    <col min="11528" max="11528" width="10.7109375" style="28" customWidth="1"/>
    <col min="11529" max="11529" width="6.7109375" style="28" customWidth="1"/>
    <col min="11530" max="11531" width="10.7109375" style="28" customWidth="1"/>
    <col min="11532" max="11532" width="6.7109375" style="28" customWidth="1"/>
    <col min="11533" max="11534" width="10.7109375" style="28" customWidth="1"/>
    <col min="11535" max="11535" width="6.7109375" style="28" customWidth="1"/>
    <col min="11536" max="11537" width="10.7109375" style="28" customWidth="1"/>
    <col min="11538" max="11538" width="6.7109375" style="28" customWidth="1"/>
    <col min="11539" max="11540" width="10.7109375" style="28" customWidth="1"/>
    <col min="11541" max="11541" width="6.7109375" style="28" customWidth="1"/>
    <col min="11542" max="11543" width="10.7109375" style="28" customWidth="1"/>
    <col min="11544" max="11544" width="6.7109375" style="28" customWidth="1"/>
    <col min="11545" max="11545" width="9.140625" style="28" customWidth="1"/>
    <col min="11546" max="11546" width="8.85546875" style="28"/>
    <col min="11547" max="11547" width="7.5703125" style="28" customWidth="1"/>
    <col min="11548" max="11548" width="9.85546875" style="28" customWidth="1"/>
    <col min="11549" max="11550" width="8.85546875" style="28"/>
    <col min="11551" max="11551" width="10.140625" style="28" bestFit="1" customWidth="1"/>
    <col min="11552" max="11778" width="8.85546875" style="28"/>
    <col min="11779" max="11779" width="4.42578125" style="28" customWidth="1"/>
    <col min="11780" max="11780" width="38.85546875" style="28" customWidth="1"/>
    <col min="11781" max="11781" width="16.85546875" style="28" customWidth="1"/>
    <col min="11782" max="11782" width="14" style="28" customWidth="1"/>
    <col min="11783" max="11783" width="13.5703125" style="28" customWidth="1"/>
    <col min="11784" max="11784" width="10.7109375" style="28" customWidth="1"/>
    <col min="11785" max="11785" width="6.7109375" style="28" customWidth="1"/>
    <col min="11786" max="11787" width="10.7109375" style="28" customWidth="1"/>
    <col min="11788" max="11788" width="6.7109375" style="28" customWidth="1"/>
    <col min="11789" max="11790" width="10.7109375" style="28" customWidth="1"/>
    <col min="11791" max="11791" width="6.7109375" style="28" customWidth="1"/>
    <col min="11792" max="11793" width="10.7109375" style="28" customWidth="1"/>
    <col min="11794" max="11794" width="6.7109375" style="28" customWidth="1"/>
    <col min="11795" max="11796" width="10.7109375" style="28" customWidth="1"/>
    <col min="11797" max="11797" width="6.7109375" style="28" customWidth="1"/>
    <col min="11798" max="11799" width="10.7109375" style="28" customWidth="1"/>
    <col min="11800" max="11800" width="6.7109375" style="28" customWidth="1"/>
    <col min="11801" max="11801" width="9.140625" style="28" customWidth="1"/>
    <col min="11802" max="11802" width="8.85546875" style="28"/>
    <col min="11803" max="11803" width="7.5703125" style="28" customWidth="1"/>
    <col min="11804" max="11804" width="9.85546875" style="28" customWidth="1"/>
    <col min="11805" max="11806" width="8.85546875" style="28"/>
    <col min="11807" max="11807" width="10.140625" style="28" bestFit="1" customWidth="1"/>
    <col min="11808" max="12034" width="8.85546875" style="28"/>
    <col min="12035" max="12035" width="4.42578125" style="28" customWidth="1"/>
    <col min="12036" max="12036" width="38.85546875" style="28" customWidth="1"/>
    <col min="12037" max="12037" width="16.85546875" style="28" customWidth="1"/>
    <col min="12038" max="12038" width="14" style="28" customWidth="1"/>
    <col min="12039" max="12039" width="13.5703125" style="28" customWidth="1"/>
    <col min="12040" max="12040" width="10.7109375" style="28" customWidth="1"/>
    <col min="12041" max="12041" width="6.7109375" style="28" customWidth="1"/>
    <col min="12042" max="12043" width="10.7109375" style="28" customWidth="1"/>
    <col min="12044" max="12044" width="6.7109375" style="28" customWidth="1"/>
    <col min="12045" max="12046" width="10.7109375" style="28" customWidth="1"/>
    <col min="12047" max="12047" width="6.7109375" style="28" customWidth="1"/>
    <col min="12048" max="12049" width="10.7109375" style="28" customWidth="1"/>
    <col min="12050" max="12050" width="6.7109375" style="28" customWidth="1"/>
    <col min="12051" max="12052" width="10.7109375" style="28" customWidth="1"/>
    <col min="12053" max="12053" width="6.7109375" style="28" customWidth="1"/>
    <col min="12054" max="12055" width="10.7109375" style="28" customWidth="1"/>
    <col min="12056" max="12056" width="6.7109375" style="28" customWidth="1"/>
    <col min="12057" max="12057" width="9.140625" style="28" customWidth="1"/>
    <col min="12058" max="12058" width="8.85546875" style="28"/>
    <col min="12059" max="12059" width="7.5703125" style="28" customWidth="1"/>
    <col min="12060" max="12060" width="9.85546875" style="28" customWidth="1"/>
    <col min="12061" max="12062" width="8.85546875" style="28"/>
    <col min="12063" max="12063" width="10.140625" style="28" bestFit="1" customWidth="1"/>
    <col min="12064" max="12290" width="8.85546875" style="28"/>
    <col min="12291" max="12291" width="4.42578125" style="28" customWidth="1"/>
    <col min="12292" max="12292" width="38.85546875" style="28" customWidth="1"/>
    <col min="12293" max="12293" width="16.85546875" style="28" customWidth="1"/>
    <col min="12294" max="12294" width="14" style="28" customWidth="1"/>
    <col min="12295" max="12295" width="13.5703125" style="28" customWidth="1"/>
    <col min="12296" max="12296" width="10.7109375" style="28" customWidth="1"/>
    <col min="12297" max="12297" width="6.7109375" style="28" customWidth="1"/>
    <col min="12298" max="12299" width="10.7109375" style="28" customWidth="1"/>
    <col min="12300" max="12300" width="6.7109375" style="28" customWidth="1"/>
    <col min="12301" max="12302" width="10.7109375" style="28" customWidth="1"/>
    <col min="12303" max="12303" width="6.7109375" style="28" customWidth="1"/>
    <col min="12304" max="12305" width="10.7109375" style="28" customWidth="1"/>
    <col min="12306" max="12306" width="6.7109375" style="28" customWidth="1"/>
    <col min="12307" max="12308" width="10.7109375" style="28" customWidth="1"/>
    <col min="12309" max="12309" width="6.7109375" style="28" customWidth="1"/>
    <col min="12310" max="12311" width="10.7109375" style="28" customWidth="1"/>
    <col min="12312" max="12312" width="6.7109375" style="28" customWidth="1"/>
    <col min="12313" max="12313" width="9.140625" style="28" customWidth="1"/>
    <col min="12314" max="12314" width="8.85546875" style="28"/>
    <col min="12315" max="12315" width="7.5703125" style="28" customWidth="1"/>
    <col min="12316" max="12316" width="9.85546875" style="28" customWidth="1"/>
    <col min="12317" max="12318" width="8.85546875" style="28"/>
    <col min="12319" max="12319" width="10.140625" style="28" bestFit="1" customWidth="1"/>
    <col min="12320" max="12546" width="8.85546875" style="28"/>
    <col min="12547" max="12547" width="4.42578125" style="28" customWidth="1"/>
    <col min="12548" max="12548" width="38.85546875" style="28" customWidth="1"/>
    <col min="12549" max="12549" width="16.85546875" style="28" customWidth="1"/>
    <col min="12550" max="12550" width="14" style="28" customWidth="1"/>
    <col min="12551" max="12551" width="13.5703125" style="28" customWidth="1"/>
    <col min="12552" max="12552" width="10.7109375" style="28" customWidth="1"/>
    <col min="12553" max="12553" width="6.7109375" style="28" customWidth="1"/>
    <col min="12554" max="12555" width="10.7109375" style="28" customWidth="1"/>
    <col min="12556" max="12556" width="6.7109375" style="28" customWidth="1"/>
    <col min="12557" max="12558" width="10.7109375" style="28" customWidth="1"/>
    <col min="12559" max="12559" width="6.7109375" style="28" customWidth="1"/>
    <col min="12560" max="12561" width="10.7109375" style="28" customWidth="1"/>
    <col min="12562" max="12562" width="6.7109375" style="28" customWidth="1"/>
    <col min="12563" max="12564" width="10.7109375" style="28" customWidth="1"/>
    <col min="12565" max="12565" width="6.7109375" style="28" customWidth="1"/>
    <col min="12566" max="12567" width="10.7109375" style="28" customWidth="1"/>
    <col min="12568" max="12568" width="6.7109375" style="28" customWidth="1"/>
    <col min="12569" max="12569" width="9.140625" style="28" customWidth="1"/>
    <col min="12570" max="12570" width="8.85546875" style="28"/>
    <col min="12571" max="12571" width="7.5703125" style="28" customWidth="1"/>
    <col min="12572" max="12572" width="9.85546875" style="28" customWidth="1"/>
    <col min="12573" max="12574" width="8.85546875" style="28"/>
    <col min="12575" max="12575" width="10.140625" style="28" bestFit="1" customWidth="1"/>
    <col min="12576" max="12802" width="8.85546875" style="28"/>
    <col min="12803" max="12803" width="4.42578125" style="28" customWidth="1"/>
    <col min="12804" max="12804" width="38.85546875" style="28" customWidth="1"/>
    <col min="12805" max="12805" width="16.85546875" style="28" customWidth="1"/>
    <col min="12806" max="12806" width="14" style="28" customWidth="1"/>
    <col min="12807" max="12807" width="13.5703125" style="28" customWidth="1"/>
    <col min="12808" max="12808" width="10.7109375" style="28" customWidth="1"/>
    <col min="12809" max="12809" width="6.7109375" style="28" customWidth="1"/>
    <col min="12810" max="12811" width="10.7109375" style="28" customWidth="1"/>
    <col min="12812" max="12812" width="6.7109375" style="28" customWidth="1"/>
    <col min="12813" max="12814" width="10.7109375" style="28" customWidth="1"/>
    <col min="12815" max="12815" width="6.7109375" style="28" customWidth="1"/>
    <col min="12816" max="12817" width="10.7109375" style="28" customWidth="1"/>
    <col min="12818" max="12818" width="6.7109375" style="28" customWidth="1"/>
    <col min="12819" max="12820" width="10.7109375" style="28" customWidth="1"/>
    <col min="12821" max="12821" width="6.7109375" style="28" customWidth="1"/>
    <col min="12822" max="12823" width="10.7109375" style="28" customWidth="1"/>
    <col min="12824" max="12824" width="6.7109375" style="28" customWidth="1"/>
    <col min="12825" max="12825" width="9.140625" style="28" customWidth="1"/>
    <col min="12826" max="12826" width="8.85546875" style="28"/>
    <col min="12827" max="12827" width="7.5703125" style="28" customWidth="1"/>
    <col min="12828" max="12828" width="9.85546875" style="28" customWidth="1"/>
    <col min="12829" max="12830" width="8.85546875" style="28"/>
    <col min="12831" max="12831" width="10.140625" style="28" bestFit="1" customWidth="1"/>
    <col min="12832" max="13058" width="8.85546875" style="28"/>
    <col min="13059" max="13059" width="4.42578125" style="28" customWidth="1"/>
    <col min="13060" max="13060" width="38.85546875" style="28" customWidth="1"/>
    <col min="13061" max="13061" width="16.85546875" style="28" customWidth="1"/>
    <col min="13062" max="13062" width="14" style="28" customWidth="1"/>
    <col min="13063" max="13063" width="13.5703125" style="28" customWidth="1"/>
    <col min="13064" max="13064" width="10.7109375" style="28" customWidth="1"/>
    <col min="13065" max="13065" width="6.7109375" style="28" customWidth="1"/>
    <col min="13066" max="13067" width="10.7109375" style="28" customWidth="1"/>
    <col min="13068" max="13068" width="6.7109375" style="28" customWidth="1"/>
    <col min="13069" max="13070" width="10.7109375" style="28" customWidth="1"/>
    <col min="13071" max="13071" width="6.7109375" style="28" customWidth="1"/>
    <col min="13072" max="13073" width="10.7109375" style="28" customWidth="1"/>
    <col min="13074" max="13074" width="6.7109375" style="28" customWidth="1"/>
    <col min="13075" max="13076" width="10.7109375" style="28" customWidth="1"/>
    <col min="13077" max="13077" width="6.7109375" style="28" customWidth="1"/>
    <col min="13078" max="13079" width="10.7109375" style="28" customWidth="1"/>
    <col min="13080" max="13080" width="6.7109375" style="28" customWidth="1"/>
    <col min="13081" max="13081" width="9.140625" style="28" customWidth="1"/>
    <col min="13082" max="13082" width="8.85546875" style="28"/>
    <col min="13083" max="13083" width="7.5703125" style="28" customWidth="1"/>
    <col min="13084" max="13084" width="9.85546875" style="28" customWidth="1"/>
    <col min="13085" max="13086" width="8.85546875" style="28"/>
    <col min="13087" max="13087" width="10.140625" style="28" bestFit="1" customWidth="1"/>
    <col min="13088" max="13314" width="8.85546875" style="28"/>
    <col min="13315" max="13315" width="4.42578125" style="28" customWidth="1"/>
    <col min="13316" max="13316" width="38.85546875" style="28" customWidth="1"/>
    <col min="13317" max="13317" width="16.85546875" style="28" customWidth="1"/>
    <col min="13318" max="13318" width="14" style="28" customWidth="1"/>
    <col min="13319" max="13319" width="13.5703125" style="28" customWidth="1"/>
    <col min="13320" max="13320" width="10.7109375" style="28" customWidth="1"/>
    <col min="13321" max="13321" width="6.7109375" style="28" customWidth="1"/>
    <col min="13322" max="13323" width="10.7109375" style="28" customWidth="1"/>
    <col min="13324" max="13324" width="6.7109375" style="28" customWidth="1"/>
    <col min="13325" max="13326" width="10.7109375" style="28" customWidth="1"/>
    <col min="13327" max="13327" width="6.7109375" style="28" customWidth="1"/>
    <col min="13328" max="13329" width="10.7109375" style="28" customWidth="1"/>
    <col min="13330" max="13330" width="6.7109375" style="28" customWidth="1"/>
    <col min="13331" max="13332" width="10.7109375" style="28" customWidth="1"/>
    <col min="13333" max="13333" width="6.7109375" style="28" customWidth="1"/>
    <col min="13334" max="13335" width="10.7109375" style="28" customWidth="1"/>
    <col min="13336" max="13336" width="6.7109375" style="28" customWidth="1"/>
    <col min="13337" max="13337" width="9.140625" style="28" customWidth="1"/>
    <col min="13338" max="13338" width="8.85546875" style="28"/>
    <col min="13339" max="13339" width="7.5703125" style="28" customWidth="1"/>
    <col min="13340" max="13340" width="9.85546875" style="28" customWidth="1"/>
    <col min="13341" max="13342" width="8.85546875" style="28"/>
    <col min="13343" max="13343" width="10.140625" style="28" bestFit="1" customWidth="1"/>
    <col min="13344" max="13570" width="8.85546875" style="28"/>
    <col min="13571" max="13571" width="4.42578125" style="28" customWidth="1"/>
    <col min="13572" max="13572" width="38.85546875" style="28" customWidth="1"/>
    <col min="13573" max="13573" width="16.85546875" style="28" customWidth="1"/>
    <col min="13574" max="13574" width="14" style="28" customWidth="1"/>
    <col min="13575" max="13575" width="13.5703125" style="28" customWidth="1"/>
    <col min="13576" max="13576" width="10.7109375" style="28" customWidth="1"/>
    <col min="13577" max="13577" width="6.7109375" style="28" customWidth="1"/>
    <col min="13578" max="13579" width="10.7109375" style="28" customWidth="1"/>
    <col min="13580" max="13580" width="6.7109375" style="28" customWidth="1"/>
    <col min="13581" max="13582" width="10.7109375" style="28" customWidth="1"/>
    <col min="13583" max="13583" width="6.7109375" style="28" customWidth="1"/>
    <col min="13584" max="13585" width="10.7109375" style="28" customWidth="1"/>
    <col min="13586" max="13586" width="6.7109375" style="28" customWidth="1"/>
    <col min="13587" max="13588" width="10.7109375" style="28" customWidth="1"/>
    <col min="13589" max="13589" width="6.7109375" style="28" customWidth="1"/>
    <col min="13590" max="13591" width="10.7109375" style="28" customWidth="1"/>
    <col min="13592" max="13592" width="6.7109375" style="28" customWidth="1"/>
    <col min="13593" max="13593" width="9.140625" style="28" customWidth="1"/>
    <col min="13594" max="13594" width="8.85546875" style="28"/>
    <col min="13595" max="13595" width="7.5703125" style="28" customWidth="1"/>
    <col min="13596" max="13596" width="9.85546875" style="28" customWidth="1"/>
    <col min="13597" max="13598" width="8.85546875" style="28"/>
    <col min="13599" max="13599" width="10.140625" style="28" bestFit="1" customWidth="1"/>
    <col min="13600" max="13826" width="8.85546875" style="28"/>
    <col min="13827" max="13827" width="4.42578125" style="28" customWidth="1"/>
    <col min="13828" max="13828" width="38.85546875" style="28" customWidth="1"/>
    <col min="13829" max="13829" width="16.85546875" style="28" customWidth="1"/>
    <col min="13830" max="13830" width="14" style="28" customWidth="1"/>
    <col min="13831" max="13831" width="13.5703125" style="28" customWidth="1"/>
    <col min="13832" max="13832" width="10.7109375" style="28" customWidth="1"/>
    <col min="13833" max="13833" width="6.7109375" style="28" customWidth="1"/>
    <col min="13834" max="13835" width="10.7109375" style="28" customWidth="1"/>
    <col min="13836" max="13836" width="6.7109375" style="28" customWidth="1"/>
    <col min="13837" max="13838" width="10.7109375" style="28" customWidth="1"/>
    <col min="13839" max="13839" width="6.7109375" style="28" customWidth="1"/>
    <col min="13840" max="13841" width="10.7109375" style="28" customWidth="1"/>
    <col min="13842" max="13842" width="6.7109375" style="28" customWidth="1"/>
    <col min="13843" max="13844" width="10.7109375" style="28" customWidth="1"/>
    <col min="13845" max="13845" width="6.7109375" style="28" customWidth="1"/>
    <col min="13846" max="13847" width="10.7109375" style="28" customWidth="1"/>
    <col min="13848" max="13848" width="6.7109375" style="28" customWidth="1"/>
    <col min="13849" max="13849" width="9.140625" style="28" customWidth="1"/>
    <col min="13850" max="13850" width="8.85546875" style="28"/>
    <col min="13851" max="13851" width="7.5703125" style="28" customWidth="1"/>
    <col min="13852" max="13852" width="9.85546875" style="28" customWidth="1"/>
    <col min="13853" max="13854" width="8.85546875" style="28"/>
    <col min="13855" max="13855" width="10.140625" style="28" bestFit="1" customWidth="1"/>
    <col min="13856" max="14082" width="8.85546875" style="28"/>
    <col min="14083" max="14083" width="4.42578125" style="28" customWidth="1"/>
    <col min="14084" max="14084" width="38.85546875" style="28" customWidth="1"/>
    <col min="14085" max="14085" width="16.85546875" style="28" customWidth="1"/>
    <col min="14086" max="14086" width="14" style="28" customWidth="1"/>
    <col min="14087" max="14087" width="13.5703125" style="28" customWidth="1"/>
    <col min="14088" max="14088" width="10.7109375" style="28" customWidth="1"/>
    <col min="14089" max="14089" width="6.7109375" style="28" customWidth="1"/>
    <col min="14090" max="14091" width="10.7109375" style="28" customWidth="1"/>
    <col min="14092" max="14092" width="6.7109375" style="28" customWidth="1"/>
    <col min="14093" max="14094" width="10.7109375" style="28" customWidth="1"/>
    <col min="14095" max="14095" width="6.7109375" style="28" customWidth="1"/>
    <col min="14096" max="14097" width="10.7109375" style="28" customWidth="1"/>
    <col min="14098" max="14098" width="6.7109375" style="28" customWidth="1"/>
    <col min="14099" max="14100" width="10.7109375" style="28" customWidth="1"/>
    <col min="14101" max="14101" width="6.7109375" style="28" customWidth="1"/>
    <col min="14102" max="14103" width="10.7109375" style="28" customWidth="1"/>
    <col min="14104" max="14104" width="6.7109375" style="28" customWidth="1"/>
    <col min="14105" max="14105" width="9.140625" style="28" customWidth="1"/>
    <col min="14106" max="14106" width="8.85546875" style="28"/>
    <col min="14107" max="14107" width="7.5703125" style="28" customWidth="1"/>
    <col min="14108" max="14108" width="9.85546875" style="28" customWidth="1"/>
    <col min="14109" max="14110" width="8.85546875" style="28"/>
    <col min="14111" max="14111" width="10.140625" style="28" bestFit="1" customWidth="1"/>
    <col min="14112" max="14338" width="8.85546875" style="28"/>
    <col min="14339" max="14339" width="4.42578125" style="28" customWidth="1"/>
    <col min="14340" max="14340" width="38.85546875" style="28" customWidth="1"/>
    <col min="14341" max="14341" width="16.85546875" style="28" customWidth="1"/>
    <col min="14342" max="14342" width="14" style="28" customWidth="1"/>
    <col min="14343" max="14343" width="13.5703125" style="28" customWidth="1"/>
    <col min="14344" max="14344" width="10.7109375" style="28" customWidth="1"/>
    <col min="14345" max="14345" width="6.7109375" style="28" customWidth="1"/>
    <col min="14346" max="14347" width="10.7109375" style="28" customWidth="1"/>
    <col min="14348" max="14348" width="6.7109375" style="28" customWidth="1"/>
    <col min="14349" max="14350" width="10.7109375" style="28" customWidth="1"/>
    <col min="14351" max="14351" width="6.7109375" style="28" customWidth="1"/>
    <col min="14352" max="14353" width="10.7109375" style="28" customWidth="1"/>
    <col min="14354" max="14354" width="6.7109375" style="28" customWidth="1"/>
    <col min="14355" max="14356" width="10.7109375" style="28" customWidth="1"/>
    <col min="14357" max="14357" width="6.7109375" style="28" customWidth="1"/>
    <col min="14358" max="14359" width="10.7109375" style="28" customWidth="1"/>
    <col min="14360" max="14360" width="6.7109375" style="28" customWidth="1"/>
    <col min="14361" max="14361" width="9.140625" style="28" customWidth="1"/>
    <col min="14362" max="14362" width="8.85546875" style="28"/>
    <col min="14363" max="14363" width="7.5703125" style="28" customWidth="1"/>
    <col min="14364" max="14364" width="9.85546875" style="28" customWidth="1"/>
    <col min="14365" max="14366" width="8.85546875" style="28"/>
    <col min="14367" max="14367" width="10.140625" style="28" bestFit="1" customWidth="1"/>
    <col min="14368" max="14594" width="8.85546875" style="28"/>
    <col min="14595" max="14595" width="4.42578125" style="28" customWidth="1"/>
    <col min="14596" max="14596" width="38.85546875" style="28" customWidth="1"/>
    <col min="14597" max="14597" width="16.85546875" style="28" customWidth="1"/>
    <col min="14598" max="14598" width="14" style="28" customWidth="1"/>
    <col min="14599" max="14599" width="13.5703125" style="28" customWidth="1"/>
    <col min="14600" max="14600" width="10.7109375" style="28" customWidth="1"/>
    <col min="14601" max="14601" width="6.7109375" style="28" customWidth="1"/>
    <col min="14602" max="14603" width="10.7109375" style="28" customWidth="1"/>
    <col min="14604" max="14604" width="6.7109375" style="28" customWidth="1"/>
    <col min="14605" max="14606" width="10.7109375" style="28" customWidth="1"/>
    <col min="14607" max="14607" width="6.7109375" style="28" customWidth="1"/>
    <col min="14608" max="14609" width="10.7109375" style="28" customWidth="1"/>
    <col min="14610" max="14610" width="6.7109375" style="28" customWidth="1"/>
    <col min="14611" max="14612" width="10.7109375" style="28" customWidth="1"/>
    <col min="14613" max="14613" width="6.7109375" style="28" customWidth="1"/>
    <col min="14614" max="14615" width="10.7109375" style="28" customWidth="1"/>
    <col min="14616" max="14616" width="6.7109375" style="28" customWidth="1"/>
    <col min="14617" max="14617" width="9.140625" style="28" customWidth="1"/>
    <col min="14618" max="14618" width="8.85546875" style="28"/>
    <col min="14619" max="14619" width="7.5703125" style="28" customWidth="1"/>
    <col min="14620" max="14620" width="9.85546875" style="28" customWidth="1"/>
    <col min="14621" max="14622" width="8.85546875" style="28"/>
    <col min="14623" max="14623" width="10.140625" style="28" bestFit="1" customWidth="1"/>
    <col min="14624" max="14850" width="8.85546875" style="28"/>
    <col min="14851" max="14851" width="4.42578125" style="28" customWidth="1"/>
    <col min="14852" max="14852" width="38.85546875" style="28" customWidth="1"/>
    <col min="14853" max="14853" width="16.85546875" style="28" customWidth="1"/>
    <col min="14854" max="14854" width="14" style="28" customWidth="1"/>
    <col min="14855" max="14855" width="13.5703125" style="28" customWidth="1"/>
    <col min="14856" max="14856" width="10.7109375" style="28" customWidth="1"/>
    <col min="14857" max="14857" width="6.7109375" style="28" customWidth="1"/>
    <col min="14858" max="14859" width="10.7109375" style="28" customWidth="1"/>
    <col min="14860" max="14860" width="6.7109375" style="28" customWidth="1"/>
    <col min="14861" max="14862" width="10.7109375" style="28" customWidth="1"/>
    <col min="14863" max="14863" width="6.7109375" style="28" customWidth="1"/>
    <col min="14864" max="14865" width="10.7109375" style="28" customWidth="1"/>
    <col min="14866" max="14866" width="6.7109375" style="28" customWidth="1"/>
    <col min="14867" max="14868" width="10.7109375" style="28" customWidth="1"/>
    <col min="14869" max="14869" width="6.7109375" style="28" customWidth="1"/>
    <col min="14870" max="14871" width="10.7109375" style="28" customWidth="1"/>
    <col min="14872" max="14872" width="6.7109375" style="28" customWidth="1"/>
    <col min="14873" max="14873" width="9.140625" style="28" customWidth="1"/>
    <col min="14874" max="14874" width="8.85546875" style="28"/>
    <col min="14875" max="14875" width="7.5703125" style="28" customWidth="1"/>
    <col min="14876" max="14876" width="9.85546875" style="28" customWidth="1"/>
    <col min="14877" max="14878" width="8.85546875" style="28"/>
    <col min="14879" max="14879" width="10.140625" style="28" bestFit="1" customWidth="1"/>
    <col min="14880" max="15106" width="8.85546875" style="28"/>
    <col min="15107" max="15107" width="4.42578125" style="28" customWidth="1"/>
    <col min="15108" max="15108" width="38.85546875" style="28" customWidth="1"/>
    <col min="15109" max="15109" width="16.85546875" style="28" customWidth="1"/>
    <col min="15110" max="15110" width="14" style="28" customWidth="1"/>
    <col min="15111" max="15111" width="13.5703125" style="28" customWidth="1"/>
    <col min="15112" max="15112" width="10.7109375" style="28" customWidth="1"/>
    <col min="15113" max="15113" width="6.7109375" style="28" customWidth="1"/>
    <col min="15114" max="15115" width="10.7109375" style="28" customWidth="1"/>
    <col min="15116" max="15116" width="6.7109375" style="28" customWidth="1"/>
    <col min="15117" max="15118" width="10.7109375" style="28" customWidth="1"/>
    <col min="15119" max="15119" width="6.7109375" style="28" customWidth="1"/>
    <col min="15120" max="15121" width="10.7109375" style="28" customWidth="1"/>
    <col min="15122" max="15122" width="6.7109375" style="28" customWidth="1"/>
    <col min="15123" max="15124" width="10.7109375" style="28" customWidth="1"/>
    <col min="15125" max="15125" width="6.7109375" style="28" customWidth="1"/>
    <col min="15126" max="15127" width="10.7109375" style="28" customWidth="1"/>
    <col min="15128" max="15128" width="6.7109375" style="28" customWidth="1"/>
    <col min="15129" max="15129" width="9.140625" style="28" customWidth="1"/>
    <col min="15130" max="15130" width="8.85546875" style="28"/>
    <col min="15131" max="15131" width="7.5703125" style="28" customWidth="1"/>
    <col min="15132" max="15132" width="9.85546875" style="28" customWidth="1"/>
    <col min="15133" max="15134" width="8.85546875" style="28"/>
    <col min="15135" max="15135" width="10.140625" style="28" bestFit="1" customWidth="1"/>
    <col min="15136" max="15362" width="8.85546875" style="28"/>
    <col min="15363" max="15363" width="4.42578125" style="28" customWidth="1"/>
    <col min="15364" max="15364" width="38.85546875" style="28" customWidth="1"/>
    <col min="15365" max="15365" width="16.85546875" style="28" customWidth="1"/>
    <col min="15366" max="15366" width="14" style="28" customWidth="1"/>
    <col min="15367" max="15367" width="13.5703125" style="28" customWidth="1"/>
    <col min="15368" max="15368" width="10.7109375" style="28" customWidth="1"/>
    <col min="15369" max="15369" width="6.7109375" style="28" customWidth="1"/>
    <col min="15370" max="15371" width="10.7109375" style="28" customWidth="1"/>
    <col min="15372" max="15372" width="6.7109375" style="28" customWidth="1"/>
    <col min="15373" max="15374" width="10.7109375" style="28" customWidth="1"/>
    <col min="15375" max="15375" width="6.7109375" style="28" customWidth="1"/>
    <col min="15376" max="15377" width="10.7109375" style="28" customWidth="1"/>
    <col min="15378" max="15378" width="6.7109375" style="28" customWidth="1"/>
    <col min="15379" max="15380" width="10.7109375" style="28" customWidth="1"/>
    <col min="15381" max="15381" width="6.7109375" style="28" customWidth="1"/>
    <col min="15382" max="15383" width="10.7109375" style="28" customWidth="1"/>
    <col min="15384" max="15384" width="6.7109375" style="28" customWidth="1"/>
    <col min="15385" max="15385" width="9.140625" style="28" customWidth="1"/>
    <col min="15386" max="15386" width="8.85546875" style="28"/>
    <col min="15387" max="15387" width="7.5703125" style="28" customWidth="1"/>
    <col min="15388" max="15388" width="9.85546875" style="28" customWidth="1"/>
    <col min="15389" max="15390" width="8.85546875" style="28"/>
    <col min="15391" max="15391" width="10.140625" style="28" bestFit="1" customWidth="1"/>
    <col min="15392" max="15618" width="8.85546875" style="28"/>
    <col min="15619" max="15619" width="4.42578125" style="28" customWidth="1"/>
    <col min="15620" max="15620" width="38.85546875" style="28" customWidth="1"/>
    <col min="15621" max="15621" width="16.85546875" style="28" customWidth="1"/>
    <col min="15622" max="15622" width="14" style="28" customWidth="1"/>
    <col min="15623" max="15623" width="13.5703125" style="28" customWidth="1"/>
    <col min="15624" max="15624" width="10.7109375" style="28" customWidth="1"/>
    <col min="15625" max="15625" width="6.7109375" style="28" customWidth="1"/>
    <col min="15626" max="15627" width="10.7109375" style="28" customWidth="1"/>
    <col min="15628" max="15628" width="6.7109375" style="28" customWidth="1"/>
    <col min="15629" max="15630" width="10.7109375" style="28" customWidth="1"/>
    <col min="15631" max="15631" width="6.7109375" style="28" customWidth="1"/>
    <col min="15632" max="15633" width="10.7109375" style="28" customWidth="1"/>
    <col min="15634" max="15634" width="6.7109375" style="28" customWidth="1"/>
    <col min="15635" max="15636" width="10.7109375" style="28" customWidth="1"/>
    <col min="15637" max="15637" width="6.7109375" style="28" customWidth="1"/>
    <col min="15638" max="15639" width="10.7109375" style="28" customWidth="1"/>
    <col min="15640" max="15640" width="6.7109375" style="28" customWidth="1"/>
    <col min="15641" max="15641" width="9.140625" style="28" customWidth="1"/>
    <col min="15642" max="15642" width="8.85546875" style="28"/>
    <col min="15643" max="15643" width="7.5703125" style="28" customWidth="1"/>
    <col min="15644" max="15644" width="9.85546875" style="28" customWidth="1"/>
    <col min="15645" max="15646" width="8.85546875" style="28"/>
    <col min="15647" max="15647" width="10.140625" style="28" bestFit="1" customWidth="1"/>
    <col min="15648" max="15874" width="8.85546875" style="28"/>
    <col min="15875" max="15875" width="4.42578125" style="28" customWidth="1"/>
    <col min="15876" max="15876" width="38.85546875" style="28" customWidth="1"/>
    <col min="15877" max="15877" width="16.85546875" style="28" customWidth="1"/>
    <col min="15878" max="15878" width="14" style="28" customWidth="1"/>
    <col min="15879" max="15879" width="13.5703125" style="28" customWidth="1"/>
    <col min="15880" max="15880" width="10.7109375" style="28" customWidth="1"/>
    <col min="15881" max="15881" width="6.7109375" style="28" customWidth="1"/>
    <col min="15882" max="15883" width="10.7109375" style="28" customWidth="1"/>
    <col min="15884" max="15884" width="6.7109375" style="28" customWidth="1"/>
    <col min="15885" max="15886" width="10.7109375" style="28" customWidth="1"/>
    <col min="15887" max="15887" width="6.7109375" style="28" customWidth="1"/>
    <col min="15888" max="15889" width="10.7109375" style="28" customWidth="1"/>
    <col min="15890" max="15890" width="6.7109375" style="28" customWidth="1"/>
    <col min="15891" max="15892" width="10.7109375" style="28" customWidth="1"/>
    <col min="15893" max="15893" width="6.7109375" style="28" customWidth="1"/>
    <col min="15894" max="15895" width="10.7109375" style="28" customWidth="1"/>
    <col min="15896" max="15896" width="6.7109375" style="28" customWidth="1"/>
    <col min="15897" max="15897" width="9.140625" style="28" customWidth="1"/>
    <col min="15898" max="15898" width="8.85546875" style="28"/>
    <col min="15899" max="15899" width="7.5703125" style="28" customWidth="1"/>
    <col min="15900" max="15900" width="9.85546875" style="28" customWidth="1"/>
    <col min="15901" max="15902" width="8.85546875" style="28"/>
    <col min="15903" max="15903" width="10.140625" style="28" bestFit="1" customWidth="1"/>
    <col min="15904" max="16130" width="8.85546875" style="28"/>
    <col min="16131" max="16131" width="4.42578125" style="28" customWidth="1"/>
    <col min="16132" max="16132" width="38.85546875" style="28" customWidth="1"/>
    <col min="16133" max="16133" width="16.85546875" style="28" customWidth="1"/>
    <col min="16134" max="16134" width="14" style="28" customWidth="1"/>
    <col min="16135" max="16135" width="13.5703125" style="28" customWidth="1"/>
    <col min="16136" max="16136" width="10.7109375" style="28" customWidth="1"/>
    <col min="16137" max="16137" width="6.7109375" style="28" customWidth="1"/>
    <col min="16138" max="16139" width="10.7109375" style="28" customWidth="1"/>
    <col min="16140" max="16140" width="6.7109375" style="28" customWidth="1"/>
    <col min="16141" max="16142" width="10.7109375" style="28" customWidth="1"/>
    <col min="16143" max="16143" width="6.7109375" style="28" customWidth="1"/>
    <col min="16144" max="16145" width="10.7109375" style="28" customWidth="1"/>
    <col min="16146" max="16146" width="6.7109375" style="28" customWidth="1"/>
    <col min="16147" max="16148" width="10.7109375" style="28" customWidth="1"/>
    <col min="16149" max="16149" width="6.7109375" style="28" customWidth="1"/>
    <col min="16150" max="16151" width="10.7109375" style="28" customWidth="1"/>
    <col min="16152" max="16152" width="6.7109375" style="28" customWidth="1"/>
    <col min="16153" max="16153" width="9.140625" style="28" customWidth="1"/>
    <col min="16154" max="16154" width="8.85546875" style="28"/>
    <col min="16155" max="16155" width="7.5703125" style="28" customWidth="1"/>
    <col min="16156" max="16156" width="9.85546875" style="28" customWidth="1"/>
    <col min="16157" max="16158" width="8.85546875" style="28"/>
    <col min="16159" max="16159" width="10.140625" style="28" bestFit="1" customWidth="1"/>
    <col min="16160" max="16384" width="8.85546875" style="28"/>
  </cols>
  <sheetData>
    <row r="1" spans="2:26" ht="40.5" customHeight="1" x14ac:dyDescent="0.5"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1"/>
      <c r="Q1" s="101"/>
    </row>
    <row r="2" spans="2:26" ht="45.75" customHeight="1" x14ac:dyDescent="0.5">
      <c r="C2" s="103"/>
      <c r="D2" s="103"/>
      <c r="E2" s="102" t="s">
        <v>39</v>
      </c>
      <c r="F2" s="102"/>
      <c r="G2" s="102"/>
      <c r="H2" s="102"/>
      <c r="I2" s="102"/>
      <c r="J2" s="102"/>
      <c r="K2" s="102"/>
      <c r="L2" s="102"/>
      <c r="M2" s="102"/>
      <c r="N2" s="103"/>
      <c r="O2" s="103"/>
      <c r="P2" s="101"/>
      <c r="Q2" s="101"/>
    </row>
    <row r="3" spans="2:26" ht="45.75" customHeight="1" x14ac:dyDescent="0.5">
      <c r="C3" s="103"/>
      <c r="D3" s="103"/>
      <c r="E3" s="102"/>
      <c r="F3" s="102" t="s">
        <v>336</v>
      </c>
      <c r="G3" s="48"/>
      <c r="H3" s="102"/>
      <c r="I3" s="102"/>
      <c r="J3" s="102"/>
      <c r="K3" s="102"/>
      <c r="L3" s="102"/>
      <c r="M3" s="102"/>
      <c r="N3" s="103"/>
      <c r="O3" s="103"/>
      <c r="P3" s="101"/>
      <c r="Q3" s="101"/>
    </row>
    <row r="4" spans="2:26" ht="46.5" customHeight="1" x14ac:dyDescent="0.5">
      <c r="C4" s="103"/>
      <c r="D4" s="103"/>
      <c r="E4" s="102"/>
      <c r="F4" s="102" t="s">
        <v>40</v>
      </c>
      <c r="G4" s="102"/>
      <c r="H4" s="102"/>
      <c r="I4" s="102"/>
      <c r="J4" s="102"/>
      <c r="K4" s="102"/>
      <c r="L4" s="102"/>
      <c r="M4" s="102"/>
      <c r="N4" s="103"/>
      <c r="O4" s="103"/>
      <c r="P4" s="101"/>
      <c r="Q4" s="101"/>
    </row>
    <row r="5" spans="2:26" ht="44.25" customHeight="1" thickBot="1" x14ac:dyDescent="0.25"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2:26" ht="42.75" customHeight="1" thickTop="1" x14ac:dyDescent="0.2">
      <c r="B6" s="1539" t="s">
        <v>4</v>
      </c>
      <c r="C6" s="1541" t="s">
        <v>5</v>
      </c>
      <c r="D6" s="1535" t="s">
        <v>6</v>
      </c>
      <c r="E6" s="1536"/>
      <c r="F6" s="1535" t="s">
        <v>7</v>
      </c>
      <c r="G6" s="1536"/>
      <c r="H6" s="1535" t="s">
        <v>8</v>
      </c>
      <c r="I6" s="1536"/>
      <c r="J6" s="1535" t="s">
        <v>9</v>
      </c>
      <c r="K6" s="1536"/>
      <c r="L6" s="1535" t="s">
        <v>10</v>
      </c>
      <c r="M6" s="1536"/>
      <c r="N6" s="1535" t="s">
        <v>11</v>
      </c>
      <c r="O6" s="1536"/>
      <c r="P6" s="1535" t="s">
        <v>12</v>
      </c>
      <c r="Q6" s="1536"/>
      <c r="R6" s="1535" t="s">
        <v>13</v>
      </c>
      <c r="S6" s="1536"/>
      <c r="T6" s="1535" t="s">
        <v>80</v>
      </c>
      <c r="U6" s="1536"/>
      <c r="V6" s="1535" t="s">
        <v>81</v>
      </c>
      <c r="W6" s="1536"/>
      <c r="X6" s="1543" t="s">
        <v>14</v>
      </c>
      <c r="Y6" s="1544"/>
      <c r="Z6" s="1545"/>
    </row>
    <row r="7" spans="2:26" ht="56.25" customHeight="1" x14ac:dyDescent="0.2">
      <c r="B7" s="1540"/>
      <c r="C7" s="1542"/>
      <c r="D7" s="1549" t="s">
        <v>828</v>
      </c>
      <c r="E7" s="1538"/>
      <c r="F7" s="1537" t="s">
        <v>829</v>
      </c>
      <c r="G7" s="1538"/>
      <c r="H7" s="1537" t="s">
        <v>830</v>
      </c>
      <c r="I7" s="1538"/>
      <c r="J7" s="1537" t="s">
        <v>831</v>
      </c>
      <c r="K7" s="1538"/>
      <c r="L7" s="1537" t="s">
        <v>832</v>
      </c>
      <c r="M7" s="1538"/>
      <c r="N7" s="1537" t="s">
        <v>833</v>
      </c>
      <c r="O7" s="1538"/>
      <c r="P7" s="1537" t="s">
        <v>834</v>
      </c>
      <c r="Q7" s="1538"/>
      <c r="R7" s="1537" t="s">
        <v>835</v>
      </c>
      <c r="S7" s="1538"/>
      <c r="T7" s="1537" t="s">
        <v>836</v>
      </c>
      <c r="U7" s="1538"/>
      <c r="V7" s="1537" t="s">
        <v>837</v>
      </c>
      <c r="W7" s="1538"/>
      <c r="X7" s="1546"/>
      <c r="Y7" s="1547"/>
      <c r="Z7" s="1548"/>
    </row>
    <row r="8" spans="2:26" ht="12.75" customHeight="1" x14ac:dyDescent="0.2">
      <c r="B8" s="1540"/>
      <c r="C8" s="1542"/>
      <c r="D8" s="229"/>
      <c r="E8" s="230"/>
      <c r="F8" s="231"/>
      <c r="G8" s="232"/>
      <c r="H8" s="233"/>
      <c r="I8" s="234"/>
      <c r="J8" s="231"/>
      <c r="K8" s="232"/>
      <c r="L8" s="233"/>
      <c r="M8" s="234"/>
      <c r="N8" s="231"/>
      <c r="O8" s="232"/>
      <c r="P8" s="233"/>
      <c r="Q8" s="234"/>
      <c r="R8" s="231"/>
      <c r="S8" s="234"/>
      <c r="T8" s="233"/>
      <c r="U8" s="234"/>
      <c r="V8" s="231"/>
      <c r="W8" s="234"/>
      <c r="X8" s="233"/>
      <c r="Y8" s="235"/>
      <c r="Z8" s="236"/>
    </row>
    <row r="9" spans="2:26" ht="20.25" x14ac:dyDescent="0.2">
      <c r="B9" s="237"/>
      <c r="C9" s="238"/>
      <c r="D9" s="229" t="s">
        <v>15</v>
      </c>
      <c r="E9" s="230" t="s">
        <v>16</v>
      </c>
      <c r="F9" s="239" t="s">
        <v>15</v>
      </c>
      <c r="G9" s="240" t="s">
        <v>16</v>
      </c>
      <c r="H9" s="229" t="s">
        <v>15</v>
      </c>
      <c r="I9" s="230" t="s">
        <v>16</v>
      </c>
      <c r="J9" s="239" t="s">
        <v>15</v>
      </c>
      <c r="K9" s="240" t="s">
        <v>16</v>
      </c>
      <c r="L9" s="229" t="s">
        <v>15</v>
      </c>
      <c r="M9" s="230" t="s">
        <v>16</v>
      </c>
      <c r="N9" s="239" t="s">
        <v>15</v>
      </c>
      <c r="O9" s="240" t="s">
        <v>16</v>
      </c>
      <c r="P9" s="229" t="s">
        <v>15</v>
      </c>
      <c r="Q9" s="230" t="s">
        <v>16</v>
      </c>
      <c r="R9" s="239" t="s">
        <v>15</v>
      </c>
      <c r="S9" s="230" t="s">
        <v>16</v>
      </c>
      <c r="T9" s="229" t="s">
        <v>15</v>
      </c>
      <c r="U9" s="230" t="s">
        <v>16</v>
      </c>
      <c r="V9" s="239" t="s">
        <v>15</v>
      </c>
      <c r="W9" s="230" t="s">
        <v>16</v>
      </c>
      <c r="X9" s="229" t="s">
        <v>15</v>
      </c>
      <c r="Y9" s="241" t="s">
        <v>17</v>
      </c>
      <c r="Z9" s="242" t="s">
        <v>18</v>
      </c>
    </row>
    <row r="10" spans="2:26" ht="21" thickBot="1" x14ac:dyDescent="0.25">
      <c r="B10" s="243"/>
      <c r="C10" s="244"/>
      <c r="D10" s="245"/>
      <c r="E10" s="246"/>
      <c r="F10" s="245"/>
      <c r="G10" s="247"/>
      <c r="H10" s="245"/>
      <c r="I10" s="246"/>
      <c r="J10" s="245"/>
      <c r="K10" s="247"/>
      <c r="L10" s="245"/>
      <c r="M10" s="246"/>
      <c r="N10" s="245"/>
      <c r="O10" s="247"/>
      <c r="P10" s="245"/>
      <c r="Q10" s="246"/>
      <c r="R10" s="245"/>
      <c r="S10" s="246"/>
      <c r="T10" s="245"/>
      <c r="U10" s="246"/>
      <c r="V10" s="245"/>
      <c r="W10" s="246"/>
      <c r="X10" s="245"/>
      <c r="Y10" s="248"/>
      <c r="Z10" s="244"/>
    </row>
    <row r="11" spans="2:26" ht="50.25" customHeight="1" thickTop="1" x14ac:dyDescent="0.2">
      <c r="B11" s="249">
        <v>1</v>
      </c>
      <c r="C11" s="283" t="s">
        <v>108</v>
      </c>
      <c r="D11" s="250">
        <v>1</v>
      </c>
      <c r="E11" s="251">
        <v>35780</v>
      </c>
      <c r="F11" s="252">
        <v>6</v>
      </c>
      <c r="G11" s="253">
        <v>29885</v>
      </c>
      <c r="H11" s="250">
        <v>2</v>
      </c>
      <c r="I11" s="251">
        <v>1575</v>
      </c>
      <c r="J11" s="252">
        <v>2</v>
      </c>
      <c r="K11" s="253">
        <v>1230</v>
      </c>
      <c r="L11" s="250">
        <v>2</v>
      </c>
      <c r="M11" s="251">
        <v>1890</v>
      </c>
      <c r="N11" s="252">
        <v>1</v>
      </c>
      <c r="O11" s="253">
        <v>1730</v>
      </c>
      <c r="P11" s="250"/>
      <c r="Q11" s="251"/>
      <c r="R11" s="252"/>
      <c r="S11" s="253"/>
      <c r="T11" s="250"/>
      <c r="U11" s="251"/>
      <c r="V11" s="252"/>
      <c r="W11" s="253"/>
      <c r="X11" s="285">
        <v>14</v>
      </c>
      <c r="Y11" s="286">
        <v>72090</v>
      </c>
      <c r="Z11" s="254">
        <v>1</v>
      </c>
    </row>
    <row r="12" spans="2:26" ht="51" customHeight="1" x14ac:dyDescent="0.2">
      <c r="B12" s="255">
        <v>2</v>
      </c>
      <c r="C12" s="284" t="s">
        <v>867</v>
      </c>
      <c r="D12" s="256">
        <v>2</v>
      </c>
      <c r="E12" s="257">
        <v>35200</v>
      </c>
      <c r="F12" s="258">
        <v>1</v>
      </c>
      <c r="G12" s="259">
        <v>39330</v>
      </c>
      <c r="H12" s="256">
        <v>4</v>
      </c>
      <c r="I12" s="257">
        <v>1220</v>
      </c>
      <c r="J12" s="258">
        <v>4</v>
      </c>
      <c r="K12" s="259">
        <v>1360</v>
      </c>
      <c r="L12" s="256">
        <v>8</v>
      </c>
      <c r="M12" s="257">
        <v>615</v>
      </c>
      <c r="N12" s="258">
        <v>8</v>
      </c>
      <c r="O12" s="259">
        <v>410</v>
      </c>
      <c r="P12" s="256"/>
      <c r="Q12" s="257"/>
      <c r="R12" s="258"/>
      <c r="S12" s="259"/>
      <c r="T12" s="256"/>
      <c r="U12" s="257"/>
      <c r="V12" s="258"/>
      <c r="W12" s="259"/>
      <c r="X12" s="285">
        <v>27</v>
      </c>
      <c r="Y12" s="286">
        <v>78135</v>
      </c>
      <c r="Z12" s="254">
        <v>2</v>
      </c>
    </row>
    <row r="13" spans="2:26" ht="49.5" customHeight="1" x14ac:dyDescent="0.2">
      <c r="B13" s="255">
        <v>3</v>
      </c>
      <c r="C13" s="284" t="s">
        <v>868</v>
      </c>
      <c r="D13" s="256">
        <v>3</v>
      </c>
      <c r="E13" s="257">
        <v>30820</v>
      </c>
      <c r="F13" s="258">
        <v>3</v>
      </c>
      <c r="G13" s="259">
        <v>31215</v>
      </c>
      <c r="H13" s="256">
        <v>7</v>
      </c>
      <c r="I13" s="257">
        <v>2355</v>
      </c>
      <c r="J13" s="258">
        <v>3</v>
      </c>
      <c r="K13" s="259">
        <v>3635</v>
      </c>
      <c r="L13" s="256">
        <v>7</v>
      </c>
      <c r="M13" s="257">
        <v>735</v>
      </c>
      <c r="N13" s="258">
        <v>6</v>
      </c>
      <c r="O13" s="259">
        <v>805</v>
      </c>
      <c r="P13" s="256"/>
      <c r="Q13" s="257"/>
      <c r="R13" s="258"/>
      <c r="S13" s="259"/>
      <c r="T13" s="256"/>
      <c r="U13" s="257"/>
      <c r="V13" s="258"/>
      <c r="W13" s="259"/>
      <c r="X13" s="285">
        <v>29</v>
      </c>
      <c r="Y13" s="286">
        <v>69565</v>
      </c>
      <c r="Z13" s="254">
        <v>3</v>
      </c>
    </row>
    <row r="14" spans="2:26" ht="51" customHeight="1" x14ac:dyDescent="0.2">
      <c r="B14" s="255">
        <v>4</v>
      </c>
      <c r="C14" s="284" t="s">
        <v>869</v>
      </c>
      <c r="D14" s="256">
        <v>7</v>
      </c>
      <c r="E14" s="257">
        <v>22380</v>
      </c>
      <c r="F14" s="258">
        <v>5</v>
      </c>
      <c r="G14" s="259">
        <v>28210</v>
      </c>
      <c r="H14" s="256">
        <v>5</v>
      </c>
      <c r="I14" s="257">
        <v>1897</v>
      </c>
      <c r="J14" s="258">
        <v>5</v>
      </c>
      <c r="K14" s="259">
        <v>1420</v>
      </c>
      <c r="L14" s="256">
        <v>5</v>
      </c>
      <c r="M14" s="257">
        <v>2380</v>
      </c>
      <c r="N14" s="258">
        <v>5</v>
      </c>
      <c r="O14" s="259">
        <v>870</v>
      </c>
      <c r="P14" s="256"/>
      <c r="Q14" s="257"/>
      <c r="R14" s="258"/>
      <c r="S14" s="259"/>
      <c r="T14" s="256"/>
      <c r="U14" s="257"/>
      <c r="V14" s="258"/>
      <c r="W14" s="259"/>
      <c r="X14" s="285">
        <v>32</v>
      </c>
      <c r="Y14" s="286">
        <v>57157</v>
      </c>
      <c r="Z14" s="254">
        <v>4</v>
      </c>
    </row>
    <row r="15" spans="2:26" ht="51" customHeight="1" x14ac:dyDescent="0.2">
      <c r="B15" s="255">
        <v>5</v>
      </c>
      <c r="C15" s="284" t="s">
        <v>75</v>
      </c>
      <c r="D15" s="256">
        <v>10</v>
      </c>
      <c r="E15" s="257">
        <v>22155</v>
      </c>
      <c r="F15" s="258">
        <v>9</v>
      </c>
      <c r="G15" s="259">
        <v>20085</v>
      </c>
      <c r="H15" s="256">
        <v>1</v>
      </c>
      <c r="I15" s="257">
        <v>1420</v>
      </c>
      <c r="J15" s="258">
        <v>9</v>
      </c>
      <c r="K15" s="259">
        <v>135.19999999999999</v>
      </c>
      <c r="L15" s="256">
        <v>1</v>
      </c>
      <c r="M15" s="257">
        <v>2610</v>
      </c>
      <c r="N15" s="258">
        <v>2</v>
      </c>
      <c r="O15" s="259">
        <v>1770</v>
      </c>
      <c r="P15" s="256"/>
      <c r="Q15" s="257"/>
      <c r="R15" s="258"/>
      <c r="S15" s="259"/>
      <c r="T15" s="256"/>
      <c r="U15" s="257"/>
      <c r="V15" s="258"/>
      <c r="W15" s="259"/>
      <c r="X15" s="285">
        <v>32</v>
      </c>
      <c r="Y15" s="286">
        <v>48040</v>
      </c>
      <c r="Z15" s="254">
        <v>5</v>
      </c>
    </row>
    <row r="16" spans="2:26" ht="51" customHeight="1" x14ac:dyDescent="0.2">
      <c r="B16" s="255">
        <v>6</v>
      </c>
      <c r="C16" s="284" t="s">
        <v>426</v>
      </c>
      <c r="D16" s="256">
        <v>6</v>
      </c>
      <c r="E16" s="257">
        <v>24725</v>
      </c>
      <c r="F16" s="258">
        <v>7</v>
      </c>
      <c r="G16" s="259">
        <v>29625</v>
      </c>
      <c r="H16" s="256">
        <v>8</v>
      </c>
      <c r="I16" s="257">
        <v>300</v>
      </c>
      <c r="J16" s="258">
        <v>6</v>
      </c>
      <c r="K16" s="259">
        <v>370</v>
      </c>
      <c r="L16" s="256">
        <v>4</v>
      </c>
      <c r="M16" s="257">
        <v>1520</v>
      </c>
      <c r="N16" s="258">
        <v>3</v>
      </c>
      <c r="O16" s="259">
        <v>1070</v>
      </c>
      <c r="P16" s="256"/>
      <c r="Q16" s="257"/>
      <c r="R16" s="258"/>
      <c r="S16" s="259"/>
      <c r="T16" s="256"/>
      <c r="U16" s="257"/>
      <c r="V16" s="258"/>
      <c r="W16" s="259"/>
      <c r="X16" s="285">
        <v>34</v>
      </c>
      <c r="Y16" s="286">
        <v>57610</v>
      </c>
      <c r="Z16" s="254">
        <v>6</v>
      </c>
    </row>
    <row r="17" spans="2:26" ht="51" customHeight="1" x14ac:dyDescent="0.2">
      <c r="B17" s="255">
        <v>7</v>
      </c>
      <c r="C17" s="284" t="s">
        <v>82</v>
      </c>
      <c r="D17" s="256">
        <v>4</v>
      </c>
      <c r="E17" s="257">
        <v>30865</v>
      </c>
      <c r="F17" s="258">
        <v>2</v>
      </c>
      <c r="G17" s="259">
        <v>35580</v>
      </c>
      <c r="H17" s="256">
        <v>10</v>
      </c>
      <c r="I17" s="257">
        <v>0.2</v>
      </c>
      <c r="J17" s="258">
        <v>8</v>
      </c>
      <c r="K17" s="259">
        <v>150.4</v>
      </c>
      <c r="L17" s="256">
        <v>3</v>
      </c>
      <c r="M17" s="257">
        <v>1570</v>
      </c>
      <c r="N17" s="258">
        <v>9</v>
      </c>
      <c r="O17" s="259">
        <v>310</v>
      </c>
      <c r="P17" s="256"/>
      <c r="Q17" s="257"/>
      <c r="R17" s="258"/>
      <c r="S17" s="259"/>
      <c r="T17" s="256"/>
      <c r="U17" s="257"/>
      <c r="V17" s="258"/>
      <c r="W17" s="259"/>
      <c r="X17" s="285">
        <v>36</v>
      </c>
      <c r="Y17" s="286">
        <v>68325</v>
      </c>
      <c r="Z17" s="254">
        <v>7</v>
      </c>
    </row>
    <row r="18" spans="2:26" ht="51" customHeight="1" x14ac:dyDescent="0.2">
      <c r="B18" s="255">
        <v>8</v>
      </c>
      <c r="C18" s="284" t="s">
        <v>83</v>
      </c>
      <c r="D18" s="256">
        <v>8</v>
      </c>
      <c r="E18" s="257">
        <v>23730</v>
      </c>
      <c r="F18" s="258">
        <v>4</v>
      </c>
      <c r="G18" s="259">
        <v>32700</v>
      </c>
      <c r="H18" s="256">
        <v>3</v>
      </c>
      <c r="I18" s="257">
        <v>3143</v>
      </c>
      <c r="J18" s="258">
        <v>1</v>
      </c>
      <c r="K18" s="259">
        <v>3522</v>
      </c>
      <c r="L18" s="256">
        <v>10</v>
      </c>
      <c r="M18" s="257">
        <v>265</v>
      </c>
      <c r="N18" s="258">
        <v>10</v>
      </c>
      <c r="O18" s="259">
        <v>155</v>
      </c>
      <c r="P18" s="256"/>
      <c r="Q18" s="257"/>
      <c r="R18" s="258"/>
      <c r="S18" s="259"/>
      <c r="T18" s="256"/>
      <c r="U18" s="257"/>
      <c r="V18" s="258"/>
      <c r="W18" s="259"/>
      <c r="X18" s="285">
        <v>36</v>
      </c>
      <c r="Y18" s="286">
        <v>63515</v>
      </c>
      <c r="Z18" s="254">
        <v>8</v>
      </c>
    </row>
    <row r="19" spans="2:26" ht="52.5" customHeight="1" x14ac:dyDescent="0.2">
      <c r="B19" s="255">
        <v>9</v>
      </c>
      <c r="C19" s="284" t="s">
        <v>870</v>
      </c>
      <c r="D19" s="256">
        <v>5</v>
      </c>
      <c r="E19" s="257">
        <v>27960</v>
      </c>
      <c r="F19" s="258">
        <v>8</v>
      </c>
      <c r="G19" s="259">
        <v>21815</v>
      </c>
      <c r="H19" s="256">
        <v>9</v>
      </c>
      <c r="I19" s="257">
        <v>460</v>
      </c>
      <c r="J19" s="258">
        <v>10</v>
      </c>
      <c r="K19" s="259">
        <v>30</v>
      </c>
      <c r="L19" s="256">
        <v>9</v>
      </c>
      <c r="M19" s="257">
        <v>435</v>
      </c>
      <c r="N19" s="258">
        <v>4</v>
      </c>
      <c r="O19" s="259">
        <v>895</v>
      </c>
      <c r="P19" s="256"/>
      <c r="Q19" s="257"/>
      <c r="R19" s="258"/>
      <c r="S19" s="259"/>
      <c r="T19" s="256"/>
      <c r="U19" s="257"/>
      <c r="V19" s="258"/>
      <c r="W19" s="259"/>
      <c r="X19" s="285">
        <v>45</v>
      </c>
      <c r="Y19" s="286">
        <v>51595</v>
      </c>
      <c r="Z19" s="254">
        <v>9</v>
      </c>
    </row>
    <row r="20" spans="2:26" ht="51" customHeight="1" thickBot="1" x14ac:dyDescent="0.25">
      <c r="B20" s="281">
        <v>10</v>
      </c>
      <c r="C20" s="900" t="s">
        <v>84</v>
      </c>
      <c r="D20" s="843">
        <v>9</v>
      </c>
      <c r="E20" s="844">
        <v>23130</v>
      </c>
      <c r="F20" s="845">
        <v>10</v>
      </c>
      <c r="G20" s="846">
        <v>18790</v>
      </c>
      <c r="H20" s="843">
        <v>6</v>
      </c>
      <c r="I20" s="844">
        <v>510</v>
      </c>
      <c r="J20" s="845">
        <v>7</v>
      </c>
      <c r="K20" s="846">
        <v>595.20000000000005</v>
      </c>
      <c r="L20" s="843">
        <v>6</v>
      </c>
      <c r="M20" s="844">
        <v>1475</v>
      </c>
      <c r="N20" s="845">
        <v>7</v>
      </c>
      <c r="O20" s="846">
        <v>691</v>
      </c>
      <c r="P20" s="843"/>
      <c r="Q20" s="844"/>
      <c r="R20" s="845"/>
      <c r="S20" s="846"/>
      <c r="T20" s="843"/>
      <c r="U20" s="844"/>
      <c r="V20" s="845"/>
      <c r="W20" s="846"/>
      <c r="X20" s="285">
        <v>45</v>
      </c>
      <c r="Y20" s="286">
        <v>44596</v>
      </c>
      <c r="Z20" s="282">
        <v>10</v>
      </c>
    </row>
  </sheetData>
  <mergeCells count="23">
    <mergeCell ref="X6:Z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L6:M6"/>
    <mergeCell ref="N6:O6"/>
    <mergeCell ref="P6:Q6"/>
    <mergeCell ref="R6:S6"/>
    <mergeCell ref="T6:U6"/>
    <mergeCell ref="V6:W6"/>
    <mergeCell ref="J6:K6"/>
    <mergeCell ref="V7:W7"/>
    <mergeCell ref="B6:B8"/>
    <mergeCell ref="C6:C8"/>
    <mergeCell ref="D6:E6"/>
    <mergeCell ref="F6:G6"/>
    <mergeCell ref="H6:I6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Z43"/>
  <sheetViews>
    <sheetView topLeftCell="A5" zoomScale="75" zoomScaleNormal="75" workbookViewId="0">
      <selection activeCell="AB22" sqref="AB22"/>
    </sheetView>
  </sheetViews>
  <sheetFormatPr defaultColWidth="8.85546875" defaultRowHeight="12.75" x14ac:dyDescent="0.2"/>
  <cols>
    <col min="1" max="1" width="4.28515625" style="29" customWidth="1"/>
    <col min="2" max="2" width="20.85546875" style="29" customWidth="1"/>
    <col min="3" max="3" width="23.5703125" style="29" customWidth="1"/>
    <col min="4" max="4" width="6.5703125" style="29" customWidth="1"/>
    <col min="5" max="5" width="10.7109375" style="29" customWidth="1"/>
    <col min="6" max="6" width="6.7109375" style="29" customWidth="1"/>
    <col min="7" max="7" width="10.7109375" style="29" customWidth="1"/>
    <col min="8" max="8" width="6.5703125" style="29" customWidth="1"/>
    <col min="9" max="9" width="10.42578125" style="29" customWidth="1"/>
    <col min="10" max="10" width="6.7109375" style="29" customWidth="1"/>
    <col min="11" max="11" width="10.140625" style="29" customWidth="1"/>
    <col min="12" max="12" width="6.7109375" style="29" customWidth="1"/>
    <col min="13" max="13" width="10.140625" style="29" customWidth="1"/>
    <col min="14" max="14" width="6.28515625" style="29" customWidth="1"/>
    <col min="15" max="15" width="10.140625" style="29" customWidth="1"/>
    <col min="16" max="16" width="6.28515625" style="29" customWidth="1"/>
    <col min="17" max="17" width="11" style="29" customWidth="1"/>
    <col min="18" max="18" width="6.7109375" style="29" customWidth="1"/>
    <col min="19" max="19" width="10.85546875" style="29" customWidth="1"/>
    <col min="20" max="20" width="6.7109375" style="29" customWidth="1"/>
    <col min="21" max="21" width="11.140625" style="29" customWidth="1"/>
    <col min="22" max="22" width="7.140625" style="29" customWidth="1"/>
    <col min="23" max="23" width="8.28515625" style="29" customWidth="1"/>
    <col min="24" max="24" width="9" style="29" customWidth="1"/>
    <col min="25" max="25" width="10" style="29" customWidth="1"/>
    <col min="26" max="26" width="12" style="29" customWidth="1"/>
    <col min="27" max="254" width="8.85546875" style="29"/>
    <col min="255" max="255" width="4.28515625" style="29" customWidth="1"/>
    <col min="256" max="256" width="4.85546875" style="29" customWidth="1"/>
    <col min="257" max="257" width="5.42578125" style="29" customWidth="1"/>
    <col min="258" max="258" width="34.5703125" style="29" customWidth="1"/>
    <col min="259" max="259" width="16.28515625" style="29" customWidth="1"/>
    <col min="260" max="261" width="12.5703125" style="29" customWidth="1"/>
    <col min="262" max="263" width="8.140625" style="29" customWidth="1"/>
    <col min="264" max="264" width="4.7109375" style="29" customWidth="1"/>
    <col min="265" max="265" width="8.140625" style="29" customWidth="1"/>
    <col min="266" max="266" width="4.7109375" style="29" customWidth="1"/>
    <col min="267" max="267" width="8" style="29" customWidth="1"/>
    <col min="268" max="268" width="4.7109375" style="29" customWidth="1"/>
    <col min="269" max="269" width="8.140625" style="29" customWidth="1"/>
    <col min="270" max="270" width="4.7109375" style="29" customWidth="1"/>
    <col min="271" max="271" width="8.140625" style="29" customWidth="1"/>
    <col min="272" max="272" width="4.7109375" style="29" customWidth="1"/>
    <col min="273" max="273" width="8.140625" style="29" customWidth="1"/>
    <col min="274" max="274" width="4.7109375" style="29" customWidth="1"/>
    <col min="275" max="275" width="8.140625" style="29" customWidth="1"/>
    <col min="276" max="276" width="4.7109375" style="29" customWidth="1"/>
    <col min="277" max="277" width="8.140625" style="29" customWidth="1"/>
    <col min="278" max="278" width="4.7109375" style="29" customWidth="1"/>
    <col min="279" max="510" width="8.85546875" style="29"/>
    <col min="511" max="511" width="4.28515625" style="29" customWidth="1"/>
    <col min="512" max="512" width="4.85546875" style="29" customWidth="1"/>
    <col min="513" max="513" width="5.42578125" style="29" customWidth="1"/>
    <col min="514" max="514" width="34.5703125" style="29" customWidth="1"/>
    <col min="515" max="515" width="16.28515625" style="29" customWidth="1"/>
    <col min="516" max="517" width="12.5703125" style="29" customWidth="1"/>
    <col min="518" max="519" width="8.140625" style="29" customWidth="1"/>
    <col min="520" max="520" width="4.7109375" style="29" customWidth="1"/>
    <col min="521" max="521" width="8.140625" style="29" customWidth="1"/>
    <col min="522" max="522" width="4.7109375" style="29" customWidth="1"/>
    <col min="523" max="523" width="8" style="29" customWidth="1"/>
    <col min="524" max="524" width="4.7109375" style="29" customWidth="1"/>
    <col min="525" max="525" width="8.140625" style="29" customWidth="1"/>
    <col min="526" max="526" width="4.7109375" style="29" customWidth="1"/>
    <col min="527" max="527" width="8.140625" style="29" customWidth="1"/>
    <col min="528" max="528" width="4.7109375" style="29" customWidth="1"/>
    <col min="529" max="529" width="8.140625" style="29" customWidth="1"/>
    <col min="530" max="530" width="4.7109375" style="29" customWidth="1"/>
    <col min="531" max="531" width="8.140625" style="29" customWidth="1"/>
    <col min="532" max="532" width="4.7109375" style="29" customWidth="1"/>
    <col min="533" max="533" width="8.140625" style="29" customWidth="1"/>
    <col min="534" max="534" width="4.7109375" style="29" customWidth="1"/>
    <col min="535" max="766" width="8.85546875" style="29"/>
    <col min="767" max="767" width="4.28515625" style="29" customWidth="1"/>
    <col min="768" max="768" width="4.85546875" style="29" customWidth="1"/>
    <col min="769" max="769" width="5.42578125" style="29" customWidth="1"/>
    <col min="770" max="770" width="34.5703125" style="29" customWidth="1"/>
    <col min="771" max="771" width="16.28515625" style="29" customWidth="1"/>
    <col min="772" max="773" width="12.5703125" style="29" customWidth="1"/>
    <col min="774" max="775" width="8.140625" style="29" customWidth="1"/>
    <col min="776" max="776" width="4.7109375" style="29" customWidth="1"/>
    <col min="777" max="777" width="8.140625" style="29" customWidth="1"/>
    <col min="778" max="778" width="4.7109375" style="29" customWidth="1"/>
    <col min="779" max="779" width="8" style="29" customWidth="1"/>
    <col min="780" max="780" width="4.7109375" style="29" customWidth="1"/>
    <col min="781" max="781" width="8.140625" style="29" customWidth="1"/>
    <col min="782" max="782" width="4.7109375" style="29" customWidth="1"/>
    <col min="783" max="783" width="8.140625" style="29" customWidth="1"/>
    <col min="784" max="784" width="4.7109375" style="29" customWidth="1"/>
    <col min="785" max="785" width="8.140625" style="29" customWidth="1"/>
    <col min="786" max="786" width="4.7109375" style="29" customWidth="1"/>
    <col min="787" max="787" width="8.140625" style="29" customWidth="1"/>
    <col min="788" max="788" width="4.7109375" style="29" customWidth="1"/>
    <col min="789" max="789" width="8.140625" style="29" customWidth="1"/>
    <col min="790" max="790" width="4.7109375" style="29" customWidth="1"/>
    <col min="791" max="1022" width="8.85546875" style="29"/>
    <col min="1023" max="1023" width="4.28515625" style="29" customWidth="1"/>
    <col min="1024" max="1024" width="4.85546875" style="29" customWidth="1"/>
    <col min="1025" max="1025" width="5.42578125" style="29" customWidth="1"/>
    <col min="1026" max="1026" width="34.5703125" style="29" customWidth="1"/>
    <col min="1027" max="1027" width="16.28515625" style="29" customWidth="1"/>
    <col min="1028" max="1029" width="12.5703125" style="29" customWidth="1"/>
    <col min="1030" max="1031" width="8.140625" style="29" customWidth="1"/>
    <col min="1032" max="1032" width="4.7109375" style="29" customWidth="1"/>
    <col min="1033" max="1033" width="8.140625" style="29" customWidth="1"/>
    <col min="1034" max="1034" width="4.7109375" style="29" customWidth="1"/>
    <col min="1035" max="1035" width="8" style="29" customWidth="1"/>
    <col min="1036" max="1036" width="4.7109375" style="29" customWidth="1"/>
    <col min="1037" max="1037" width="8.140625" style="29" customWidth="1"/>
    <col min="1038" max="1038" width="4.7109375" style="29" customWidth="1"/>
    <col min="1039" max="1039" width="8.140625" style="29" customWidth="1"/>
    <col min="1040" max="1040" width="4.7109375" style="29" customWidth="1"/>
    <col min="1041" max="1041" width="8.140625" style="29" customWidth="1"/>
    <col min="1042" max="1042" width="4.7109375" style="29" customWidth="1"/>
    <col min="1043" max="1043" width="8.140625" style="29" customWidth="1"/>
    <col min="1044" max="1044" width="4.7109375" style="29" customWidth="1"/>
    <col min="1045" max="1045" width="8.140625" style="29" customWidth="1"/>
    <col min="1046" max="1046" width="4.7109375" style="29" customWidth="1"/>
    <col min="1047" max="1278" width="8.85546875" style="29"/>
    <col min="1279" max="1279" width="4.28515625" style="29" customWidth="1"/>
    <col min="1280" max="1280" width="4.85546875" style="29" customWidth="1"/>
    <col min="1281" max="1281" width="5.42578125" style="29" customWidth="1"/>
    <col min="1282" max="1282" width="34.5703125" style="29" customWidth="1"/>
    <col min="1283" max="1283" width="16.28515625" style="29" customWidth="1"/>
    <col min="1284" max="1285" width="12.5703125" style="29" customWidth="1"/>
    <col min="1286" max="1287" width="8.140625" style="29" customWidth="1"/>
    <col min="1288" max="1288" width="4.7109375" style="29" customWidth="1"/>
    <col min="1289" max="1289" width="8.140625" style="29" customWidth="1"/>
    <col min="1290" max="1290" width="4.7109375" style="29" customWidth="1"/>
    <col min="1291" max="1291" width="8" style="29" customWidth="1"/>
    <col min="1292" max="1292" width="4.7109375" style="29" customWidth="1"/>
    <col min="1293" max="1293" width="8.140625" style="29" customWidth="1"/>
    <col min="1294" max="1294" width="4.7109375" style="29" customWidth="1"/>
    <col min="1295" max="1295" width="8.140625" style="29" customWidth="1"/>
    <col min="1296" max="1296" width="4.7109375" style="29" customWidth="1"/>
    <col min="1297" max="1297" width="8.140625" style="29" customWidth="1"/>
    <col min="1298" max="1298" width="4.7109375" style="29" customWidth="1"/>
    <col min="1299" max="1299" width="8.140625" style="29" customWidth="1"/>
    <col min="1300" max="1300" width="4.7109375" style="29" customWidth="1"/>
    <col min="1301" max="1301" width="8.140625" style="29" customWidth="1"/>
    <col min="1302" max="1302" width="4.7109375" style="29" customWidth="1"/>
    <col min="1303" max="1534" width="8.85546875" style="29"/>
    <col min="1535" max="1535" width="4.28515625" style="29" customWidth="1"/>
    <col min="1536" max="1536" width="4.85546875" style="29" customWidth="1"/>
    <col min="1537" max="1537" width="5.42578125" style="29" customWidth="1"/>
    <col min="1538" max="1538" width="34.5703125" style="29" customWidth="1"/>
    <col min="1539" max="1539" width="16.28515625" style="29" customWidth="1"/>
    <col min="1540" max="1541" width="12.5703125" style="29" customWidth="1"/>
    <col min="1542" max="1543" width="8.140625" style="29" customWidth="1"/>
    <col min="1544" max="1544" width="4.7109375" style="29" customWidth="1"/>
    <col min="1545" max="1545" width="8.140625" style="29" customWidth="1"/>
    <col min="1546" max="1546" width="4.7109375" style="29" customWidth="1"/>
    <col min="1547" max="1547" width="8" style="29" customWidth="1"/>
    <col min="1548" max="1548" width="4.7109375" style="29" customWidth="1"/>
    <col min="1549" max="1549" width="8.140625" style="29" customWidth="1"/>
    <col min="1550" max="1550" width="4.7109375" style="29" customWidth="1"/>
    <col min="1551" max="1551" width="8.140625" style="29" customWidth="1"/>
    <col min="1552" max="1552" width="4.7109375" style="29" customWidth="1"/>
    <col min="1553" max="1553" width="8.140625" style="29" customWidth="1"/>
    <col min="1554" max="1554" width="4.7109375" style="29" customWidth="1"/>
    <col min="1555" max="1555" width="8.140625" style="29" customWidth="1"/>
    <col min="1556" max="1556" width="4.7109375" style="29" customWidth="1"/>
    <col min="1557" max="1557" width="8.140625" style="29" customWidth="1"/>
    <col min="1558" max="1558" width="4.7109375" style="29" customWidth="1"/>
    <col min="1559" max="1790" width="8.85546875" style="29"/>
    <col min="1791" max="1791" width="4.28515625" style="29" customWidth="1"/>
    <col min="1792" max="1792" width="4.85546875" style="29" customWidth="1"/>
    <col min="1793" max="1793" width="5.42578125" style="29" customWidth="1"/>
    <col min="1794" max="1794" width="34.5703125" style="29" customWidth="1"/>
    <col min="1795" max="1795" width="16.28515625" style="29" customWidth="1"/>
    <col min="1796" max="1797" width="12.5703125" style="29" customWidth="1"/>
    <col min="1798" max="1799" width="8.140625" style="29" customWidth="1"/>
    <col min="1800" max="1800" width="4.7109375" style="29" customWidth="1"/>
    <col min="1801" max="1801" width="8.140625" style="29" customWidth="1"/>
    <col min="1802" max="1802" width="4.7109375" style="29" customWidth="1"/>
    <col min="1803" max="1803" width="8" style="29" customWidth="1"/>
    <col min="1804" max="1804" width="4.7109375" style="29" customWidth="1"/>
    <col min="1805" max="1805" width="8.140625" style="29" customWidth="1"/>
    <col min="1806" max="1806" width="4.7109375" style="29" customWidth="1"/>
    <col min="1807" max="1807" width="8.140625" style="29" customWidth="1"/>
    <col min="1808" max="1808" width="4.7109375" style="29" customWidth="1"/>
    <col min="1809" max="1809" width="8.140625" style="29" customWidth="1"/>
    <col min="1810" max="1810" width="4.7109375" style="29" customWidth="1"/>
    <col min="1811" max="1811" width="8.140625" style="29" customWidth="1"/>
    <col min="1812" max="1812" width="4.7109375" style="29" customWidth="1"/>
    <col min="1813" max="1813" width="8.140625" style="29" customWidth="1"/>
    <col min="1814" max="1814" width="4.7109375" style="29" customWidth="1"/>
    <col min="1815" max="2046" width="8.85546875" style="29"/>
    <col min="2047" max="2047" width="4.28515625" style="29" customWidth="1"/>
    <col min="2048" max="2048" width="4.85546875" style="29" customWidth="1"/>
    <col min="2049" max="2049" width="5.42578125" style="29" customWidth="1"/>
    <col min="2050" max="2050" width="34.5703125" style="29" customWidth="1"/>
    <col min="2051" max="2051" width="16.28515625" style="29" customWidth="1"/>
    <col min="2052" max="2053" width="12.5703125" style="29" customWidth="1"/>
    <col min="2054" max="2055" width="8.140625" style="29" customWidth="1"/>
    <col min="2056" max="2056" width="4.7109375" style="29" customWidth="1"/>
    <col min="2057" max="2057" width="8.140625" style="29" customWidth="1"/>
    <col min="2058" max="2058" width="4.7109375" style="29" customWidth="1"/>
    <col min="2059" max="2059" width="8" style="29" customWidth="1"/>
    <col min="2060" max="2060" width="4.7109375" style="29" customWidth="1"/>
    <col min="2061" max="2061" width="8.140625" style="29" customWidth="1"/>
    <col min="2062" max="2062" width="4.7109375" style="29" customWidth="1"/>
    <col min="2063" max="2063" width="8.140625" style="29" customWidth="1"/>
    <col min="2064" max="2064" width="4.7109375" style="29" customWidth="1"/>
    <col min="2065" max="2065" width="8.140625" style="29" customWidth="1"/>
    <col min="2066" max="2066" width="4.7109375" style="29" customWidth="1"/>
    <col min="2067" max="2067" width="8.140625" style="29" customWidth="1"/>
    <col min="2068" max="2068" width="4.7109375" style="29" customWidth="1"/>
    <col min="2069" max="2069" width="8.140625" style="29" customWidth="1"/>
    <col min="2070" max="2070" width="4.7109375" style="29" customWidth="1"/>
    <col min="2071" max="2302" width="8.85546875" style="29"/>
    <col min="2303" max="2303" width="4.28515625" style="29" customWidth="1"/>
    <col min="2304" max="2304" width="4.85546875" style="29" customWidth="1"/>
    <col min="2305" max="2305" width="5.42578125" style="29" customWidth="1"/>
    <col min="2306" max="2306" width="34.5703125" style="29" customWidth="1"/>
    <col min="2307" max="2307" width="16.28515625" style="29" customWidth="1"/>
    <col min="2308" max="2309" width="12.5703125" style="29" customWidth="1"/>
    <col min="2310" max="2311" width="8.140625" style="29" customWidth="1"/>
    <col min="2312" max="2312" width="4.7109375" style="29" customWidth="1"/>
    <col min="2313" max="2313" width="8.140625" style="29" customWidth="1"/>
    <col min="2314" max="2314" width="4.7109375" style="29" customWidth="1"/>
    <col min="2315" max="2315" width="8" style="29" customWidth="1"/>
    <col min="2316" max="2316" width="4.7109375" style="29" customWidth="1"/>
    <col min="2317" max="2317" width="8.140625" style="29" customWidth="1"/>
    <col min="2318" max="2318" width="4.7109375" style="29" customWidth="1"/>
    <col min="2319" max="2319" width="8.140625" style="29" customWidth="1"/>
    <col min="2320" max="2320" width="4.7109375" style="29" customWidth="1"/>
    <col min="2321" max="2321" width="8.140625" style="29" customWidth="1"/>
    <col min="2322" max="2322" width="4.7109375" style="29" customWidth="1"/>
    <col min="2323" max="2323" width="8.140625" style="29" customWidth="1"/>
    <col min="2324" max="2324" width="4.7109375" style="29" customWidth="1"/>
    <col min="2325" max="2325" width="8.140625" style="29" customWidth="1"/>
    <col min="2326" max="2326" width="4.7109375" style="29" customWidth="1"/>
    <col min="2327" max="2558" width="8.85546875" style="29"/>
    <col min="2559" max="2559" width="4.28515625" style="29" customWidth="1"/>
    <col min="2560" max="2560" width="4.85546875" style="29" customWidth="1"/>
    <col min="2561" max="2561" width="5.42578125" style="29" customWidth="1"/>
    <col min="2562" max="2562" width="34.5703125" style="29" customWidth="1"/>
    <col min="2563" max="2563" width="16.28515625" style="29" customWidth="1"/>
    <col min="2564" max="2565" width="12.5703125" style="29" customWidth="1"/>
    <col min="2566" max="2567" width="8.140625" style="29" customWidth="1"/>
    <col min="2568" max="2568" width="4.7109375" style="29" customWidth="1"/>
    <col min="2569" max="2569" width="8.140625" style="29" customWidth="1"/>
    <col min="2570" max="2570" width="4.7109375" style="29" customWidth="1"/>
    <col min="2571" max="2571" width="8" style="29" customWidth="1"/>
    <col min="2572" max="2572" width="4.7109375" style="29" customWidth="1"/>
    <col min="2573" max="2573" width="8.140625" style="29" customWidth="1"/>
    <col min="2574" max="2574" width="4.7109375" style="29" customWidth="1"/>
    <col min="2575" max="2575" width="8.140625" style="29" customWidth="1"/>
    <col min="2576" max="2576" width="4.7109375" style="29" customWidth="1"/>
    <col min="2577" max="2577" width="8.140625" style="29" customWidth="1"/>
    <col min="2578" max="2578" width="4.7109375" style="29" customWidth="1"/>
    <col min="2579" max="2579" width="8.140625" style="29" customWidth="1"/>
    <col min="2580" max="2580" width="4.7109375" style="29" customWidth="1"/>
    <col min="2581" max="2581" width="8.140625" style="29" customWidth="1"/>
    <col min="2582" max="2582" width="4.7109375" style="29" customWidth="1"/>
    <col min="2583" max="2814" width="8.85546875" style="29"/>
    <col min="2815" max="2815" width="4.28515625" style="29" customWidth="1"/>
    <col min="2816" max="2816" width="4.85546875" style="29" customWidth="1"/>
    <col min="2817" max="2817" width="5.42578125" style="29" customWidth="1"/>
    <col min="2818" max="2818" width="34.5703125" style="29" customWidth="1"/>
    <col min="2819" max="2819" width="16.28515625" style="29" customWidth="1"/>
    <col min="2820" max="2821" width="12.5703125" style="29" customWidth="1"/>
    <col min="2822" max="2823" width="8.140625" style="29" customWidth="1"/>
    <col min="2824" max="2824" width="4.7109375" style="29" customWidth="1"/>
    <col min="2825" max="2825" width="8.140625" style="29" customWidth="1"/>
    <col min="2826" max="2826" width="4.7109375" style="29" customWidth="1"/>
    <col min="2827" max="2827" width="8" style="29" customWidth="1"/>
    <col min="2828" max="2828" width="4.7109375" style="29" customWidth="1"/>
    <col min="2829" max="2829" width="8.140625" style="29" customWidth="1"/>
    <col min="2830" max="2830" width="4.7109375" style="29" customWidth="1"/>
    <col min="2831" max="2831" width="8.140625" style="29" customWidth="1"/>
    <col min="2832" max="2832" width="4.7109375" style="29" customWidth="1"/>
    <col min="2833" max="2833" width="8.140625" style="29" customWidth="1"/>
    <col min="2834" max="2834" width="4.7109375" style="29" customWidth="1"/>
    <col min="2835" max="2835" width="8.140625" style="29" customWidth="1"/>
    <col min="2836" max="2836" width="4.7109375" style="29" customWidth="1"/>
    <col min="2837" max="2837" width="8.140625" style="29" customWidth="1"/>
    <col min="2838" max="2838" width="4.7109375" style="29" customWidth="1"/>
    <col min="2839" max="3070" width="8.85546875" style="29"/>
    <col min="3071" max="3071" width="4.28515625" style="29" customWidth="1"/>
    <col min="3072" max="3072" width="4.85546875" style="29" customWidth="1"/>
    <col min="3073" max="3073" width="5.42578125" style="29" customWidth="1"/>
    <col min="3074" max="3074" width="34.5703125" style="29" customWidth="1"/>
    <col min="3075" max="3075" width="16.28515625" style="29" customWidth="1"/>
    <col min="3076" max="3077" width="12.5703125" style="29" customWidth="1"/>
    <col min="3078" max="3079" width="8.140625" style="29" customWidth="1"/>
    <col min="3080" max="3080" width="4.7109375" style="29" customWidth="1"/>
    <col min="3081" max="3081" width="8.140625" style="29" customWidth="1"/>
    <col min="3082" max="3082" width="4.7109375" style="29" customWidth="1"/>
    <col min="3083" max="3083" width="8" style="29" customWidth="1"/>
    <col min="3084" max="3084" width="4.7109375" style="29" customWidth="1"/>
    <col min="3085" max="3085" width="8.140625" style="29" customWidth="1"/>
    <col min="3086" max="3086" width="4.7109375" style="29" customWidth="1"/>
    <col min="3087" max="3087" width="8.140625" style="29" customWidth="1"/>
    <col min="3088" max="3088" width="4.7109375" style="29" customWidth="1"/>
    <col min="3089" max="3089" width="8.140625" style="29" customWidth="1"/>
    <col min="3090" max="3090" width="4.7109375" style="29" customWidth="1"/>
    <col min="3091" max="3091" width="8.140625" style="29" customWidth="1"/>
    <col min="3092" max="3092" width="4.7109375" style="29" customWidth="1"/>
    <col min="3093" max="3093" width="8.140625" style="29" customWidth="1"/>
    <col min="3094" max="3094" width="4.7109375" style="29" customWidth="1"/>
    <col min="3095" max="3326" width="8.85546875" style="29"/>
    <col min="3327" max="3327" width="4.28515625" style="29" customWidth="1"/>
    <col min="3328" max="3328" width="4.85546875" style="29" customWidth="1"/>
    <col min="3329" max="3329" width="5.42578125" style="29" customWidth="1"/>
    <col min="3330" max="3330" width="34.5703125" style="29" customWidth="1"/>
    <col min="3331" max="3331" width="16.28515625" style="29" customWidth="1"/>
    <col min="3332" max="3333" width="12.5703125" style="29" customWidth="1"/>
    <col min="3334" max="3335" width="8.140625" style="29" customWidth="1"/>
    <col min="3336" max="3336" width="4.7109375" style="29" customWidth="1"/>
    <col min="3337" max="3337" width="8.140625" style="29" customWidth="1"/>
    <col min="3338" max="3338" width="4.7109375" style="29" customWidth="1"/>
    <col min="3339" max="3339" width="8" style="29" customWidth="1"/>
    <col min="3340" max="3340" width="4.7109375" style="29" customWidth="1"/>
    <col min="3341" max="3341" width="8.140625" style="29" customWidth="1"/>
    <col min="3342" max="3342" width="4.7109375" style="29" customWidth="1"/>
    <col min="3343" max="3343" width="8.140625" style="29" customWidth="1"/>
    <col min="3344" max="3344" width="4.7109375" style="29" customWidth="1"/>
    <col min="3345" max="3345" width="8.140625" style="29" customWidth="1"/>
    <col min="3346" max="3346" width="4.7109375" style="29" customWidth="1"/>
    <col min="3347" max="3347" width="8.140625" style="29" customWidth="1"/>
    <col min="3348" max="3348" width="4.7109375" style="29" customWidth="1"/>
    <col min="3349" max="3349" width="8.140625" style="29" customWidth="1"/>
    <col min="3350" max="3350" width="4.7109375" style="29" customWidth="1"/>
    <col min="3351" max="3582" width="8.85546875" style="29"/>
    <col min="3583" max="3583" width="4.28515625" style="29" customWidth="1"/>
    <col min="3584" max="3584" width="4.85546875" style="29" customWidth="1"/>
    <col min="3585" max="3585" width="5.42578125" style="29" customWidth="1"/>
    <col min="3586" max="3586" width="34.5703125" style="29" customWidth="1"/>
    <col min="3587" max="3587" width="16.28515625" style="29" customWidth="1"/>
    <col min="3588" max="3589" width="12.5703125" style="29" customWidth="1"/>
    <col min="3590" max="3591" width="8.140625" style="29" customWidth="1"/>
    <col min="3592" max="3592" width="4.7109375" style="29" customWidth="1"/>
    <col min="3593" max="3593" width="8.140625" style="29" customWidth="1"/>
    <col min="3594" max="3594" width="4.7109375" style="29" customWidth="1"/>
    <col min="3595" max="3595" width="8" style="29" customWidth="1"/>
    <col min="3596" max="3596" width="4.7109375" style="29" customWidth="1"/>
    <col min="3597" max="3597" width="8.140625" style="29" customWidth="1"/>
    <col min="3598" max="3598" width="4.7109375" style="29" customWidth="1"/>
    <col min="3599" max="3599" width="8.140625" style="29" customWidth="1"/>
    <col min="3600" max="3600" width="4.7109375" style="29" customWidth="1"/>
    <col min="3601" max="3601" width="8.140625" style="29" customWidth="1"/>
    <col min="3602" max="3602" width="4.7109375" style="29" customWidth="1"/>
    <col min="3603" max="3603" width="8.140625" style="29" customWidth="1"/>
    <col min="3604" max="3604" width="4.7109375" style="29" customWidth="1"/>
    <col min="3605" max="3605" width="8.140625" style="29" customWidth="1"/>
    <col min="3606" max="3606" width="4.7109375" style="29" customWidth="1"/>
    <col min="3607" max="3838" width="8.85546875" style="29"/>
    <col min="3839" max="3839" width="4.28515625" style="29" customWidth="1"/>
    <col min="3840" max="3840" width="4.85546875" style="29" customWidth="1"/>
    <col min="3841" max="3841" width="5.42578125" style="29" customWidth="1"/>
    <col min="3842" max="3842" width="34.5703125" style="29" customWidth="1"/>
    <col min="3843" max="3843" width="16.28515625" style="29" customWidth="1"/>
    <col min="3844" max="3845" width="12.5703125" style="29" customWidth="1"/>
    <col min="3846" max="3847" width="8.140625" style="29" customWidth="1"/>
    <col min="3848" max="3848" width="4.7109375" style="29" customWidth="1"/>
    <col min="3849" max="3849" width="8.140625" style="29" customWidth="1"/>
    <col min="3850" max="3850" width="4.7109375" style="29" customWidth="1"/>
    <col min="3851" max="3851" width="8" style="29" customWidth="1"/>
    <col min="3852" max="3852" width="4.7109375" style="29" customWidth="1"/>
    <col min="3853" max="3853" width="8.140625" style="29" customWidth="1"/>
    <col min="3854" max="3854" width="4.7109375" style="29" customWidth="1"/>
    <col min="3855" max="3855" width="8.140625" style="29" customWidth="1"/>
    <col min="3856" max="3856" width="4.7109375" style="29" customWidth="1"/>
    <col min="3857" max="3857" width="8.140625" style="29" customWidth="1"/>
    <col min="3858" max="3858" width="4.7109375" style="29" customWidth="1"/>
    <col min="3859" max="3859" width="8.140625" style="29" customWidth="1"/>
    <col min="3860" max="3860" width="4.7109375" style="29" customWidth="1"/>
    <col min="3861" max="3861" width="8.140625" style="29" customWidth="1"/>
    <col min="3862" max="3862" width="4.7109375" style="29" customWidth="1"/>
    <col min="3863" max="4094" width="8.85546875" style="29"/>
    <col min="4095" max="4095" width="4.28515625" style="29" customWidth="1"/>
    <col min="4096" max="4096" width="4.85546875" style="29" customWidth="1"/>
    <col min="4097" max="4097" width="5.42578125" style="29" customWidth="1"/>
    <col min="4098" max="4098" width="34.5703125" style="29" customWidth="1"/>
    <col min="4099" max="4099" width="16.28515625" style="29" customWidth="1"/>
    <col min="4100" max="4101" width="12.5703125" style="29" customWidth="1"/>
    <col min="4102" max="4103" width="8.140625" style="29" customWidth="1"/>
    <col min="4104" max="4104" width="4.7109375" style="29" customWidth="1"/>
    <col min="4105" max="4105" width="8.140625" style="29" customWidth="1"/>
    <col min="4106" max="4106" width="4.7109375" style="29" customWidth="1"/>
    <col min="4107" max="4107" width="8" style="29" customWidth="1"/>
    <col min="4108" max="4108" width="4.7109375" style="29" customWidth="1"/>
    <col min="4109" max="4109" width="8.140625" style="29" customWidth="1"/>
    <col min="4110" max="4110" width="4.7109375" style="29" customWidth="1"/>
    <col min="4111" max="4111" width="8.140625" style="29" customWidth="1"/>
    <col min="4112" max="4112" width="4.7109375" style="29" customWidth="1"/>
    <col min="4113" max="4113" width="8.140625" style="29" customWidth="1"/>
    <col min="4114" max="4114" width="4.7109375" style="29" customWidth="1"/>
    <col min="4115" max="4115" width="8.140625" style="29" customWidth="1"/>
    <col min="4116" max="4116" width="4.7109375" style="29" customWidth="1"/>
    <col min="4117" max="4117" width="8.140625" style="29" customWidth="1"/>
    <col min="4118" max="4118" width="4.7109375" style="29" customWidth="1"/>
    <col min="4119" max="4350" width="8.85546875" style="29"/>
    <col min="4351" max="4351" width="4.28515625" style="29" customWidth="1"/>
    <col min="4352" max="4352" width="4.85546875" style="29" customWidth="1"/>
    <col min="4353" max="4353" width="5.42578125" style="29" customWidth="1"/>
    <col min="4354" max="4354" width="34.5703125" style="29" customWidth="1"/>
    <col min="4355" max="4355" width="16.28515625" style="29" customWidth="1"/>
    <col min="4356" max="4357" width="12.5703125" style="29" customWidth="1"/>
    <col min="4358" max="4359" width="8.140625" style="29" customWidth="1"/>
    <col min="4360" max="4360" width="4.7109375" style="29" customWidth="1"/>
    <col min="4361" max="4361" width="8.140625" style="29" customWidth="1"/>
    <col min="4362" max="4362" width="4.7109375" style="29" customWidth="1"/>
    <col min="4363" max="4363" width="8" style="29" customWidth="1"/>
    <col min="4364" max="4364" width="4.7109375" style="29" customWidth="1"/>
    <col min="4365" max="4365" width="8.140625" style="29" customWidth="1"/>
    <col min="4366" max="4366" width="4.7109375" style="29" customWidth="1"/>
    <col min="4367" max="4367" width="8.140625" style="29" customWidth="1"/>
    <col min="4368" max="4368" width="4.7109375" style="29" customWidth="1"/>
    <col min="4369" max="4369" width="8.140625" style="29" customWidth="1"/>
    <col min="4370" max="4370" width="4.7109375" style="29" customWidth="1"/>
    <col min="4371" max="4371" width="8.140625" style="29" customWidth="1"/>
    <col min="4372" max="4372" width="4.7109375" style="29" customWidth="1"/>
    <col min="4373" max="4373" width="8.140625" style="29" customWidth="1"/>
    <col min="4374" max="4374" width="4.7109375" style="29" customWidth="1"/>
    <col min="4375" max="4606" width="8.85546875" style="29"/>
    <col min="4607" max="4607" width="4.28515625" style="29" customWidth="1"/>
    <col min="4608" max="4608" width="4.85546875" style="29" customWidth="1"/>
    <col min="4609" max="4609" width="5.42578125" style="29" customWidth="1"/>
    <col min="4610" max="4610" width="34.5703125" style="29" customWidth="1"/>
    <col min="4611" max="4611" width="16.28515625" style="29" customWidth="1"/>
    <col min="4612" max="4613" width="12.5703125" style="29" customWidth="1"/>
    <col min="4614" max="4615" width="8.140625" style="29" customWidth="1"/>
    <col min="4616" max="4616" width="4.7109375" style="29" customWidth="1"/>
    <col min="4617" max="4617" width="8.140625" style="29" customWidth="1"/>
    <col min="4618" max="4618" width="4.7109375" style="29" customWidth="1"/>
    <col min="4619" max="4619" width="8" style="29" customWidth="1"/>
    <col min="4620" max="4620" width="4.7109375" style="29" customWidth="1"/>
    <col min="4621" max="4621" width="8.140625" style="29" customWidth="1"/>
    <col min="4622" max="4622" width="4.7109375" style="29" customWidth="1"/>
    <col min="4623" max="4623" width="8.140625" style="29" customWidth="1"/>
    <col min="4624" max="4624" width="4.7109375" style="29" customWidth="1"/>
    <col min="4625" max="4625" width="8.140625" style="29" customWidth="1"/>
    <col min="4626" max="4626" width="4.7109375" style="29" customWidth="1"/>
    <col min="4627" max="4627" width="8.140625" style="29" customWidth="1"/>
    <col min="4628" max="4628" width="4.7109375" style="29" customWidth="1"/>
    <col min="4629" max="4629" width="8.140625" style="29" customWidth="1"/>
    <col min="4630" max="4630" width="4.7109375" style="29" customWidth="1"/>
    <col min="4631" max="4862" width="8.85546875" style="29"/>
    <col min="4863" max="4863" width="4.28515625" style="29" customWidth="1"/>
    <col min="4864" max="4864" width="4.85546875" style="29" customWidth="1"/>
    <col min="4865" max="4865" width="5.42578125" style="29" customWidth="1"/>
    <col min="4866" max="4866" width="34.5703125" style="29" customWidth="1"/>
    <col min="4867" max="4867" width="16.28515625" style="29" customWidth="1"/>
    <col min="4868" max="4869" width="12.5703125" style="29" customWidth="1"/>
    <col min="4870" max="4871" width="8.140625" style="29" customWidth="1"/>
    <col min="4872" max="4872" width="4.7109375" style="29" customWidth="1"/>
    <col min="4873" max="4873" width="8.140625" style="29" customWidth="1"/>
    <col min="4874" max="4874" width="4.7109375" style="29" customWidth="1"/>
    <col min="4875" max="4875" width="8" style="29" customWidth="1"/>
    <col min="4876" max="4876" width="4.7109375" style="29" customWidth="1"/>
    <col min="4877" max="4877" width="8.140625" style="29" customWidth="1"/>
    <col min="4878" max="4878" width="4.7109375" style="29" customWidth="1"/>
    <col min="4879" max="4879" width="8.140625" style="29" customWidth="1"/>
    <col min="4880" max="4880" width="4.7109375" style="29" customWidth="1"/>
    <col min="4881" max="4881" width="8.140625" style="29" customWidth="1"/>
    <col min="4882" max="4882" width="4.7109375" style="29" customWidth="1"/>
    <col min="4883" max="4883" width="8.140625" style="29" customWidth="1"/>
    <col min="4884" max="4884" width="4.7109375" style="29" customWidth="1"/>
    <col min="4885" max="4885" width="8.140625" style="29" customWidth="1"/>
    <col min="4886" max="4886" width="4.7109375" style="29" customWidth="1"/>
    <col min="4887" max="5118" width="8.85546875" style="29"/>
    <col min="5119" max="5119" width="4.28515625" style="29" customWidth="1"/>
    <col min="5120" max="5120" width="4.85546875" style="29" customWidth="1"/>
    <col min="5121" max="5121" width="5.42578125" style="29" customWidth="1"/>
    <col min="5122" max="5122" width="34.5703125" style="29" customWidth="1"/>
    <col min="5123" max="5123" width="16.28515625" style="29" customWidth="1"/>
    <col min="5124" max="5125" width="12.5703125" style="29" customWidth="1"/>
    <col min="5126" max="5127" width="8.140625" style="29" customWidth="1"/>
    <col min="5128" max="5128" width="4.7109375" style="29" customWidth="1"/>
    <col min="5129" max="5129" width="8.140625" style="29" customWidth="1"/>
    <col min="5130" max="5130" width="4.7109375" style="29" customWidth="1"/>
    <col min="5131" max="5131" width="8" style="29" customWidth="1"/>
    <col min="5132" max="5132" width="4.7109375" style="29" customWidth="1"/>
    <col min="5133" max="5133" width="8.140625" style="29" customWidth="1"/>
    <col min="5134" max="5134" width="4.7109375" style="29" customWidth="1"/>
    <col min="5135" max="5135" width="8.140625" style="29" customWidth="1"/>
    <col min="5136" max="5136" width="4.7109375" style="29" customWidth="1"/>
    <col min="5137" max="5137" width="8.140625" style="29" customWidth="1"/>
    <col min="5138" max="5138" width="4.7109375" style="29" customWidth="1"/>
    <col min="5139" max="5139" width="8.140625" style="29" customWidth="1"/>
    <col min="5140" max="5140" width="4.7109375" style="29" customWidth="1"/>
    <col min="5141" max="5141" width="8.140625" style="29" customWidth="1"/>
    <col min="5142" max="5142" width="4.7109375" style="29" customWidth="1"/>
    <col min="5143" max="5374" width="8.85546875" style="29"/>
    <col min="5375" max="5375" width="4.28515625" style="29" customWidth="1"/>
    <col min="5376" max="5376" width="4.85546875" style="29" customWidth="1"/>
    <col min="5377" max="5377" width="5.42578125" style="29" customWidth="1"/>
    <col min="5378" max="5378" width="34.5703125" style="29" customWidth="1"/>
    <col min="5379" max="5379" width="16.28515625" style="29" customWidth="1"/>
    <col min="5380" max="5381" width="12.5703125" style="29" customWidth="1"/>
    <col min="5382" max="5383" width="8.140625" style="29" customWidth="1"/>
    <col min="5384" max="5384" width="4.7109375" style="29" customWidth="1"/>
    <col min="5385" max="5385" width="8.140625" style="29" customWidth="1"/>
    <col min="5386" max="5386" width="4.7109375" style="29" customWidth="1"/>
    <col min="5387" max="5387" width="8" style="29" customWidth="1"/>
    <col min="5388" max="5388" width="4.7109375" style="29" customWidth="1"/>
    <col min="5389" max="5389" width="8.140625" style="29" customWidth="1"/>
    <col min="5390" max="5390" width="4.7109375" style="29" customWidth="1"/>
    <col min="5391" max="5391" width="8.140625" style="29" customWidth="1"/>
    <col min="5392" max="5392" width="4.7109375" style="29" customWidth="1"/>
    <col min="5393" max="5393" width="8.140625" style="29" customWidth="1"/>
    <col min="5394" max="5394" width="4.7109375" style="29" customWidth="1"/>
    <col min="5395" max="5395" width="8.140625" style="29" customWidth="1"/>
    <col min="5396" max="5396" width="4.7109375" style="29" customWidth="1"/>
    <col min="5397" max="5397" width="8.140625" style="29" customWidth="1"/>
    <col min="5398" max="5398" width="4.7109375" style="29" customWidth="1"/>
    <col min="5399" max="5630" width="8.85546875" style="29"/>
    <col min="5631" max="5631" width="4.28515625" style="29" customWidth="1"/>
    <col min="5632" max="5632" width="4.85546875" style="29" customWidth="1"/>
    <col min="5633" max="5633" width="5.42578125" style="29" customWidth="1"/>
    <col min="5634" max="5634" width="34.5703125" style="29" customWidth="1"/>
    <col min="5635" max="5635" width="16.28515625" style="29" customWidth="1"/>
    <col min="5636" max="5637" width="12.5703125" style="29" customWidth="1"/>
    <col min="5638" max="5639" width="8.140625" style="29" customWidth="1"/>
    <col min="5640" max="5640" width="4.7109375" style="29" customWidth="1"/>
    <col min="5641" max="5641" width="8.140625" style="29" customWidth="1"/>
    <col min="5642" max="5642" width="4.7109375" style="29" customWidth="1"/>
    <col min="5643" max="5643" width="8" style="29" customWidth="1"/>
    <col min="5644" max="5644" width="4.7109375" style="29" customWidth="1"/>
    <col min="5645" max="5645" width="8.140625" style="29" customWidth="1"/>
    <col min="5646" max="5646" width="4.7109375" style="29" customWidth="1"/>
    <col min="5647" max="5647" width="8.140625" style="29" customWidth="1"/>
    <col min="5648" max="5648" width="4.7109375" style="29" customWidth="1"/>
    <col min="5649" max="5649" width="8.140625" style="29" customWidth="1"/>
    <col min="5650" max="5650" width="4.7109375" style="29" customWidth="1"/>
    <col min="5651" max="5651" width="8.140625" style="29" customWidth="1"/>
    <col min="5652" max="5652" width="4.7109375" style="29" customWidth="1"/>
    <col min="5653" max="5653" width="8.140625" style="29" customWidth="1"/>
    <col min="5654" max="5654" width="4.7109375" style="29" customWidth="1"/>
    <col min="5655" max="5886" width="8.85546875" style="29"/>
    <col min="5887" max="5887" width="4.28515625" style="29" customWidth="1"/>
    <col min="5888" max="5888" width="4.85546875" style="29" customWidth="1"/>
    <col min="5889" max="5889" width="5.42578125" style="29" customWidth="1"/>
    <col min="5890" max="5890" width="34.5703125" style="29" customWidth="1"/>
    <col min="5891" max="5891" width="16.28515625" style="29" customWidth="1"/>
    <col min="5892" max="5893" width="12.5703125" style="29" customWidth="1"/>
    <col min="5894" max="5895" width="8.140625" style="29" customWidth="1"/>
    <col min="5896" max="5896" width="4.7109375" style="29" customWidth="1"/>
    <col min="5897" max="5897" width="8.140625" style="29" customWidth="1"/>
    <col min="5898" max="5898" width="4.7109375" style="29" customWidth="1"/>
    <col min="5899" max="5899" width="8" style="29" customWidth="1"/>
    <col min="5900" max="5900" width="4.7109375" style="29" customWidth="1"/>
    <col min="5901" max="5901" width="8.140625" style="29" customWidth="1"/>
    <col min="5902" max="5902" width="4.7109375" style="29" customWidth="1"/>
    <col min="5903" max="5903" width="8.140625" style="29" customWidth="1"/>
    <col min="5904" max="5904" width="4.7109375" style="29" customWidth="1"/>
    <col min="5905" max="5905" width="8.140625" style="29" customWidth="1"/>
    <col min="5906" max="5906" width="4.7109375" style="29" customWidth="1"/>
    <col min="5907" max="5907" width="8.140625" style="29" customWidth="1"/>
    <col min="5908" max="5908" width="4.7109375" style="29" customWidth="1"/>
    <col min="5909" max="5909" width="8.140625" style="29" customWidth="1"/>
    <col min="5910" max="5910" width="4.7109375" style="29" customWidth="1"/>
    <col min="5911" max="6142" width="8.85546875" style="29"/>
    <col min="6143" max="6143" width="4.28515625" style="29" customWidth="1"/>
    <col min="6144" max="6144" width="4.85546875" style="29" customWidth="1"/>
    <col min="6145" max="6145" width="5.42578125" style="29" customWidth="1"/>
    <col min="6146" max="6146" width="34.5703125" style="29" customWidth="1"/>
    <col min="6147" max="6147" width="16.28515625" style="29" customWidth="1"/>
    <col min="6148" max="6149" width="12.5703125" style="29" customWidth="1"/>
    <col min="6150" max="6151" width="8.140625" style="29" customWidth="1"/>
    <col min="6152" max="6152" width="4.7109375" style="29" customWidth="1"/>
    <col min="6153" max="6153" width="8.140625" style="29" customWidth="1"/>
    <col min="6154" max="6154" width="4.7109375" style="29" customWidth="1"/>
    <col min="6155" max="6155" width="8" style="29" customWidth="1"/>
    <col min="6156" max="6156" width="4.7109375" style="29" customWidth="1"/>
    <col min="6157" max="6157" width="8.140625" style="29" customWidth="1"/>
    <col min="6158" max="6158" width="4.7109375" style="29" customWidth="1"/>
    <col min="6159" max="6159" width="8.140625" style="29" customWidth="1"/>
    <col min="6160" max="6160" width="4.7109375" style="29" customWidth="1"/>
    <col min="6161" max="6161" width="8.140625" style="29" customWidth="1"/>
    <col min="6162" max="6162" width="4.7109375" style="29" customWidth="1"/>
    <col min="6163" max="6163" width="8.140625" style="29" customWidth="1"/>
    <col min="6164" max="6164" width="4.7109375" style="29" customWidth="1"/>
    <col min="6165" max="6165" width="8.140625" style="29" customWidth="1"/>
    <col min="6166" max="6166" width="4.7109375" style="29" customWidth="1"/>
    <col min="6167" max="6398" width="8.85546875" style="29"/>
    <col min="6399" max="6399" width="4.28515625" style="29" customWidth="1"/>
    <col min="6400" max="6400" width="4.85546875" style="29" customWidth="1"/>
    <col min="6401" max="6401" width="5.42578125" style="29" customWidth="1"/>
    <col min="6402" max="6402" width="34.5703125" style="29" customWidth="1"/>
    <col min="6403" max="6403" width="16.28515625" style="29" customWidth="1"/>
    <col min="6404" max="6405" width="12.5703125" style="29" customWidth="1"/>
    <col min="6406" max="6407" width="8.140625" style="29" customWidth="1"/>
    <col min="6408" max="6408" width="4.7109375" style="29" customWidth="1"/>
    <col min="6409" max="6409" width="8.140625" style="29" customWidth="1"/>
    <col min="6410" max="6410" width="4.7109375" style="29" customWidth="1"/>
    <col min="6411" max="6411" width="8" style="29" customWidth="1"/>
    <col min="6412" max="6412" width="4.7109375" style="29" customWidth="1"/>
    <col min="6413" max="6413" width="8.140625" style="29" customWidth="1"/>
    <col min="6414" max="6414" width="4.7109375" style="29" customWidth="1"/>
    <col min="6415" max="6415" width="8.140625" style="29" customWidth="1"/>
    <col min="6416" max="6416" width="4.7109375" style="29" customWidth="1"/>
    <col min="6417" max="6417" width="8.140625" style="29" customWidth="1"/>
    <col min="6418" max="6418" width="4.7109375" style="29" customWidth="1"/>
    <col min="6419" max="6419" width="8.140625" style="29" customWidth="1"/>
    <col min="6420" max="6420" width="4.7109375" style="29" customWidth="1"/>
    <col min="6421" max="6421" width="8.140625" style="29" customWidth="1"/>
    <col min="6422" max="6422" width="4.7109375" style="29" customWidth="1"/>
    <col min="6423" max="6654" width="8.85546875" style="29"/>
    <col min="6655" max="6655" width="4.28515625" style="29" customWidth="1"/>
    <col min="6656" max="6656" width="4.85546875" style="29" customWidth="1"/>
    <col min="6657" max="6657" width="5.42578125" style="29" customWidth="1"/>
    <col min="6658" max="6658" width="34.5703125" style="29" customWidth="1"/>
    <col min="6659" max="6659" width="16.28515625" style="29" customWidth="1"/>
    <col min="6660" max="6661" width="12.5703125" style="29" customWidth="1"/>
    <col min="6662" max="6663" width="8.140625" style="29" customWidth="1"/>
    <col min="6664" max="6664" width="4.7109375" style="29" customWidth="1"/>
    <col min="6665" max="6665" width="8.140625" style="29" customWidth="1"/>
    <col min="6666" max="6666" width="4.7109375" style="29" customWidth="1"/>
    <col min="6667" max="6667" width="8" style="29" customWidth="1"/>
    <col min="6668" max="6668" width="4.7109375" style="29" customWidth="1"/>
    <col min="6669" max="6669" width="8.140625" style="29" customWidth="1"/>
    <col min="6670" max="6670" width="4.7109375" style="29" customWidth="1"/>
    <col min="6671" max="6671" width="8.140625" style="29" customWidth="1"/>
    <col min="6672" max="6672" width="4.7109375" style="29" customWidth="1"/>
    <col min="6673" max="6673" width="8.140625" style="29" customWidth="1"/>
    <col min="6674" max="6674" width="4.7109375" style="29" customWidth="1"/>
    <col min="6675" max="6675" width="8.140625" style="29" customWidth="1"/>
    <col min="6676" max="6676" width="4.7109375" style="29" customWidth="1"/>
    <col min="6677" max="6677" width="8.140625" style="29" customWidth="1"/>
    <col min="6678" max="6678" width="4.7109375" style="29" customWidth="1"/>
    <col min="6679" max="6910" width="8.85546875" style="29"/>
    <col min="6911" max="6911" width="4.28515625" style="29" customWidth="1"/>
    <col min="6912" max="6912" width="4.85546875" style="29" customWidth="1"/>
    <col min="6913" max="6913" width="5.42578125" style="29" customWidth="1"/>
    <col min="6914" max="6914" width="34.5703125" style="29" customWidth="1"/>
    <col min="6915" max="6915" width="16.28515625" style="29" customWidth="1"/>
    <col min="6916" max="6917" width="12.5703125" style="29" customWidth="1"/>
    <col min="6918" max="6919" width="8.140625" style="29" customWidth="1"/>
    <col min="6920" max="6920" width="4.7109375" style="29" customWidth="1"/>
    <col min="6921" max="6921" width="8.140625" style="29" customWidth="1"/>
    <col min="6922" max="6922" width="4.7109375" style="29" customWidth="1"/>
    <col min="6923" max="6923" width="8" style="29" customWidth="1"/>
    <col min="6924" max="6924" width="4.7109375" style="29" customWidth="1"/>
    <col min="6925" max="6925" width="8.140625" style="29" customWidth="1"/>
    <col min="6926" max="6926" width="4.7109375" style="29" customWidth="1"/>
    <col min="6927" max="6927" width="8.140625" style="29" customWidth="1"/>
    <col min="6928" max="6928" width="4.7109375" style="29" customWidth="1"/>
    <col min="6929" max="6929" width="8.140625" style="29" customWidth="1"/>
    <col min="6930" max="6930" width="4.7109375" style="29" customWidth="1"/>
    <col min="6931" max="6931" width="8.140625" style="29" customWidth="1"/>
    <col min="6932" max="6932" width="4.7109375" style="29" customWidth="1"/>
    <col min="6933" max="6933" width="8.140625" style="29" customWidth="1"/>
    <col min="6934" max="6934" width="4.7109375" style="29" customWidth="1"/>
    <col min="6935" max="7166" width="8.85546875" style="29"/>
    <col min="7167" max="7167" width="4.28515625" style="29" customWidth="1"/>
    <col min="7168" max="7168" width="4.85546875" style="29" customWidth="1"/>
    <col min="7169" max="7169" width="5.42578125" style="29" customWidth="1"/>
    <col min="7170" max="7170" width="34.5703125" style="29" customWidth="1"/>
    <col min="7171" max="7171" width="16.28515625" style="29" customWidth="1"/>
    <col min="7172" max="7173" width="12.5703125" style="29" customWidth="1"/>
    <col min="7174" max="7175" width="8.140625" style="29" customWidth="1"/>
    <col min="7176" max="7176" width="4.7109375" style="29" customWidth="1"/>
    <col min="7177" max="7177" width="8.140625" style="29" customWidth="1"/>
    <col min="7178" max="7178" width="4.7109375" style="29" customWidth="1"/>
    <col min="7179" max="7179" width="8" style="29" customWidth="1"/>
    <col min="7180" max="7180" width="4.7109375" style="29" customWidth="1"/>
    <col min="7181" max="7181" width="8.140625" style="29" customWidth="1"/>
    <col min="7182" max="7182" width="4.7109375" style="29" customWidth="1"/>
    <col min="7183" max="7183" width="8.140625" style="29" customWidth="1"/>
    <col min="7184" max="7184" width="4.7109375" style="29" customWidth="1"/>
    <col min="7185" max="7185" width="8.140625" style="29" customWidth="1"/>
    <col min="7186" max="7186" width="4.7109375" style="29" customWidth="1"/>
    <col min="7187" max="7187" width="8.140625" style="29" customWidth="1"/>
    <col min="7188" max="7188" width="4.7109375" style="29" customWidth="1"/>
    <col min="7189" max="7189" width="8.140625" style="29" customWidth="1"/>
    <col min="7190" max="7190" width="4.7109375" style="29" customWidth="1"/>
    <col min="7191" max="7422" width="8.85546875" style="29"/>
    <col min="7423" max="7423" width="4.28515625" style="29" customWidth="1"/>
    <col min="7424" max="7424" width="4.85546875" style="29" customWidth="1"/>
    <col min="7425" max="7425" width="5.42578125" style="29" customWidth="1"/>
    <col min="7426" max="7426" width="34.5703125" style="29" customWidth="1"/>
    <col min="7427" max="7427" width="16.28515625" style="29" customWidth="1"/>
    <col min="7428" max="7429" width="12.5703125" style="29" customWidth="1"/>
    <col min="7430" max="7431" width="8.140625" style="29" customWidth="1"/>
    <col min="7432" max="7432" width="4.7109375" style="29" customWidth="1"/>
    <col min="7433" max="7433" width="8.140625" style="29" customWidth="1"/>
    <col min="7434" max="7434" width="4.7109375" style="29" customWidth="1"/>
    <col min="7435" max="7435" width="8" style="29" customWidth="1"/>
    <col min="7436" max="7436" width="4.7109375" style="29" customWidth="1"/>
    <col min="7437" max="7437" width="8.140625" style="29" customWidth="1"/>
    <col min="7438" max="7438" width="4.7109375" style="29" customWidth="1"/>
    <col min="7439" max="7439" width="8.140625" style="29" customWidth="1"/>
    <col min="7440" max="7440" width="4.7109375" style="29" customWidth="1"/>
    <col min="7441" max="7441" width="8.140625" style="29" customWidth="1"/>
    <col min="7442" max="7442" width="4.7109375" style="29" customWidth="1"/>
    <col min="7443" max="7443" width="8.140625" style="29" customWidth="1"/>
    <col min="7444" max="7444" width="4.7109375" style="29" customWidth="1"/>
    <col min="7445" max="7445" width="8.140625" style="29" customWidth="1"/>
    <col min="7446" max="7446" width="4.7109375" style="29" customWidth="1"/>
    <col min="7447" max="7678" width="8.85546875" style="29"/>
    <col min="7679" max="7679" width="4.28515625" style="29" customWidth="1"/>
    <col min="7680" max="7680" width="4.85546875" style="29" customWidth="1"/>
    <col min="7681" max="7681" width="5.42578125" style="29" customWidth="1"/>
    <col min="7682" max="7682" width="34.5703125" style="29" customWidth="1"/>
    <col min="7683" max="7683" width="16.28515625" style="29" customWidth="1"/>
    <col min="7684" max="7685" width="12.5703125" style="29" customWidth="1"/>
    <col min="7686" max="7687" width="8.140625" style="29" customWidth="1"/>
    <col min="7688" max="7688" width="4.7109375" style="29" customWidth="1"/>
    <col min="7689" max="7689" width="8.140625" style="29" customWidth="1"/>
    <col min="7690" max="7690" width="4.7109375" style="29" customWidth="1"/>
    <col min="7691" max="7691" width="8" style="29" customWidth="1"/>
    <col min="7692" max="7692" width="4.7109375" style="29" customWidth="1"/>
    <col min="7693" max="7693" width="8.140625" style="29" customWidth="1"/>
    <col min="7694" max="7694" width="4.7109375" style="29" customWidth="1"/>
    <col min="7695" max="7695" width="8.140625" style="29" customWidth="1"/>
    <col min="7696" max="7696" width="4.7109375" style="29" customWidth="1"/>
    <col min="7697" max="7697" width="8.140625" style="29" customWidth="1"/>
    <col min="7698" max="7698" width="4.7109375" style="29" customWidth="1"/>
    <col min="7699" max="7699" width="8.140625" style="29" customWidth="1"/>
    <col min="7700" max="7700" width="4.7109375" style="29" customWidth="1"/>
    <col min="7701" max="7701" width="8.140625" style="29" customWidth="1"/>
    <col min="7702" max="7702" width="4.7109375" style="29" customWidth="1"/>
    <col min="7703" max="7934" width="8.85546875" style="29"/>
    <col min="7935" max="7935" width="4.28515625" style="29" customWidth="1"/>
    <col min="7936" max="7936" width="4.85546875" style="29" customWidth="1"/>
    <col min="7937" max="7937" width="5.42578125" style="29" customWidth="1"/>
    <col min="7938" max="7938" width="34.5703125" style="29" customWidth="1"/>
    <col min="7939" max="7939" width="16.28515625" style="29" customWidth="1"/>
    <col min="7940" max="7941" width="12.5703125" style="29" customWidth="1"/>
    <col min="7942" max="7943" width="8.140625" style="29" customWidth="1"/>
    <col min="7944" max="7944" width="4.7109375" style="29" customWidth="1"/>
    <col min="7945" max="7945" width="8.140625" style="29" customWidth="1"/>
    <col min="7946" max="7946" width="4.7109375" style="29" customWidth="1"/>
    <col min="7947" max="7947" width="8" style="29" customWidth="1"/>
    <col min="7948" max="7948" width="4.7109375" style="29" customWidth="1"/>
    <col min="7949" max="7949" width="8.140625" style="29" customWidth="1"/>
    <col min="7950" max="7950" width="4.7109375" style="29" customWidth="1"/>
    <col min="7951" max="7951" width="8.140625" style="29" customWidth="1"/>
    <col min="7952" max="7952" width="4.7109375" style="29" customWidth="1"/>
    <col min="7953" max="7953" width="8.140625" style="29" customWidth="1"/>
    <col min="7954" max="7954" width="4.7109375" style="29" customWidth="1"/>
    <col min="7955" max="7955" width="8.140625" style="29" customWidth="1"/>
    <col min="7956" max="7956" width="4.7109375" style="29" customWidth="1"/>
    <col min="7957" max="7957" width="8.140625" style="29" customWidth="1"/>
    <col min="7958" max="7958" width="4.7109375" style="29" customWidth="1"/>
    <col min="7959" max="8190" width="8.85546875" style="29"/>
    <col min="8191" max="8191" width="4.28515625" style="29" customWidth="1"/>
    <col min="8192" max="8192" width="4.85546875" style="29" customWidth="1"/>
    <col min="8193" max="8193" width="5.42578125" style="29" customWidth="1"/>
    <col min="8194" max="8194" width="34.5703125" style="29" customWidth="1"/>
    <col min="8195" max="8195" width="16.28515625" style="29" customWidth="1"/>
    <col min="8196" max="8197" width="12.5703125" style="29" customWidth="1"/>
    <col min="8198" max="8199" width="8.140625" style="29" customWidth="1"/>
    <col min="8200" max="8200" width="4.7109375" style="29" customWidth="1"/>
    <col min="8201" max="8201" width="8.140625" style="29" customWidth="1"/>
    <col min="8202" max="8202" width="4.7109375" style="29" customWidth="1"/>
    <col min="8203" max="8203" width="8" style="29" customWidth="1"/>
    <col min="8204" max="8204" width="4.7109375" style="29" customWidth="1"/>
    <col min="8205" max="8205" width="8.140625" style="29" customWidth="1"/>
    <col min="8206" max="8206" width="4.7109375" style="29" customWidth="1"/>
    <col min="8207" max="8207" width="8.140625" style="29" customWidth="1"/>
    <col min="8208" max="8208" width="4.7109375" style="29" customWidth="1"/>
    <col min="8209" max="8209" width="8.140625" style="29" customWidth="1"/>
    <col min="8210" max="8210" width="4.7109375" style="29" customWidth="1"/>
    <col min="8211" max="8211" width="8.140625" style="29" customWidth="1"/>
    <col min="8212" max="8212" width="4.7109375" style="29" customWidth="1"/>
    <col min="8213" max="8213" width="8.140625" style="29" customWidth="1"/>
    <col min="8214" max="8214" width="4.7109375" style="29" customWidth="1"/>
    <col min="8215" max="8446" width="8.85546875" style="29"/>
    <col min="8447" max="8447" width="4.28515625" style="29" customWidth="1"/>
    <col min="8448" max="8448" width="4.85546875" style="29" customWidth="1"/>
    <col min="8449" max="8449" width="5.42578125" style="29" customWidth="1"/>
    <col min="8450" max="8450" width="34.5703125" style="29" customWidth="1"/>
    <col min="8451" max="8451" width="16.28515625" style="29" customWidth="1"/>
    <col min="8452" max="8453" width="12.5703125" style="29" customWidth="1"/>
    <col min="8454" max="8455" width="8.140625" style="29" customWidth="1"/>
    <col min="8456" max="8456" width="4.7109375" style="29" customWidth="1"/>
    <col min="8457" max="8457" width="8.140625" style="29" customWidth="1"/>
    <col min="8458" max="8458" width="4.7109375" style="29" customWidth="1"/>
    <col min="8459" max="8459" width="8" style="29" customWidth="1"/>
    <col min="8460" max="8460" width="4.7109375" style="29" customWidth="1"/>
    <col min="8461" max="8461" width="8.140625" style="29" customWidth="1"/>
    <col min="8462" max="8462" width="4.7109375" style="29" customWidth="1"/>
    <col min="8463" max="8463" width="8.140625" style="29" customWidth="1"/>
    <col min="8464" max="8464" width="4.7109375" style="29" customWidth="1"/>
    <col min="8465" max="8465" width="8.140625" style="29" customWidth="1"/>
    <col min="8466" max="8466" width="4.7109375" style="29" customWidth="1"/>
    <col min="8467" max="8467" width="8.140625" style="29" customWidth="1"/>
    <col min="8468" max="8468" width="4.7109375" style="29" customWidth="1"/>
    <col min="8469" max="8469" width="8.140625" style="29" customWidth="1"/>
    <col min="8470" max="8470" width="4.7109375" style="29" customWidth="1"/>
    <col min="8471" max="8702" width="8.85546875" style="29"/>
    <col min="8703" max="8703" width="4.28515625" style="29" customWidth="1"/>
    <col min="8704" max="8704" width="4.85546875" style="29" customWidth="1"/>
    <col min="8705" max="8705" width="5.42578125" style="29" customWidth="1"/>
    <col min="8706" max="8706" width="34.5703125" style="29" customWidth="1"/>
    <col min="8707" max="8707" width="16.28515625" style="29" customWidth="1"/>
    <col min="8708" max="8709" width="12.5703125" style="29" customWidth="1"/>
    <col min="8710" max="8711" width="8.140625" style="29" customWidth="1"/>
    <col min="8712" max="8712" width="4.7109375" style="29" customWidth="1"/>
    <col min="8713" max="8713" width="8.140625" style="29" customWidth="1"/>
    <col min="8714" max="8714" width="4.7109375" style="29" customWidth="1"/>
    <col min="8715" max="8715" width="8" style="29" customWidth="1"/>
    <col min="8716" max="8716" width="4.7109375" style="29" customWidth="1"/>
    <col min="8717" max="8717" width="8.140625" style="29" customWidth="1"/>
    <col min="8718" max="8718" width="4.7109375" style="29" customWidth="1"/>
    <col min="8719" max="8719" width="8.140625" style="29" customWidth="1"/>
    <col min="8720" max="8720" width="4.7109375" style="29" customWidth="1"/>
    <col min="8721" max="8721" width="8.140625" style="29" customWidth="1"/>
    <col min="8722" max="8722" width="4.7109375" style="29" customWidth="1"/>
    <col min="8723" max="8723" width="8.140625" style="29" customWidth="1"/>
    <col min="8724" max="8724" width="4.7109375" style="29" customWidth="1"/>
    <col min="8725" max="8725" width="8.140625" style="29" customWidth="1"/>
    <col min="8726" max="8726" width="4.7109375" style="29" customWidth="1"/>
    <col min="8727" max="8958" width="8.85546875" style="29"/>
    <col min="8959" max="8959" width="4.28515625" style="29" customWidth="1"/>
    <col min="8960" max="8960" width="4.85546875" style="29" customWidth="1"/>
    <col min="8961" max="8961" width="5.42578125" style="29" customWidth="1"/>
    <col min="8962" max="8962" width="34.5703125" style="29" customWidth="1"/>
    <col min="8963" max="8963" width="16.28515625" style="29" customWidth="1"/>
    <col min="8964" max="8965" width="12.5703125" style="29" customWidth="1"/>
    <col min="8966" max="8967" width="8.140625" style="29" customWidth="1"/>
    <col min="8968" max="8968" width="4.7109375" style="29" customWidth="1"/>
    <col min="8969" max="8969" width="8.140625" style="29" customWidth="1"/>
    <col min="8970" max="8970" width="4.7109375" style="29" customWidth="1"/>
    <col min="8971" max="8971" width="8" style="29" customWidth="1"/>
    <col min="8972" max="8972" width="4.7109375" style="29" customWidth="1"/>
    <col min="8973" max="8973" width="8.140625" style="29" customWidth="1"/>
    <col min="8974" max="8974" width="4.7109375" style="29" customWidth="1"/>
    <col min="8975" max="8975" width="8.140625" style="29" customWidth="1"/>
    <col min="8976" max="8976" width="4.7109375" style="29" customWidth="1"/>
    <col min="8977" max="8977" width="8.140625" style="29" customWidth="1"/>
    <col min="8978" max="8978" width="4.7109375" style="29" customWidth="1"/>
    <col min="8979" max="8979" width="8.140625" style="29" customWidth="1"/>
    <col min="8980" max="8980" width="4.7109375" style="29" customWidth="1"/>
    <col min="8981" max="8981" width="8.140625" style="29" customWidth="1"/>
    <col min="8982" max="8982" width="4.7109375" style="29" customWidth="1"/>
    <col min="8983" max="9214" width="8.85546875" style="29"/>
    <col min="9215" max="9215" width="4.28515625" style="29" customWidth="1"/>
    <col min="9216" max="9216" width="4.85546875" style="29" customWidth="1"/>
    <col min="9217" max="9217" width="5.42578125" style="29" customWidth="1"/>
    <col min="9218" max="9218" width="34.5703125" style="29" customWidth="1"/>
    <col min="9219" max="9219" width="16.28515625" style="29" customWidth="1"/>
    <col min="9220" max="9221" width="12.5703125" style="29" customWidth="1"/>
    <col min="9222" max="9223" width="8.140625" style="29" customWidth="1"/>
    <col min="9224" max="9224" width="4.7109375" style="29" customWidth="1"/>
    <col min="9225" max="9225" width="8.140625" style="29" customWidth="1"/>
    <col min="9226" max="9226" width="4.7109375" style="29" customWidth="1"/>
    <col min="9227" max="9227" width="8" style="29" customWidth="1"/>
    <col min="9228" max="9228" width="4.7109375" style="29" customWidth="1"/>
    <col min="9229" max="9229" width="8.140625" style="29" customWidth="1"/>
    <col min="9230" max="9230" width="4.7109375" style="29" customWidth="1"/>
    <col min="9231" max="9231" width="8.140625" style="29" customWidth="1"/>
    <col min="9232" max="9232" width="4.7109375" style="29" customWidth="1"/>
    <col min="9233" max="9233" width="8.140625" style="29" customWidth="1"/>
    <col min="9234" max="9234" width="4.7109375" style="29" customWidth="1"/>
    <col min="9235" max="9235" width="8.140625" style="29" customWidth="1"/>
    <col min="9236" max="9236" width="4.7109375" style="29" customWidth="1"/>
    <col min="9237" max="9237" width="8.140625" style="29" customWidth="1"/>
    <col min="9238" max="9238" width="4.7109375" style="29" customWidth="1"/>
    <col min="9239" max="9470" width="8.85546875" style="29"/>
    <col min="9471" max="9471" width="4.28515625" style="29" customWidth="1"/>
    <col min="9472" max="9472" width="4.85546875" style="29" customWidth="1"/>
    <col min="9473" max="9473" width="5.42578125" style="29" customWidth="1"/>
    <col min="9474" max="9474" width="34.5703125" style="29" customWidth="1"/>
    <col min="9475" max="9475" width="16.28515625" style="29" customWidth="1"/>
    <col min="9476" max="9477" width="12.5703125" style="29" customWidth="1"/>
    <col min="9478" max="9479" width="8.140625" style="29" customWidth="1"/>
    <col min="9480" max="9480" width="4.7109375" style="29" customWidth="1"/>
    <col min="9481" max="9481" width="8.140625" style="29" customWidth="1"/>
    <col min="9482" max="9482" width="4.7109375" style="29" customWidth="1"/>
    <col min="9483" max="9483" width="8" style="29" customWidth="1"/>
    <col min="9484" max="9484" width="4.7109375" style="29" customWidth="1"/>
    <col min="9485" max="9485" width="8.140625" style="29" customWidth="1"/>
    <col min="9486" max="9486" width="4.7109375" style="29" customWidth="1"/>
    <col min="9487" max="9487" width="8.140625" style="29" customWidth="1"/>
    <col min="9488" max="9488" width="4.7109375" style="29" customWidth="1"/>
    <col min="9489" max="9489" width="8.140625" style="29" customWidth="1"/>
    <col min="9490" max="9490" width="4.7109375" style="29" customWidth="1"/>
    <col min="9491" max="9491" width="8.140625" style="29" customWidth="1"/>
    <col min="9492" max="9492" width="4.7109375" style="29" customWidth="1"/>
    <col min="9493" max="9493" width="8.140625" style="29" customWidth="1"/>
    <col min="9494" max="9494" width="4.7109375" style="29" customWidth="1"/>
    <col min="9495" max="9726" width="8.85546875" style="29"/>
    <col min="9727" max="9727" width="4.28515625" style="29" customWidth="1"/>
    <col min="9728" max="9728" width="4.85546875" style="29" customWidth="1"/>
    <col min="9729" max="9729" width="5.42578125" style="29" customWidth="1"/>
    <col min="9730" max="9730" width="34.5703125" style="29" customWidth="1"/>
    <col min="9731" max="9731" width="16.28515625" style="29" customWidth="1"/>
    <col min="9732" max="9733" width="12.5703125" style="29" customWidth="1"/>
    <col min="9734" max="9735" width="8.140625" style="29" customWidth="1"/>
    <col min="9736" max="9736" width="4.7109375" style="29" customWidth="1"/>
    <col min="9737" max="9737" width="8.140625" style="29" customWidth="1"/>
    <col min="9738" max="9738" width="4.7109375" style="29" customWidth="1"/>
    <col min="9739" max="9739" width="8" style="29" customWidth="1"/>
    <col min="9740" max="9740" width="4.7109375" style="29" customWidth="1"/>
    <col min="9741" max="9741" width="8.140625" style="29" customWidth="1"/>
    <col min="9742" max="9742" width="4.7109375" style="29" customWidth="1"/>
    <col min="9743" max="9743" width="8.140625" style="29" customWidth="1"/>
    <col min="9744" max="9744" width="4.7109375" style="29" customWidth="1"/>
    <col min="9745" max="9745" width="8.140625" style="29" customWidth="1"/>
    <col min="9746" max="9746" width="4.7109375" style="29" customWidth="1"/>
    <col min="9747" max="9747" width="8.140625" style="29" customWidth="1"/>
    <col min="9748" max="9748" width="4.7109375" style="29" customWidth="1"/>
    <col min="9749" max="9749" width="8.140625" style="29" customWidth="1"/>
    <col min="9750" max="9750" width="4.7109375" style="29" customWidth="1"/>
    <col min="9751" max="9982" width="8.85546875" style="29"/>
    <col min="9983" max="9983" width="4.28515625" style="29" customWidth="1"/>
    <col min="9984" max="9984" width="4.85546875" style="29" customWidth="1"/>
    <col min="9985" max="9985" width="5.42578125" style="29" customWidth="1"/>
    <col min="9986" max="9986" width="34.5703125" style="29" customWidth="1"/>
    <col min="9987" max="9987" width="16.28515625" style="29" customWidth="1"/>
    <col min="9988" max="9989" width="12.5703125" style="29" customWidth="1"/>
    <col min="9990" max="9991" width="8.140625" style="29" customWidth="1"/>
    <col min="9992" max="9992" width="4.7109375" style="29" customWidth="1"/>
    <col min="9993" max="9993" width="8.140625" style="29" customWidth="1"/>
    <col min="9994" max="9994" width="4.7109375" style="29" customWidth="1"/>
    <col min="9995" max="9995" width="8" style="29" customWidth="1"/>
    <col min="9996" max="9996" width="4.7109375" style="29" customWidth="1"/>
    <col min="9997" max="9997" width="8.140625" style="29" customWidth="1"/>
    <col min="9998" max="9998" width="4.7109375" style="29" customWidth="1"/>
    <col min="9999" max="9999" width="8.140625" style="29" customWidth="1"/>
    <col min="10000" max="10000" width="4.7109375" style="29" customWidth="1"/>
    <col min="10001" max="10001" width="8.140625" style="29" customWidth="1"/>
    <col min="10002" max="10002" width="4.7109375" style="29" customWidth="1"/>
    <col min="10003" max="10003" width="8.140625" style="29" customWidth="1"/>
    <col min="10004" max="10004" width="4.7109375" style="29" customWidth="1"/>
    <col min="10005" max="10005" width="8.140625" style="29" customWidth="1"/>
    <col min="10006" max="10006" width="4.7109375" style="29" customWidth="1"/>
    <col min="10007" max="10238" width="8.85546875" style="29"/>
    <col min="10239" max="10239" width="4.28515625" style="29" customWidth="1"/>
    <col min="10240" max="10240" width="4.85546875" style="29" customWidth="1"/>
    <col min="10241" max="10241" width="5.42578125" style="29" customWidth="1"/>
    <col min="10242" max="10242" width="34.5703125" style="29" customWidth="1"/>
    <col min="10243" max="10243" width="16.28515625" style="29" customWidth="1"/>
    <col min="10244" max="10245" width="12.5703125" style="29" customWidth="1"/>
    <col min="10246" max="10247" width="8.140625" style="29" customWidth="1"/>
    <col min="10248" max="10248" width="4.7109375" style="29" customWidth="1"/>
    <col min="10249" max="10249" width="8.140625" style="29" customWidth="1"/>
    <col min="10250" max="10250" width="4.7109375" style="29" customWidth="1"/>
    <col min="10251" max="10251" width="8" style="29" customWidth="1"/>
    <col min="10252" max="10252" width="4.7109375" style="29" customWidth="1"/>
    <col min="10253" max="10253" width="8.140625" style="29" customWidth="1"/>
    <col min="10254" max="10254" width="4.7109375" style="29" customWidth="1"/>
    <col min="10255" max="10255" width="8.140625" style="29" customWidth="1"/>
    <col min="10256" max="10256" width="4.7109375" style="29" customWidth="1"/>
    <col min="10257" max="10257" width="8.140625" style="29" customWidth="1"/>
    <col min="10258" max="10258" width="4.7109375" style="29" customWidth="1"/>
    <col min="10259" max="10259" width="8.140625" style="29" customWidth="1"/>
    <col min="10260" max="10260" width="4.7109375" style="29" customWidth="1"/>
    <col min="10261" max="10261" width="8.140625" style="29" customWidth="1"/>
    <col min="10262" max="10262" width="4.7109375" style="29" customWidth="1"/>
    <col min="10263" max="10494" width="8.85546875" style="29"/>
    <col min="10495" max="10495" width="4.28515625" style="29" customWidth="1"/>
    <col min="10496" max="10496" width="4.85546875" style="29" customWidth="1"/>
    <col min="10497" max="10497" width="5.42578125" style="29" customWidth="1"/>
    <col min="10498" max="10498" width="34.5703125" style="29" customWidth="1"/>
    <col min="10499" max="10499" width="16.28515625" style="29" customWidth="1"/>
    <col min="10500" max="10501" width="12.5703125" style="29" customWidth="1"/>
    <col min="10502" max="10503" width="8.140625" style="29" customWidth="1"/>
    <col min="10504" max="10504" width="4.7109375" style="29" customWidth="1"/>
    <col min="10505" max="10505" width="8.140625" style="29" customWidth="1"/>
    <col min="10506" max="10506" width="4.7109375" style="29" customWidth="1"/>
    <col min="10507" max="10507" width="8" style="29" customWidth="1"/>
    <col min="10508" max="10508" width="4.7109375" style="29" customWidth="1"/>
    <col min="10509" max="10509" width="8.140625" style="29" customWidth="1"/>
    <col min="10510" max="10510" width="4.7109375" style="29" customWidth="1"/>
    <col min="10511" max="10511" width="8.140625" style="29" customWidth="1"/>
    <col min="10512" max="10512" width="4.7109375" style="29" customWidth="1"/>
    <col min="10513" max="10513" width="8.140625" style="29" customWidth="1"/>
    <col min="10514" max="10514" width="4.7109375" style="29" customWidth="1"/>
    <col min="10515" max="10515" width="8.140625" style="29" customWidth="1"/>
    <col min="10516" max="10516" width="4.7109375" style="29" customWidth="1"/>
    <col min="10517" max="10517" width="8.140625" style="29" customWidth="1"/>
    <col min="10518" max="10518" width="4.7109375" style="29" customWidth="1"/>
    <col min="10519" max="10750" width="8.85546875" style="29"/>
    <col min="10751" max="10751" width="4.28515625" style="29" customWidth="1"/>
    <col min="10752" max="10752" width="4.85546875" style="29" customWidth="1"/>
    <col min="10753" max="10753" width="5.42578125" style="29" customWidth="1"/>
    <col min="10754" max="10754" width="34.5703125" style="29" customWidth="1"/>
    <col min="10755" max="10755" width="16.28515625" style="29" customWidth="1"/>
    <col min="10756" max="10757" width="12.5703125" style="29" customWidth="1"/>
    <col min="10758" max="10759" width="8.140625" style="29" customWidth="1"/>
    <col min="10760" max="10760" width="4.7109375" style="29" customWidth="1"/>
    <col min="10761" max="10761" width="8.140625" style="29" customWidth="1"/>
    <col min="10762" max="10762" width="4.7109375" style="29" customWidth="1"/>
    <col min="10763" max="10763" width="8" style="29" customWidth="1"/>
    <col min="10764" max="10764" width="4.7109375" style="29" customWidth="1"/>
    <col min="10765" max="10765" width="8.140625" style="29" customWidth="1"/>
    <col min="10766" max="10766" width="4.7109375" style="29" customWidth="1"/>
    <col min="10767" max="10767" width="8.140625" style="29" customWidth="1"/>
    <col min="10768" max="10768" width="4.7109375" style="29" customWidth="1"/>
    <col min="10769" max="10769" width="8.140625" style="29" customWidth="1"/>
    <col min="10770" max="10770" width="4.7109375" style="29" customWidth="1"/>
    <col min="10771" max="10771" width="8.140625" style="29" customWidth="1"/>
    <col min="10772" max="10772" width="4.7109375" style="29" customWidth="1"/>
    <col min="10773" max="10773" width="8.140625" style="29" customWidth="1"/>
    <col min="10774" max="10774" width="4.7109375" style="29" customWidth="1"/>
    <col min="10775" max="11006" width="8.85546875" style="29"/>
    <col min="11007" max="11007" width="4.28515625" style="29" customWidth="1"/>
    <col min="11008" max="11008" width="4.85546875" style="29" customWidth="1"/>
    <col min="11009" max="11009" width="5.42578125" style="29" customWidth="1"/>
    <col min="11010" max="11010" width="34.5703125" style="29" customWidth="1"/>
    <col min="11011" max="11011" width="16.28515625" style="29" customWidth="1"/>
    <col min="11012" max="11013" width="12.5703125" style="29" customWidth="1"/>
    <col min="11014" max="11015" width="8.140625" style="29" customWidth="1"/>
    <col min="11016" max="11016" width="4.7109375" style="29" customWidth="1"/>
    <col min="11017" max="11017" width="8.140625" style="29" customWidth="1"/>
    <col min="11018" max="11018" width="4.7109375" style="29" customWidth="1"/>
    <col min="11019" max="11019" width="8" style="29" customWidth="1"/>
    <col min="11020" max="11020" width="4.7109375" style="29" customWidth="1"/>
    <col min="11021" max="11021" width="8.140625" style="29" customWidth="1"/>
    <col min="11022" max="11022" width="4.7109375" style="29" customWidth="1"/>
    <col min="11023" max="11023" width="8.140625" style="29" customWidth="1"/>
    <col min="11024" max="11024" width="4.7109375" style="29" customWidth="1"/>
    <col min="11025" max="11025" width="8.140625" style="29" customWidth="1"/>
    <col min="11026" max="11026" width="4.7109375" style="29" customWidth="1"/>
    <col min="11027" max="11027" width="8.140625" style="29" customWidth="1"/>
    <col min="11028" max="11028" width="4.7109375" style="29" customWidth="1"/>
    <col min="11029" max="11029" width="8.140625" style="29" customWidth="1"/>
    <col min="11030" max="11030" width="4.7109375" style="29" customWidth="1"/>
    <col min="11031" max="11262" width="8.85546875" style="29"/>
    <col min="11263" max="11263" width="4.28515625" style="29" customWidth="1"/>
    <col min="11264" max="11264" width="4.85546875" style="29" customWidth="1"/>
    <col min="11265" max="11265" width="5.42578125" style="29" customWidth="1"/>
    <col min="11266" max="11266" width="34.5703125" style="29" customWidth="1"/>
    <col min="11267" max="11267" width="16.28515625" style="29" customWidth="1"/>
    <col min="11268" max="11269" width="12.5703125" style="29" customWidth="1"/>
    <col min="11270" max="11271" width="8.140625" style="29" customWidth="1"/>
    <col min="11272" max="11272" width="4.7109375" style="29" customWidth="1"/>
    <col min="11273" max="11273" width="8.140625" style="29" customWidth="1"/>
    <col min="11274" max="11274" width="4.7109375" style="29" customWidth="1"/>
    <col min="11275" max="11275" width="8" style="29" customWidth="1"/>
    <col min="11276" max="11276" width="4.7109375" style="29" customWidth="1"/>
    <col min="11277" max="11277" width="8.140625" style="29" customWidth="1"/>
    <col min="11278" max="11278" width="4.7109375" style="29" customWidth="1"/>
    <col min="11279" max="11279" width="8.140625" style="29" customWidth="1"/>
    <col min="11280" max="11280" width="4.7109375" style="29" customWidth="1"/>
    <col min="11281" max="11281" width="8.140625" style="29" customWidth="1"/>
    <col min="11282" max="11282" width="4.7109375" style="29" customWidth="1"/>
    <col min="11283" max="11283" width="8.140625" style="29" customWidth="1"/>
    <col min="11284" max="11284" width="4.7109375" style="29" customWidth="1"/>
    <col min="11285" max="11285" width="8.140625" style="29" customWidth="1"/>
    <col min="11286" max="11286" width="4.7109375" style="29" customWidth="1"/>
    <col min="11287" max="11518" width="8.85546875" style="29"/>
    <col min="11519" max="11519" width="4.28515625" style="29" customWidth="1"/>
    <col min="11520" max="11520" width="4.85546875" style="29" customWidth="1"/>
    <col min="11521" max="11521" width="5.42578125" style="29" customWidth="1"/>
    <col min="11522" max="11522" width="34.5703125" style="29" customWidth="1"/>
    <col min="11523" max="11523" width="16.28515625" style="29" customWidth="1"/>
    <col min="11524" max="11525" width="12.5703125" style="29" customWidth="1"/>
    <col min="11526" max="11527" width="8.140625" style="29" customWidth="1"/>
    <col min="11528" max="11528" width="4.7109375" style="29" customWidth="1"/>
    <col min="11529" max="11529" width="8.140625" style="29" customWidth="1"/>
    <col min="11530" max="11530" width="4.7109375" style="29" customWidth="1"/>
    <col min="11531" max="11531" width="8" style="29" customWidth="1"/>
    <col min="11532" max="11532" width="4.7109375" style="29" customWidth="1"/>
    <col min="11533" max="11533" width="8.140625" style="29" customWidth="1"/>
    <col min="11534" max="11534" width="4.7109375" style="29" customWidth="1"/>
    <col min="11535" max="11535" width="8.140625" style="29" customWidth="1"/>
    <col min="11536" max="11536" width="4.7109375" style="29" customWidth="1"/>
    <col min="11537" max="11537" width="8.140625" style="29" customWidth="1"/>
    <col min="11538" max="11538" width="4.7109375" style="29" customWidth="1"/>
    <col min="11539" max="11539" width="8.140625" style="29" customWidth="1"/>
    <col min="11540" max="11540" width="4.7109375" style="29" customWidth="1"/>
    <col min="11541" max="11541" width="8.140625" style="29" customWidth="1"/>
    <col min="11542" max="11542" width="4.7109375" style="29" customWidth="1"/>
    <col min="11543" max="11774" width="8.85546875" style="29"/>
    <col min="11775" max="11775" width="4.28515625" style="29" customWidth="1"/>
    <col min="11776" max="11776" width="4.85546875" style="29" customWidth="1"/>
    <col min="11777" max="11777" width="5.42578125" style="29" customWidth="1"/>
    <col min="11778" max="11778" width="34.5703125" style="29" customWidth="1"/>
    <col min="11779" max="11779" width="16.28515625" style="29" customWidth="1"/>
    <col min="11780" max="11781" width="12.5703125" style="29" customWidth="1"/>
    <col min="11782" max="11783" width="8.140625" style="29" customWidth="1"/>
    <col min="11784" max="11784" width="4.7109375" style="29" customWidth="1"/>
    <col min="11785" max="11785" width="8.140625" style="29" customWidth="1"/>
    <col min="11786" max="11786" width="4.7109375" style="29" customWidth="1"/>
    <col min="11787" max="11787" width="8" style="29" customWidth="1"/>
    <col min="11788" max="11788" width="4.7109375" style="29" customWidth="1"/>
    <col min="11789" max="11789" width="8.140625" style="29" customWidth="1"/>
    <col min="11790" max="11790" width="4.7109375" style="29" customWidth="1"/>
    <col min="11791" max="11791" width="8.140625" style="29" customWidth="1"/>
    <col min="11792" max="11792" width="4.7109375" style="29" customWidth="1"/>
    <col min="11793" max="11793" width="8.140625" style="29" customWidth="1"/>
    <col min="11794" max="11794" width="4.7109375" style="29" customWidth="1"/>
    <col min="11795" max="11795" width="8.140625" style="29" customWidth="1"/>
    <col min="11796" max="11796" width="4.7109375" style="29" customWidth="1"/>
    <col min="11797" max="11797" width="8.140625" style="29" customWidth="1"/>
    <col min="11798" max="11798" width="4.7109375" style="29" customWidth="1"/>
    <col min="11799" max="12030" width="8.85546875" style="29"/>
    <col min="12031" max="12031" width="4.28515625" style="29" customWidth="1"/>
    <col min="12032" max="12032" width="4.85546875" style="29" customWidth="1"/>
    <col min="12033" max="12033" width="5.42578125" style="29" customWidth="1"/>
    <col min="12034" max="12034" width="34.5703125" style="29" customWidth="1"/>
    <col min="12035" max="12035" width="16.28515625" style="29" customWidth="1"/>
    <col min="12036" max="12037" width="12.5703125" style="29" customWidth="1"/>
    <col min="12038" max="12039" width="8.140625" style="29" customWidth="1"/>
    <col min="12040" max="12040" width="4.7109375" style="29" customWidth="1"/>
    <col min="12041" max="12041" width="8.140625" style="29" customWidth="1"/>
    <col min="12042" max="12042" width="4.7109375" style="29" customWidth="1"/>
    <col min="12043" max="12043" width="8" style="29" customWidth="1"/>
    <col min="12044" max="12044" width="4.7109375" style="29" customWidth="1"/>
    <col min="12045" max="12045" width="8.140625" style="29" customWidth="1"/>
    <col min="12046" max="12046" width="4.7109375" style="29" customWidth="1"/>
    <col min="12047" max="12047" width="8.140625" style="29" customWidth="1"/>
    <col min="12048" max="12048" width="4.7109375" style="29" customWidth="1"/>
    <col min="12049" max="12049" width="8.140625" style="29" customWidth="1"/>
    <col min="12050" max="12050" width="4.7109375" style="29" customWidth="1"/>
    <col min="12051" max="12051" width="8.140625" style="29" customWidth="1"/>
    <col min="12052" max="12052" width="4.7109375" style="29" customWidth="1"/>
    <col min="12053" max="12053" width="8.140625" style="29" customWidth="1"/>
    <col min="12054" max="12054" width="4.7109375" style="29" customWidth="1"/>
    <col min="12055" max="12286" width="8.85546875" style="29"/>
    <col min="12287" max="12287" width="4.28515625" style="29" customWidth="1"/>
    <col min="12288" max="12288" width="4.85546875" style="29" customWidth="1"/>
    <col min="12289" max="12289" width="5.42578125" style="29" customWidth="1"/>
    <col min="12290" max="12290" width="34.5703125" style="29" customWidth="1"/>
    <col min="12291" max="12291" width="16.28515625" style="29" customWidth="1"/>
    <col min="12292" max="12293" width="12.5703125" style="29" customWidth="1"/>
    <col min="12294" max="12295" width="8.140625" style="29" customWidth="1"/>
    <col min="12296" max="12296" width="4.7109375" style="29" customWidth="1"/>
    <col min="12297" max="12297" width="8.140625" style="29" customWidth="1"/>
    <col min="12298" max="12298" width="4.7109375" style="29" customWidth="1"/>
    <col min="12299" max="12299" width="8" style="29" customWidth="1"/>
    <col min="12300" max="12300" width="4.7109375" style="29" customWidth="1"/>
    <col min="12301" max="12301" width="8.140625" style="29" customWidth="1"/>
    <col min="12302" max="12302" width="4.7109375" style="29" customWidth="1"/>
    <col min="12303" max="12303" width="8.140625" style="29" customWidth="1"/>
    <col min="12304" max="12304" width="4.7109375" style="29" customWidth="1"/>
    <col min="12305" max="12305" width="8.140625" style="29" customWidth="1"/>
    <col min="12306" max="12306" width="4.7109375" style="29" customWidth="1"/>
    <col min="12307" max="12307" width="8.140625" style="29" customWidth="1"/>
    <col min="12308" max="12308" width="4.7109375" style="29" customWidth="1"/>
    <col min="12309" max="12309" width="8.140625" style="29" customWidth="1"/>
    <col min="12310" max="12310" width="4.7109375" style="29" customWidth="1"/>
    <col min="12311" max="12542" width="8.85546875" style="29"/>
    <col min="12543" max="12543" width="4.28515625" style="29" customWidth="1"/>
    <col min="12544" max="12544" width="4.85546875" style="29" customWidth="1"/>
    <col min="12545" max="12545" width="5.42578125" style="29" customWidth="1"/>
    <col min="12546" max="12546" width="34.5703125" style="29" customWidth="1"/>
    <col min="12547" max="12547" width="16.28515625" style="29" customWidth="1"/>
    <col min="12548" max="12549" width="12.5703125" style="29" customWidth="1"/>
    <col min="12550" max="12551" width="8.140625" style="29" customWidth="1"/>
    <col min="12552" max="12552" width="4.7109375" style="29" customWidth="1"/>
    <col min="12553" max="12553" width="8.140625" style="29" customWidth="1"/>
    <col min="12554" max="12554" width="4.7109375" style="29" customWidth="1"/>
    <col min="12555" max="12555" width="8" style="29" customWidth="1"/>
    <col min="12556" max="12556" width="4.7109375" style="29" customWidth="1"/>
    <col min="12557" max="12557" width="8.140625" style="29" customWidth="1"/>
    <col min="12558" max="12558" width="4.7109375" style="29" customWidth="1"/>
    <col min="12559" max="12559" width="8.140625" style="29" customWidth="1"/>
    <col min="12560" max="12560" width="4.7109375" style="29" customWidth="1"/>
    <col min="12561" max="12561" width="8.140625" style="29" customWidth="1"/>
    <col min="12562" max="12562" width="4.7109375" style="29" customWidth="1"/>
    <col min="12563" max="12563" width="8.140625" style="29" customWidth="1"/>
    <col min="12564" max="12564" width="4.7109375" style="29" customWidth="1"/>
    <col min="12565" max="12565" width="8.140625" style="29" customWidth="1"/>
    <col min="12566" max="12566" width="4.7109375" style="29" customWidth="1"/>
    <col min="12567" max="12798" width="8.85546875" style="29"/>
    <col min="12799" max="12799" width="4.28515625" style="29" customWidth="1"/>
    <col min="12800" max="12800" width="4.85546875" style="29" customWidth="1"/>
    <col min="12801" max="12801" width="5.42578125" style="29" customWidth="1"/>
    <col min="12802" max="12802" width="34.5703125" style="29" customWidth="1"/>
    <col min="12803" max="12803" width="16.28515625" style="29" customWidth="1"/>
    <col min="12804" max="12805" width="12.5703125" style="29" customWidth="1"/>
    <col min="12806" max="12807" width="8.140625" style="29" customWidth="1"/>
    <col min="12808" max="12808" width="4.7109375" style="29" customWidth="1"/>
    <col min="12809" max="12809" width="8.140625" style="29" customWidth="1"/>
    <col min="12810" max="12810" width="4.7109375" style="29" customWidth="1"/>
    <col min="12811" max="12811" width="8" style="29" customWidth="1"/>
    <col min="12812" max="12812" width="4.7109375" style="29" customWidth="1"/>
    <col min="12813" max="12813" width="8.140625" style="29" customWidth="1"/>
    <col min="12814" max="12814" width="4.7109375" style="29" customWidth="1"/>
    <col min="12815" max="12815" width="8.140625" style="29" customWidth="1"/>
    <col min="12816" max="12816" width="4.7109375" style="29" customWidth="1"/>
    <col min="12817" max="12817" width="8.140625" style="29" customWidth="1"/>
    <col min="12818" max="12818" width="4.7109375" style="29" customWidth="1"/>
    <col min="12819" max="12819" width="8.140625" style="29" customWidth="1"/>
    <col min="12820" max="12820" width="4.7109375" style="29" customWidth="1"/>
    <col min="12821" max="12821" width="8.140625" style="29" customWidth="1"/>
    <col min="12822" max="12822" width="4.7109375" style="29" customWidth="1"/>
    <col min="12823" max="13054" width="8.85546875" style="29"/>
    <col min="13055" max="13055" width="4.28515625" style="29" customWidth="1"/>
    <col min="13056" max="13056" width="4.85546875" style="29" customWidth="1"/>
    <col min="13057" max="13057" width="5.42578125" style="29" customWidth="1"/>
    <col min="13058" max="13058" width="34.5703125" style="29" customWidth="1"/>
    <col min="13059" max="13059" width="16.28515625" style="29" customWidth="1"/>
    <col min="13060" max="13061" width="12.5703125" style="29" customWidth="1"/>
    <col min="13062" max="13063" width="8.140625" style="29" customWidth="1"/>
    <col min="13064" max="13064" width="4.7109375" style="29" customWidth="1"/>
    <col min="13065" max="13065" width="8.140625" style="29" customWidth="1"/>
    <col min="13066" max="13066" width="4.7109375" style="29" customWidth="1"/>
    <col min="13067" max="13067" width="8" style="29" customWidth="1"/>
    <col min="13068" max="13068" width="4.7109375" style="29" customWidth="1"/>
    <col min="13069" max="13069" width="8.140625" style="29" customWidth="1"/>
    <col min="13070" max="13070" width="4.7109375" style="29" customWidth="1"/>
    <col min="13071" max="13071" width="8.140625" style="29" customWidth="1"/>
    <col min="13072" max="13072" width="4.7109375" style="29" customWidth="1"/>
    <col min="13073" max="13073" width="8.140625" style="29" customWidth="1"/>
    <col min="13074" max="13074" width="4.7109375" style="29" customWidth="1"/>
    <col min="13075" max="13075" width="8.140625" style="29" customWidth="1"/>
    <col min="13076" max="13076" width="4.7109375" style="29" customWidth="1"/>
    <col min="13077" max="13077" width="8.140625" style="29" customWidth="1"/>
    <col min="13078" max="13078" width="4.7109375" style="29" customWidth="1"/>
    <col min="13079" max="13310" width="8.85546875" style="29"/>
    <col min="13311" max="13311" width="4.28515625" style="29" customWidth="1"/>
    <col min="13312" max="13312" width="4.85546875" style="29" customWidth="1"/>
    <col min="13313" max="13313" width="5.42578125" style="29" customWidth="1"/>
    <col min="13314" max="13314" width="34.5703125" style="29" customWidth="1"/>
    <col min="13315" max="13315" width="16.28515625" style="29" customWidth="1"/>
    <col min="13316" max="13317" width="12.5703125" style="29" customWidth="1"/>
    <col min="13318" max="13319" width="8.140625" style="29" customWidth="1"/>
    <col min="13320" max="13320" width="4.7109375" style="29" customWidth="1"/>
    <col min="13321" max="13321" width="8.140625" style="29" customWidth="1"/>
    <col min="13322" max="13322" width="4.7109375" style="29" customWidth="1"/>
    <col min="13323" max="13323" width="8" style="29" customWidth="1"/>
    <col min="13324" max="13324" width="4.7109375" style="29" customWidth="1"/>
    <col min="13325" max="13325" width="8.140625" style="29" customWidth="1"/>
    <col min="13326" max="13326" width="4.7109375" style="29" customWidth="1"/>
    <col min="13327" max="13327" width="8.140625" style="29" customWidth="1"/>
    <col min="13328" max="13328" width="4.7109375" style="29" customWidth="1"/>
    <col min="13329" max="13329" width="8.140625" style="29" customWidth="1"/>
    <col min="13330" max="13330" width="4.7109375" style="29" customWidth="1"/>
    <col min="13331" max="13331" width="8.140625" style="29" customWidth="1"/>
    <col min="13332" max="13332" width="4.7109375" style="29" customWidth="1"/>
    <col min="13333" max="13333" width="8.140625" style="29" customWidth="1"/>
    <col min="13334" max="13334" width="4.7109375" style="29" customWidth="1"/>
    <col min="13335" max="13566" width="8.85546875" style="29"/>
    <col min="13567" max="13567" width="4.28515625" style="29" customWidth="1"/>
    <col min="13568" max="13568" width="4.85546875" style="29" customWidth="1"/>
    <col min="13569" max="13569" width="5.42578125" style="29" customWidth="1"/>
    <col min="13570" max="13570" width="34.5703125" style="29" customWidth="1"/>
    <col min="13571" max="13571" width="16.28515625" style="29" customWidth="1"/>
    <col min="13572" max="13573" width="12.5703125" style="29" customWidth="1"/>
    <col min="13574" max="13575" width="8.140625" style="29" customWidth="1"/>
    <col min="13576" max="13576" width="4.7109375" style="29" customWidth="1"/>
    <col min="13577" max="13577" width="8.140625" style="29" customWidth="1"/>
    <col min="13578" max="13578" width="4.7109375" style="29" customWidth="1"/>
    <col min="13579" max="13579" width="8" style="29" customWidth="1"/>
    <col min="13580" max="13580" width="4.7109375" style="29" customWidth="1"/>
    <col min="13581" max="13581" width="8.140625" style="29" customWidth="1"/>
    <col min="13582" max="13582" width="4.7109375" style="29" customWidth="1"/>
    <col min="13583" max="13583" width="8.140625" style="29" customWidth="1"/>
    <col min="13584" max="13584" width="4.7109375" style="29" customWidth="1"/>
    <col min="13585" max="13585" width="8.140625" style="29" customWidth="1"/>
    <col min="13586" max="13586" width="4.7109375" style="29" customWidth="1"/>
    <col min="13587" max="13587" width="8.140625" style="29" customWidth="1"/>
    <col min="13588" max="13588" width="4.7109375" style="29" customWidth="1"/>
    <col min="13589" max="13589" width="8.140625" style="29" customWidth="1"/>
    <col min="13590" max="13590" width="4.7109375" style="29" customWidth="1"/>
    <col min="13591" max="13822" width="8.85546875" style="29"/>
    <col min="13823" max="13823" width="4.28515625" style="29" customWidth="1"/>
    <col min="13824" max="13824" width="4.85546875" style="29" customWidth="1"/>
    <col min="13825" max="13825" width="5.42578125" style="29" customWidth="1"/>
    <col min="13826" max="13826" width="34.5703125" style="29" customWidth="1"/>
    <col min="13827" max="13827" width="16.28515625" style="29" customWidth="1"/>
    <col min="13828" max="13829" width="12.5703125" style="29" customWidth="1"/>
    <col min="13830" max="13831" width="8.140625" style="29" customWidth="1"/>
    <col min="13832" max="13832" width="4.7109375" style="29" customWidth="1"/>
    <col min="13833" max="13833" width="8.140625" style="29" customWidth="1"/>
    <col min="13834" max="13834" width="4.7109375" style="29" customWidth="1"/>
    <col min="13835" max="13835" width="8" style="29" customWidth="1"/>
    <col min="13836" max="13836" width="4.7109375" style="29" customWidth="1"/>
    <col min="13837" max="13837" width="8.140625" style="29" customWidth="1"/>
    <col min="13838" max="13838" width="4.7109375" style="29" customWidth="1"/>
    <col min="13839" max="13839" width="8.140625" style="29" customWidth="1"/>
    <col min="13840" max="13840" width="4.7109375" style="29" customWidth="1"/>
    <col min="13841" max="13841" width="8.140625" style="29" customWidth="1"/>
    <col min="13842" max="13842" width="4.7109375" style="29" customWidth="1"/>
    <col min="13843" max="13843" width="8.140625" style="29" customWidth="1"/>
    <col min="13844" max="13844" width="4.7109375" style="29" customWidth="1"/>
    <col min="13845" max="13845" width="8.140625" style="29" customWidth="1"/>
    <col min="13846" max="13846" width="4.7109375" style="29" customWidth="1"/>
    <col min="13847" max="14078" width="8.85546875" style="29"/>
    <col min="14079" max="14079" width="4.28515625" style="29" customWidth="1"/>
    <col min="14080" max="14080" width="4.85546875" style="29" customWidth="1"/>
    <col min="14081" max="14081" width="5.42578125" style="29" customWidth="1"/>
    <col min="14082" max="14082" width="34.5703125" style="29" customWidth="1"/>
    <col min="14083" max="14083" width="16.28515625" style="29" customWidth="1"/>
    <col min="14084" max="14085" width="12.5703125" style="29" customWidth="1"/>
    <col min="14086" max="14087" width="8.140625" style="29" customWidth="1"/>
    <col min="14088" max="14088" width="4.7109375" style="29" customWidth="1"/>
    <col min="14089" max="14089" width="8.140625" style="29" customWidth="1"/>
    <col min="14090" max="14090" width="4.7109375" style="29" customWidth="1"/>
    <col min="14091" max="14091" width="8" style="29" customWidth="1"/>
    <col min="14092" max="14092" width="4.7109375" style="29" customWidth="1"/>
    <col min="14093" max="14093" width="8.140625" style="29" customWidth="1"/>
    <col min="14094" max="14094" width="4.7109375" style="29" customWidth="1"/>
    <col min="14095" max="14095" width="8.140625" style="29" customWidth="1"/>
    <col min="14096" max="14096" width="4.7109375" style="29" customWidth="1"/>
    <col min="14097" max="14097" width="8.140625" style="29" customWidth="1"/>
    <col min="14098" max="14098" width="4.7109375" style="29" customWidth="1"/>
    <col min="14099" max="14099" width="8.140625" style="29" customWidth="1"/>
    <col min="14100" max="14100" width="4.7109375" style="29" customWidth="1"/>
    <col min="14101" max="14101" width="8.140625" style="29" customWidth="1"/>
    <col min="14102" max="14102" width="4.7109375" style="29" customWidth="1"/>
    <col min="14103" max="14334" width="8.85546875" style="29"/>
    <col min="14335" max="14335" width="4.28515625" style="29" customWidth="1"/>
    <col min="14336" max="14336" width="4.85546875" style="29" customWidth="1"/>
    <col min="14337" max="14337" width="5.42578125" style="29" customWidth="1"/>
    <col min="14338" max="14338" width="34.5703125" style="29" customWidth="1"/>
    <col min="14339" max="14339" width="16.28515625" style="29" customWidth="1"/>
    <col min="14340" max="14341" width="12.5703125" style="29" customWidth="1"/>
    <col min="14342" max="14343" width="8.140625" style="29" customWidth="1"/>
    <col min="14344" max="14344" width="4.7109375" style="29" customWidth="1"/>
    <col min="14345" max="14345" width="8.140625" style="29" customWidth="1"/>
    <col min="14346" max="14346" width="4.7109375" style="29" customWidth="1"/>
    <col min="14347" max="14347" width="8" style="29" customWidth="1"/>
    <col min="14348" max="14348" width="4.7109375" style="29" customWidth="1"/>
    <col min="14349" max="14349" width="8.140625" style="29" customWidth="1"/>
    <col min="14350" max="14350" width="4.7109375" style="29" customWidth="1"/>
    <col min="14351" max="14351" width="8.140625" style="29" customWidth="1"/>
    <col min="14352" max="14352" width="4.7109375" style="29" customWidth="1"/>
    <col min="14353" max="14353" width="8.140625" style="29" customWidth="1"/>
    <col min="14354" max="14354" width="4.7109375" style="29" customWidth="1"/>
    <col min="14355" max="14355" width="8.140625" style="29" customWidth="1"/>
    <col min="14356" max="14356" width="4.7109375" style="29" customWidth="1"/>
    <col min="14357" max="14357" width="8.140625" style="29" customWidth="1"/>
    <col min="14358" max="14358" width="4.7109375" style="29" customWidth="1"/>
    <col min="14359" max="14590" width="8.85546875" style="29"/>
    <col min="14591" max="14591" width="4.28515625" style="29" customWidth="1"/>
    <col min="14592" max="14592" width="4.85546875" style="29" customWidth="1"/>
    <col min="14593" max="14593" width="5.42578125" style="29" customWidth="1"/>
    <col min="14594" max="14594" width="34.5703125" style="29" customWidth="1"/>
    <col min="14595" max="14595" width="16.28515625" style="29" customWidth="1"/>
    <col min="14596" max="14597" width="12.5703125" style="29" customWidth="1"/>
    <col min="14598" max="14599" width="8.140625" style="29" customWidth="1"/>
    <col min="14600" max="14600" width="4.7109375" style="29" customWidth="1"/>
    <col min="14601" max="14601" width="8.140625" style="29" customWidth="1"/>
    <col min="14602" max="14602" width="4.7109375" style="29" customWidth="1"/>
    <col min="14603" max="14603" width="8" style="29" customWidth="1"/>
    <col min="14604" max="14604" width="4.7109375" style="29" customWidth="1"/>
    <col min="14605" max="14605" width="8.140625" style="29" customWidth="1"/>
    <col min="14606" max="14606" width="4.7109375" style="29" customWidth="1"/>
    <col min="14607" max="14607" width="8.140625" style="29" customWidth="1"/>
    <col min="14608" max="14608" width="4.7109375" style="29" customWidth="1"/>
    <col min="14609" max="14609" width="8.140625" style="29" customWidth="1"/>
    <col min="14610" max="14610" width="4.7109375" style="29" customWidth="1"/>
    <col min="14611" max="14611" width="8.140625" style="29" customWidth="1"/>
    <col min="14612" max="14612" width="4.7109375" style="29" customWidth="1"/>
    <col min="14613" max="14613" width="8.140625" style="29" customWidth="1"/>
    <col min="14614" max="14614" width="4.7109375" style="29" customWidth="1"/>
    <col min="14615" max="14846" width="8.85546875" style="29"/>
    <col min="14847" max="14847" width="4.28515625" style="29" customWidth="1"/>
    <col min="14848" max="14848" width="4.85546875" style="29" customWidth="1"/>
    <col min="14849" max="14849" width="5.42578125" style="29" customWidth="1"/>
    <col min="14850" max="14850" width="34.5703125" style="29" customWidth="1"/>
    <col min="14851" max="14851" width="16.28515625" style="29" customWidth="1"/>
    <col min="14852" max="14853" width="12.5703125" style="29" customWidth="1"/>
    <col min="14854" max="14855" width="8.140625" style="29" customWidth="1"/>
    <col min="14856" max="14856" width="4.7109375" style="29" customWidth="1"/>
    <col min="14857" max="14857" width="8.140625" style="29" customWidth="1"/>
    <col min="14858" max="14858" width="4.7109375" style="29" customWidth="1"/>
    <col min="14859" max="14859" width="8" style="29" customWidth="1"/>
    <col min="14860" max="14860" width="4.7109375" style="29" customWidth="1"/>
    <col min="14861" max="14861" width="8.140625" style="29" customWidth="1"/>
    <col min="14862" max="14862" width="4.7109375" style="29" customWidth="1"/>
    <col min="14863" max="14863" width="8.140625" style="29" customWidth="1"/>
    <col min="14864" max="14864" width="4.7109375" style="29" customWidth="1"/>
    <col min="14865" max="14865" width="8.140625" style="29" customWidth="1"/>
    <col min="14866" max="14866" width="4.7109375" style="29" customWidth="1"/>
    <col min="14867" max="14867" width="8.140625" style="29" customWidth="1"/>
    <col min="14868" max="14868" width="4.7109375" style="29" customWidth="1"/>
    <col min="14869" max="14869" width="8.140625" style="29" customWidth="1"/>
    <col min="14870" max="14870" width="4.7109375" style="29" customWidth="1"/>
    <col min="14871" max="15102" width="8.85546875" style="29"/>
    <col min="15103" max="15103" width="4.28515625" style="29" customWidth="1"/>
    <col min="15104" max="15104" width="4.85546875" style="29" customWidth="1"/>
    <col min="15105" max="15105" width="5.42578125" style="29" customWidth="1"/>
    <col min="15106" max="15106" width="34.5703125" style="29" customWidth="1"/>
    <col min="15107" max="15107" width="16.28515625" style="29" customWidth="1"/>
    <col min="15108" max="15109" width="12.5703125" style="29" customWidth="1"/>
    <col min="15110" max="15111" width="8.140625" style="29" customWidth="1"/>
    <col min="15112" max="15112" width="4.7109375" style="29" customWidth="1"/>
    <col min="15113" max="15113" width="8.140625" style="29" customWidth="1"/>
    <col min="15114" max="15114" width="4.7109375" style="29" customWidth="1"/>
    <col min="15115" max="15115" width="8" style="29" customWidth="1"/>
    <col min="15116" max="15116" width="4.7109375" style="29" customWidth="1"/>
    <col min="15117" max="15117" width="8.140625" style="29" customWidth="1"/>
    <col min="15118" max="15118" width="4.7109375" style="29" customWidth="1"/>
    <col min="15119" max="15119" width="8.140625" style="29" customWidth="1"/>
    <col min="15120" max="15120" width="4.7109375" style="29" customWidth="1"/>
    <col min="15121" max="15121" width="8.140625" style="29" customWidth="1"/>
    <col min="15122" max="15122" width="4.7109375" style="29" customWidth="1"/>
    <col min="15123" max="15123" width="8.140625" style="29" customWidth="1"/>
    <col min="15124" max="15124" width="4.7109375" style="29" customWidth="1"/>
    <col min="15125" max="15125" width="8.140625" style="29" customWidth="1"/>
    <col min="15126" max="15126" width="4.7109375" style="29" customWidth="1"/>
    <col min="15127" max="15358" width="8.85546875" style="29"/>
    <col min="15359" max="15359" width="4.28515625" style="29" customWidth="1"/>
    <col min="15360" max="15360" width="4.85546875" style="29" customWidth="1"/>
    <col min="15361" max="15361" width="5.42578125" style="29" customWidth="1"/>
    <col min="15362" max="15362" width="34.5703125" style="29" customWidth="1"/>
    <col min="15363" max="15363" width="16.28515625" style="29" customWidth="1"/>
    <col min="15364" max="15365" width="12.5703125" style="29" customWidth="1"/>
    <col min="15366" max="15367" width="8.140625" style="29" customWidth="1"/>
    <col min="15368" max="15368" width="4.7109375" style="29" customWidth="1"/>
    <col min="15369" max="15369" width="8.140625" style="29" customWidth="1"/>
    <col min="15370" max="15370" width="4.7109375" style="29" customWidth="1"/>
    <col min="15371" max="15371" width="8" style="29" customWidth="1"/>
    <col min="15372" max="15372" width="4.7109375" style="29" customWidth="1"/>
    <col min="15373" max="15373" width="8.140625" style="29" customWidth="1"/>
    <col min="15374" max="15374" width="4.7109375" style="29" customWidth="1"/>
    <col min="15375" max="15375" width="8.140625" style="29" customWidth="1"/>
    <col min="15376" max="15376" width="4.7109375" style="29" customWidth="1"/>
    <col min="15377" max="15377" width="8.140625" style="29" customWidth="1"/>
    <col min="15378" max="15378" width="4.7109375" style="29" customWidth="1"/>
    <col min="15379" max="15379" width="8.140625" style="29" customWidth="1"/>
    <col min="15380" max="15380" width="4.7109375" style="29" customWidth="1"/>
    <col min="15381" max="15381" width="8.140625" style="29" customWidth="1"/>
    <col min="15382" max="15382" width="4.7109375" style="29" customWidth="1"/>
    <col min="15383" max="15614" width="8.85546875" style="29"/>
    <col min="15615" max="15615" width="4.28515625" style="29" customWidth="1"/>
    <col min="15616" max="15616" width="4.85546875" style="29" customWidth="1"/>
    <col min="15617" max="15617" width="5.42578125" style="29" customWidth="1"/>
    <col min="15618" max="15618" width="34.5703125" style="29" customWidth="1"/>
    <col min="15619" max="15619" width="16.28515625" style="29" customWidth="1"/>
    <col min="15620" max="15621" width="12.5703125" style="29" customWidth="1"/>
    <col min="15622" max="15623" width="8.140625" style="29" customWidth="1"/>
    <col min="15624" max="15624" width="4.7109375" style="29" customWidth="1"/>
    <col min="15625" max="15625" width="8.140625" style="29" customWidth="1"/>
    <col min="15626" max="15626" width="4.7109375" style="29" customWidth="1"/>
    <col min="15627" max="15627" width="8" style="29" customWidth="1"/>
    <col min="15628" max="15628" width="4.7109375" style="29" customWidth="1"/>
    <col min="15629" max="15629" width="8.140625" style="29" customWidth="1"/>
    <col min="15630" max="15630" width="4.7109375" style="29" customWidth="1"/>
    <col min="15631" max="15631" width="8.140625" style="29" customWidth="1"/>
    <col min="15632" max="15632" width="4.7109375" style="29" customWidth="1"/>
    <col min="15633" max="15633" width="8.140625" style="29" customWidth="1"/>
    <col min="15634" max="15634" width="4.7109375" style="29" customWidth="1"/>
    <col min="15635" max="15635" width="8.140625" style="29" customWidth="1"/>
    <col min="15636" max="15636" width="4.7109375" style="29" customWidth="1"/>
    <col min="15637" max="15637" width="8.140625" style="29" customWidth="1"/>
    <col min="15638" max="15638" width="4.7109375" style="29" customWidth="1"/>
    <col min="15639" max="15870" width="8.85546875" style="29"/>
    <col min="15871" max="15871" width="4.28515625" style="29" customWidth="1"/>
    <col min="15872" max="15872" width="4.85546875" style="29" customWidth="1"/>
    <col min="15873" max="15873" width="5.42578125" style="29" customWidth="1"/>
    <col min="15874" max="15874" width="34.5703125" style="29" customWidth="1"/>
    <col min="15875" max="15875" width="16.28515625" style="29" customWidth="1"/>
    <col min="15876" max="15877" width="12.5703125" style="29" customWidth="1"/>
    <col min="15878" max="15879" width="8.140625" style="29" customWidth="1"/>
    <col min="15880" max="15880" width="4.7109375" style="29" customWidth="1"/>
    <col min="15881" max="15881" width="8.140625" style="29" customWidth="1"/>
    <col min="15882" max="15882" width="4.7109375" style="29" customWidth="1"/>
    <col min="15883" max="15883" width="8" style="29" customWidth="1"/>
    <col min="15884" max="15884" width="4.7109375" style="29" customWidth="1"/>
    <col min="15885" max="15885" width="8.140625" style="29" customWidth="1"/>
    <col min="15886" max="15886" width="4.7109375" style="29" customWidth="1"/>
    <col min="15887" max="15887" width="8.140625" style="29" customWidth="1"/>
    <col min="15888" max="15888" width="4.7109375" style="29" customWidth="1"/>
    <col min="15889" max="15889" width="8.140625" style="29" customWidth="1"/>
    <col min="15890" max="15890" width="4.7109375" style="29" customWidth="1"/>
    <col min="15891" max="15891" width="8.140625" style="29" customWidth="1"/>
    <col min="15892" max="15892" width="4.7109375" style="29" customWidth="1"/>
    <col min="15893" max="15893" width="8.140625" style="29" customWidth="1"/>
    <col min="15894" max="15894" width="4.7109375" style="29" customWidth="1"/>
    <col min="15895" max="16126" width="8.85546875" style="29"/>
    <col min="16127" max="16127" width="4.28515625" style="29" customWidth="1"/>
    <col min="16128" max="16128" width="4.85546875" style="29" customWidth="1"/>
    <col min="16129" max="16129" width="5.42578125" style="29" customWidth="1"/>
    <col min="16130" max="16130" width="34.5703125" style="29" customWidth="1"/>
    <col min="16131" max="16131" width="16.28515625" style="29" customWidth="1"/>
    <col min="16132" max="16133" width="12.5703125" style="29" customWidth="1"/>
    <col min="16134" max="16135" width="8.140625" style="29" customWidth="1"/>
    <col min="16136" max="16136" width="4.7109375" style="29" customWidth="1"/>
    <col min="16137" max="16137" width="8.140625" style="29" customWidth="1"/>
    <col min="16138" max="16138" width="4.7109375" style="29" customWidth="1"/>
    <col min="16139" max="16139" width="8" style="29" customWidth="1"/>
    <col min="16140" max="16140" width="4.7109375" style="29" customWidth="1"/>
    <col min="16141" max="16141" width="8.140625" style="29" customWidth="1"/>
    <col min="16142" max="16142" width="4.7109375" style="29" customWidth="1"/>
    <col min="16143" max="16143" width="8.140625" style="29" customWidth="1"/>
    <col min="16144" max="16144" width="4.7109375" style="29" customWidth="1"/>
    <col min="16145" max="16145" width="8.140625" style="29" customWidth="1"/>
    <col min="16146" max="16146" width="4.7109375" style="29" customWidth="1"/>
    <col min="16147" max="16147" width="8.140625" style="29" customWidth="1"/>
    <col min="16148" max="16148" width="4.7109375" style="29" customWidth="1"/>
    <col min="16149" max="16149" width="8.140625" style="29" customWidth="1"/>
    <col min="16150" max="16150" width="4.7109375" style="29" customWidth="1"/>
    <col min="16151" max="16384" width="8.85546875" style="29"/>
  </cols>
  <sheetData>
    <row r="1" spans="1:26" ht="35.25" customHeight="1" x14ac:dyDescent="0.2"/>
    <row r="2" spans="1:26" ht="45" x14ac:dyDescent="0.6">
      <c r="G2" s="45" t="s">
        <v>35</v>
      </c>
      <c r="J2" s="47"/>
    </row>
    <row r="3" spans="1:26" ht="35.25" x14ac:dyDescent="0.5">
      <c r="G3" s="49"/>
      <c r="I3" s="46" t="s">
        <v>337</v>
      </c>
    </row>
    <row r="4" spans="1:26" ht="43.5" customHeight="1" thickBot="1" x14ac:dyDescent="0.25"/>
    <row r="5" spans="1:26" ht="28.5" customHeight="1" thickTop="1" x14ac:dyDescent="0.2">
      <c r="A5" s="1360" t="s">
        <v>4</v>
      </c>
      <c r="B5" s="1362" t="s">
        <v>20</v>
      </c>
      <c r="C5" s="1364" t="s">
        <v>5</v>
      </c>
      <c r="D5" s="1550" t="s">
        <v>6</v>
      </c>
      <c r="E5" s="1551"/>
      <c r="F5" s="1552" t="s">
        <v>7</v>
      </c>
      <c r="G5" s="1553"/>
      <c r="H5" s="1550" t="s">
        <v>8</v>
      </c>
      <c r="I5" s="1551"/>
      <c r="J5" s="1552" t="s">
        <v>9</v>
      </c>
      <c r="K5" s="1553"/>
      <c r="L5" s="1550" t="s">
        <v>10</v>
      </c>
      <c r="M5" s="1551"/>
      <c r="N5" s="1552" t="s">
        <v>11</v>
      </c>
      <c r="O5" s="1553"/>
      <c r="P5" s="1550" t="s">
        <v>12</v>
      </c>
      <c r="Q5" s="1551"/>
      <c r="R5" s="1552" t="s">
        <v>13</v>
      </c>
      <c r="S5" s="1553"/>
      <c r="T5" s="1550" t="s">
        <v>80</v>
      </c>
      <c r="U5" s="1551"/>
      <c r="V5" s="1552" t="s">
        <v>81</v>
      </c>
      <c r="W5" s="1553"/>
      <c r="X5" s="1412" t="s">
        <v>14</v>
      </c>
      <c r="Y5" s="1413"/>
      <c r="Z5" s="1414"/>
    </row>
    <row r="6" spans="1:26" ht="42" customHeight="1" x14ac:dyDescent="0.2">
      <c r="A6" s="1361"/>
      <c r="B6" s="1363"/>
      <c r="C6" s="1365"/>
      <c r="D6" s="1554" t="s">
        <v>828</v>
      </c>
      <c r="E6" s="1555"/>
      <c r="F6" s="1554" t="s">
        <v>829</v>
      </c>
      <c r="G6" s="1555"/>
      <c r="H6" s="1554" t="s">
        <v>830</v>
      </c>
      <c r="I6" s="1555"/>
      <c r="J6" s="1554" t="s">
        <v>831</v>
      </c>
      <c r="K6" s="1555"/>
      <c r="L6" s="1554" t="s">
        <v>832</v>
      </c>
      <c r="M6" s="1555"/>
      <c r="N6" s="1554" t="s">
        <v>833</v>
      </c>
      <c r="O6" s="1555"/>
      <c r="P6" s="1554" t="s">
        <v>834</v>
      </c>
      <c r="Q6" s="1555"/>
      <c r="R6" s="1554" t="s">
        <v>835</v>
      </c>
      <c r="S6" s="1555"/>
      <c r="T6" s="1554" t="s">
        <v>836</v>
      </c>
      <c r="U6" s="1555"/>
      <c r="V6" s="1554" t="s">
        <v>837</v>
      </c>
      <c r="W6" s="1555"/>
      <c r="X6" s="1415"/>
      <c r="Y6" s="1416"/>
      <c r="Z6" s="1417"/>
    </row>
    <row r="7" spans="1:26" ht="6.75" customHeight="1" x14ac:dyDescent="0.2">
      <c r="A7" s="1361"/>
      <c r="B7" s="1363"/>
      <c r="C7" s="1365"/>
      <c r="D7" s="138"/>
      <c r="E7" s="139"/>
      <c r="F7" s="138"/>
      <c r="G7" s="140"/>
      <c r="H7" s="105"/>
      <c r="I7" s="139"/>
      <c r="J7" s="138"/>
      <c r="K7" s="140"/>
      <c r="L7" s="105"/>
      <c r="M7" s="139"/>
      <c r="N7" s="138"/>
      <c r="O7" s="141"/>
      <c r="P7" s="105"/>
      <c r="Q7" s="139"/>
      <c r="R7" s="138"/>
      <c r="S7" s="140"/>
      <c r="T7" s="105"/>
      <c r="U7" s="139"/>
      <c r="V7" s="138"/>
      <c r="W7" s="140"/>
      <c r="X7" s="105"/>
      <c r="Y7" s="107"/>
      <c r="Z7" s="108"/>
    </row>
    <row r="8" spans="1:26" ht="12" customHeight="1" x14ac:dyDescent="0.2">
      <c r="A8" s="109"/>
      <c r="B8" s="110"/>
      <c r="C8" s="111"/>
      <c r="D8" s="145" t="s">
        <v>15</v>
      </c>
      <c r="E8" s="146" t="s">
        <v>16</v>
      </c>
      <c r="F8" s="145" t="s">
        <v>15</v>
      </c>
      <c r="G8" s="147" t="s">
        <v>16</v>
      </c>
      <c r="H8" s="148" t="s">
        <v>15</v>
      </c>
      <c r="I8" s="146" t="s">
        <v>16</v>
      </c>
      <c r="J8" s="145" t="s">
        <v>15</v>
      </c>
      <c r="K8" s="147" t="s">
        <v>16</v>
      </c>
      <c r="L8" s="148" t="s">
        <v>15</v>
      </c>
      <c r="M8" s="146" t="s">
        <v>16</v>
      </c>
      <c r="N8" s="145" t="s">
        <v>15</v>
      </c>
      <c r="O8" s="149" t="s">
        <v>16</v>
      </c>
      <c r="P8" s="148" t="s">
        <v>15</v>
      </c>
      <c r="Q8" s="146" t="s">
        <v>16</v>
      </c>
      <c r="R8" s="145" t="s">
        <v>15</v>
      </c>
      <c r="S8" s="147" t="s">
        <v>16</v>
      </c>
      <c r="T8" s="148" t="s">
        <v>15</v>
      </c>
      <c r="U8" s="146" t="s">
        <v>16</v>
      </c>
      <c r="V8" s="145" t="s">
        <v>15</v>
      </c>
      <c r="W8" s="147" t="s">
        <v>16</v>
      </c>
      <c r="X8" s="148" t="s">
        <v>15</v>
      </c>
      <c r="Y8" s="151" t="s">
        <v>17</v>
      </c>
      <c r="Z8" s="112" t="s">
        <v>18</v>
      </c>
    </row>
    <row r="9" spans="1:26" ht="9.75" customHeight="1" thickBot="1" x14ac:dyDescent="0.25">
      <c r="A9" s="113"/>
      <c r="B9" s="152"/>
      <c r="C9" s="114"/>
      <c r="D9" s="153"/>
      <c r="E9" s="154"/>
      <c r="F9" s="153"/>
      <c r="G9" s="155"/>
      <c r="H9" s="153"/>
      <c r="I9" s="154"/>
      <c r="J9" s="153"/>
      <c r="K9" s="155"/>
      <c r="L9" s="153"/>
      <c r="M9" s="154"/>
      <c r="N9" s="153"/>
      <c r="O9" s="155"/>
      <c r="P9" s="153"/>
      <c r="Q9" s="154"/>
      <c r="R9" s="153"/>
      <c r="S9" s="155"/>
      <c r="T9" s="153"/>
      <c r="U9" s="154"/>
      <c r="V9" s="153"/>
      <c r="W9" s="155"/>
      <c r="X9" s="153"/>
      <c r="Y9" s="158"/>
      <c r="Z9" s="115"/>
    </row>
    <row r="10" spans="1:26" ht="17.25" thickTop="1" x14ac:dyDescent="0.2">
      <c r="A10" s="119">
        <v>1</v>
      </c>
      <c r="B10" s="89" t="s">
        <v>644</v>
      </c>
      <c r="C10" s="159" t="s">
        <v>184</v>
      </c>
      <c r="D10" s="77">
        <v>2</v>
      </c>
      <c r="E10" s="78">
        <v>14160</v>
      </c>
      <c r="F10" s="75">
        <v>3</v>
      </c>
      <c r="G10" s="160">
        <v>15000</v>
      </c>
      <c r="H10" s="77">
        <v>3</v>
      </c>
      <c r="I10" s="78">
        <v>785</v>
      </c>
      <c r="J10" s="75">
        <v>5</v>
      </c>
      <c r="K10" s="76">
        <v>110</v>
      </c>
      <c r="L10" s="77">
        <v>2</v>
      </c>
      <c r="M10" s="78">
        <v>660</v>
      </c>
      <c r="N10" s="75">
        <v>1</v>
      </c>
      <c r="O10" s="76">
        <v>1090</v>
      </c>
      <c r="P10" s="75"/>
      <c r="Q10" s="76"/>
      <c r="R10" s="75"/>
      <c r="S10" s="76"/>
      <c r="T10" s="75"/>
      <c r="U10" s="76"/>
      <c r="V10" s="75"/>
      <c r="W10" s="76"/>
      <c r="X10" s="144">
        <v>16</v>
      </c>
      <c r="Y10" s="88">
        <v>31805</v>
      </c>
      <c r="Z10" s="87">
        <v>1</v>
      </c>
    </row>
    <row r="11" spans="1:26" ht="16.5" x14ac:dyDescent="0.2">
      <c r="A11" s="118">
        <v>2</v>
      </c>
      <c r="B11" s="90" t="s">
        <v>878</v>
      </c>
      <c r="C11" s="91" t="s">
        <v>184</v>
      </c>
      <c r="D11" s="81">
        <v>2</v>
      </c>
      <c r="E11" s="82">
        <v>14120</v>
      </c>
      <c r="F11" s="79">
        <v>7</v>
      </c>
      <c r="G11" s="80">
        <v>8230</v>
      </c>
      <c r="H11" s="81">
        <v>2</v>
      </c>
      <c r="I11" s="82">
        <v>660</v>
      </c>
      <c r="J11" s="79">
        <v>2</v>
      </c>
      <c r="K11" s="80">
        <v>620</v>
      </c>
      <c r="L11" s="81">
        <v>3</v>
      </c>
      <c r="M11" s="82">
        <v>525</v>
      </c>
      <c r="N11" s="79">
        <v>4</v>
      </c>
      <c r="O11" s="80">
        <v>285</v>
      </c>
      <c r="P11" s="79"/>
      <c r="Q11" s="80"/>
      <c r="R11" s="79"/>
      <c r="S11" s="80"/>
      <c r="T11" s="79"/>
      <c r="U11" s="80"/>
      <c r="V11" s="79"/>
      <c r="W11" s="80"/>
      <c r="X11" s="144">
        <v>20</v>
      </c>
      <c r="Y11" s="88">
        <v>24440</v>
      </c>
      <c r="Z11" s="87">
        <v>2</v>
      </c>
    </row>
    <row r="12" spans="1:26" ht="16.5" x14ac:dyDescent="0.2">
      <c r="A12" s="118">
        <v>3</v>
      </c>
      <c r="B12" s="90" t="s">
        <v>879</v>
      </c>
      <c r="C12" s="91" t="s">
        <v>868</v>
      </c>
      <c r="D12" s="81">
        <v>6</v>
      </c>
      <c r="E12" s="82">
        <v>9080</v>
      </c>
      <c r="F12" s="79">
        <v>3</v>
      </c>
      <c r="G12" s="80">
        <v>11970</v>
      </c>
      <c r="H12" s="81">
        <v>1</v>
      </c>
      <c r="I12" s="82">
        <v>2330</v>
      </c>
      <c r="J12" s="79">
        <v>1</v>
      </c>
      <c r="K12" s="80">
        <v>2705</v>
      </c>
      <c r="L12" s="81">
        <v>7</v>
      </c>
      <c r="M12" s="82">
        <v>160</v>
      </c>
      <c r="N12" s="79">
        <v>6.5</v>
      </c>
      <c r="O12" s="80">
        <v>90</v>
      </c>
      <c r="P12" s="79"/>
      <c r="Q12" s="80"/>
      <c r="R12" s="79"/>
      <c r="S12" s="80"/>
      <c r="T12" s="79"/>
      <c r="U12" s="80"/>
      <c r="V12" s="79"/>
      <c r="W12" s="80"/>
      <c r="X12" s="144">
        <v>24.5</v>
      </c>
      <c r="Y12" s="88">
        <v>26335</v>
      </c>
      <c r="Z12" s="87">
        <v>3</v>
      </c>
    </row>
    <row r="13" spans="1:26" ht="16.5" x14ac:dyDescent="0.2">
      <c r="A13" s="119">
        <v>4</v>
      </c>
      <c r="B13" s="90" t="s">
        <v>883</v>
      </c>
      <c r="C13" s="91" t="s">
        <v>75</v>
      </c>
      <c r="D13" s="81">
        <v>4</v>
      </c>
      <c r="E13" s="82">
        <v>10850</v>
      </c>
      <c r="F13" s="79">
        <v>7</v>
      </c>
      <c r="G13" s="80">
        <v>8560</v>
      </c>
      <c r="H13" s="81">
        <v>3</v>
      </c>
      <c r="I13" s="82">
        <v>695</v>
      </c>
      <c r="J13" s="79">
        <v>7</v>
      </c>
      <c r="K13" s="80">
        <v>60</v>
      </c>
      <c r="L13" s="81">
        <v>1</v>
      </c>
      <c r="M13" s="82">
        <v>1675</v>
      </c>
      <c r="N13" s="79">
        <v>3</v>
      </c>
      <c r="O13" s="80">
        <v>540</v>
      </c>
      <c r="P13" s="79"/>
      <c r="Q13" s="80"/>
      <c r="R13" s="79"/>
      <c r="S13" s="80"/>
      <c r="T13" s="79"/>
      <c r="U13" s="80"/>
      <c r="V13" s="79"/>
      <c r="W13" s="80"/>
      <c r="X13" s="144">
        <v>25</v>
      </c>
      <c r="Y13" s="88">
        <v>22380</v>
      </c>
      <c r="Z13" s="87">
        <v>4</v>
      </c>
    </row>
    <row r="14" spans="1:26" ht="16.5" x14ac:dyDescent="0.2">
      <c r="A14" s="118">
        <v>5</v>
      </c>
      <c r="B14" s="90" t="s">
        <v>889</v>
      </c>
      <c r="C14" s="91" t="s">
        <v>75</v>
      </c>
      <c r="D14" s="81">
        <v>7</v>
      </c>
      <c r="E14" s="82">
        <v>7480</v>
      </c>
      <c r="F14" s="79">
        <v>6</v>
      </c>
      <c r="G14" s="80">
        <v>8280</v>
      </c>
      <c r="H14" s="81">
        <v>5</v>
      </c>
      <c r="I14" s="82">
        <v>110</v>
      </c>
      <c r="J14" s="79">
        <v>4</v>
      </c>
      <c r="K14" s="80">
        <v>75</v>
      </c>
      <c r="L14" s="81">
        <v>2</v>
      </c>
      <c r="M14" s="82">
        <v>645</v>
      </c>
      <c r="N14" s="79">
        <v>1</v>
      </c>
      <c r="O14" s="80">
        <v>1025</v>
      </c>
      <c r="P14" s="79"/>
      <c r="Q14" s="80"/>
      <c r="R14" s="79"/>
      <c r="S14" s="80"/>
      <c r="T14" s="79"/>
      <c r="U14" s="80"/>
      <c r="V14" s="79"/>
      <c r="W14" s="80"/>
      <c r="X14" s="144">
        <v>25</v>
      </c>
      <c r="Y14" s="88">
        <v>17615</v>
      </c>
      <c r="Z14" s="87">
        <v>5</v>
      </c>
    </row>
    <row r="15" spans="1:26" ht="16.5" x14ac:dyDescent="0.2">
      <c r="A15" s="118">
        <v>6</v>
      </c>
      <c r="B15" s="90" t="s">
        <v>893</v>
      </c>
      <c r="C15" s="91" t="s">
        <v>869</v>
      </c>
      <c r="D15" s="81">
        <v>5</v>
      </c>
      <c r="E15" s="82">
        <v>7400</v>
      </c>
      <c r="F15" s="79">
        <v>11</v>
      </c>
      <c r="G15" s="80">
        <v>0</v>
      </c>
      <c r="H15" s="81">
        <v>2</v>
      </c>
      <c r="I15" s="82">
        <v>1647</v>
      </c>
      <c r="J15" s="79">
        <v>2</v>
      </c>
      <c r="K15" s="80">
        <v>1250</v>
      </c>
      <c r="L15" s="81">
        <v>1</v>
      </c>
      <c r="M15" s="82">
        <v>1750</v>
      </c>
      <c r="N15" s="79">
        <v>4</v>
      </c>
      <c r="O15" s="80">
        <v>270</v>
      </c>
      <c r="P15" s="79"/>
      <c r="Q15" s="80"/>
      <c r="R15" s="79"/>
      <c r="S15" s="80"/>
      <c r="T15" s="79"/>
      <c r="U15" s="80"/>
      <c r="V15" s="79"/>
      <c r="W15" s="80"/>
      <c r="X15" s="144">
        <v>25</v>
      </c>
      <c r="Y15" s="88">
        <v>12317</v>
      </c>
      <c r="Z15" s="87">
        <v>6</v>
      </c>
    </row>
    <row r="16" spans="1:26" ht="16.5" x14ac:dyDescent="0.2">
      <c r="A16" s="119">
        <v>7</v>
      </c>
      <c r="B16" s="90" t="s">
        <v>873</v>
      </c>
      <c r="C16" s="91" t="s">
        <v>83</v>
      </c>
      <c r="D16" s="81">
        <v>3</v>
      </c>
      <c r="E16" s="82">
        <v>14035</v>
      </c>
      <c r="F16" s="79">
        <v>1</v>
      </c>
      <c r="G16" s="80">
        <v>13660</v>
      </c>
      <c r="H16" s="81">
        <v>2</v>
      </c>
      <c r="I16" s="82">
        <v>1165</v>
      </c>
      <c r="J16" s="79">
        <v>1</v>
      </c>
      <c r="K16" s="80">
        <v>1755</v>
      </c>
      <c r="L16" s="81">
        <v>10</v>
      </c>
      <c r="M16" s="82">
        <v>20</v>
      </c>
      <c r="N16" s="79">
        <v>8.5</v>
      </c>
      <c r="O16" s="80">
        <v>65</v>
      </c>
      <c r="P16" s="79"/>
      <c r="Q16" s="80"/>
      <c r="R16" s="79"/>
      <c r="S16" s="80"/>
      <c r="T16" s="79"/>
      <c r="U16" s="80"/>
      <c r="V16" s="79"/>
      <c r="W16" s="80"/>
      <c r="X16" s="144">
        <v>25.5</v>
      </c>
      <c r="Y16" s="88">
        <v>30700</v>
      </c>
      <c r="Z16" s="87">
        <v>7</v>
      </c>
    </row>
    <row r="17" spans="1:26" ht="16.5" x14ac:dyDescent="0.2">
      <c r="A17" s="118">
        <v>8</v>
      </c>
      <c r="B17" s="90" t="s">
        <v>872</v>
      </c>
      <c r="C17" s="91" t="s">
        <v>867</v>
      </c>
      <c r="D17" s="81">
        <v>1</v>
      </c>
      <c r="E17" s="82">
        <v>16760</v>
      </c>
      <c r="F17" s="79">
        <v>2</v>
      </c>
      <c r="G17" s="80">
        <v>9965</v>
      </c>
      <c r="H17" s="81">
        <v>7</v>
      </c>
      <c r="I17" s="82">
        <v>55</v>
      </c>
      <c r="J17" s="79">
        <v>5</v>
      </c>
      <c r="K17" s="80">
        <v>70</v>
      </c>
      <c r="L17" s="81">
        <v>4</v>
      </c>
      <c r="M17" s="82">
        <v>500</v>
      </c>
      <c r="N17" s="79">
        <v>7</v>
      </c>
      <c r="O17" s="80">
        <v>155</v>
      </c>
      <c r="P17" s="79"/>
      <c r="Q17" s="80"/>
      <c r="R17" s="79"/>
      <c r="S17" s="80"/>
      <c r="T17" s="79"/>
      <c r="U17" s="80"/>
      <c r="V17" s="79"/>
      <c r="W17" s="80"/>
      <c r="X17" s="144">
        <v>26</v>
      </c>
      <c r="Y17" s="88">
        <v>27505</v>
      </c>
      <c r="Z17" s="87">
        <v>8</v>
      </c>
    </row>
    <row r="18" spans="1:26" ht="16.5" x14ac:dyDescent="0.2">
      <c r="A18" s="118">
        <v>9</v>
      </c>
      <c r="B18" s="90" t="s">
        <v>874</v>
      </c>
      <c r="C18" s="91" t="s">
        <v>426</v>
      </c>
      <c r="D18" s="81">
        <v>5</v>
      </c>
      <c r="E18" s="82">
        <v>9210</v>
      </c>
      <c r="F18" s="79">
        <v>1</v>
      </c>
      <c r="G18" s="80">
        <v>16290</v>
      </c>
      <c r="H18" s="81">
        <v>6.5</v>
      </c>
      <c r="I18" s="82">
        <v>130</v>
      </c>
      <c r="J18" s="79">
        <v>5</v>
      </c>
      <c r="K18" s="80">
        <v>240</v>
      </c>
      <c r="L18" s="81">
        <v>4</v>
      </c>
      <c r="M18" s="82">
        <v>345</v>
      </c>
      <c r="N18" s="79">
        <v>5</v>
      </c>
      <c r="O18" s="80">
        <v>145</v>
      </c>
      <c r="P18" s="79"/>
      <c r="Q18" s="80"/>
      <c r="R18" s="79"/>
      <c r="S18" s="80"/>
      <c r="T18" s="79"/>
      <c r="U18" s="80"/>
      <c r="V18" s="79"/>
      <c r="W18" s="80"/>
      <c r="X18" s="144">
        <v>26.5</v>
      </c>
      <c r="Y18" s="88">
        <v>26360</v>
      </c>
      <c r="Z18" s="87">
        <v>9</v>
      </c>
    </row>
    <row r="19" spans="1:26" ht="16.5" x14ac:dyDescent="0.2">
      <c r="A19" s="119">
        <v>10</v>
      </c>
      <c r="B19" s="90" t="s">
        <v>875</v>
      </c>
      <c r="C19" s="91" t="s">
        <v>867</v>
      </c>
      <c r="D19" s="81">
        <v>3</v>
      </c>
      <c r="E19" s="82">
        <v>11020</v>
      </c>
      <c r="F19" s="79">
        <v>4</v>
      </c>
      <c r="G19" s="80">
        <v>13370</v>
      </c>
      <c r="H19" s="81">
        <v>2</v>
      </c>
      <c r="I19" s="82">
        <v>1000</v>
      </c>
      <c r="J19" s="79">
        <v>1</v>
      </c>
      <c r="K19" s="80">
        <v>1265</v>
      </c>
      <c r="L19" s="81">
        <v>9</v>
      </c>
      <c r="M19" s="82">
        <v>60</v>
      </c>
      <c r="N19" s="79">
        <v>8</v>
      </c>
      <c r="O19" s="80">
        <v>165</v>
      </c>
      <c r="P19" s="79"/>
      <c r="Q19" s="80"/>
      <c r="R19" s="79"/>
      <c r="S19" s="80"/>
      <c r="T19" s="79"/>
      <c r="U19" s="80"/>
      <c r="V19" s="79"/>
      <c r="W19" s="80"/>
      <c r="X19" s="144">
        <v>27</v>
      </c>
      <c r="Y19" s="88">
        <v>26880</v>
      </c>
      <c r="Z19" s="87">
        <v>10</v>
      </c>
    </row>
    <row r="20" spans="1:26" ht="16.5" x14ac:dyDescent="0.2">
      <c r="A20" s="118">
        <v>11</v>
      </c>
      <c r="B20" s="90" t="s">
        <v>871</v>
      </c>
      <c r="C20" s="91" t="s">
        <v>82</v>
      </c>
      <c r="D20" s="81">
        <v>1</v>
      </c>
      <c r="E20" s="82">
        <v>14440</v>
      </c>
      <c r="F20" s="79">
        <v>2</v>
      </c>
      <c r="G20" s="80">
        <v>15270</v>
      </c>
      <c r="H20" s="81">
        <v>9.5</v>
      </c>
      <c r="I20" s="82">
        <v>0</v>
      </c>
      <c r="J20" s="79">
        <v>3</v>
      </c>
      <c r="K20" s="80">
        <v>130</v>
      </c>
      <c r="L20" s="81">
        <v>3</v>
      </c>
      <c r="M20" s="82">
        <v>385</v>
      </c>
      <c r="N20" s="79">
        <v>9</v>
      </c>
      <c r="O20" s="80">
        <v>105</v>
      </c>
      <c r="P20" s="79"/>
      <c r="Q20" s="80"/>
      <c r="R20" s="79"/>
      <c r="S20" s="80"/>
      <c r="T20" s="79"/>
      <c r="U20" s="80"/>
      <c r="V20" s="79"/>
      <c r="W20" s="80"/>
      <c r="X20" s="144">
        <v>27.5</v>
      </c>
      <c r="Y20" s="88">
        <v>30330</v>
      </c>
      <c r="Z20" s="87">
        <v>11</v>
      </c>
    </row>
    <row r="21" spans="1:26" ht="16.5" x14ac:dyDescent="0.2">
      <c r="A21" s="118">
        <v>12</v>
      </c>
      <c r="B21" s="90" t="s">
        <v>881</v>
      </c>
      <c r="C21" s="91" t="s">
        <v>868</v>
      </c>
      <c r="D21" s="81">
        <v>6</v>
      </c>
      <c r="E21" s="82">
        <v>6940</v>
      </c>
      <c r="F21" s="79">
        <v>3</v>
      </c>
      <c r="G21" s="80">
        <v>9800</v>
      </c>
      <c r="H21" s="81">
        <v>8</v>
      </c>
      <c r="I21" s="82">
        <v>25</v>
      </c>
      <c r="J21" s="79">
        <v>2</v>
      </c>
      <c r="K21" s="80">
        <v>930</v>
      </c>
      <c r="L21" s="81">
        <v>7</v>
      </c>
      <c r="M21" s="82">
        <v>345</v>
      </c>
      <c r="N21" s="79">
        <v>4</v>
      </c>
      <c r="O21" s="80">
        <v>475</v>
      </c>
      <c r="P21" s="79"/>
      <c r="Q21" s="80"/>
      <c r="R21" s="79"/>
      <c r="S21" s="80"/>
      <c r="T21" s="79"/>
      <c r="U21" s="80"/>
      <c r="V21" s="79"/>
      <c r="W21" s="80"/>
      <c r="X21" s="144">
        <v>30</v>
      </c>
      <c r="Y21" s="88">
        <v>18515</v>
      </c>
      <c r="Z21" s="87">
        <v>12</v>
      </c>
    </row>
    <row r="22" spans="1:26" ht="16.5" x14ac:dyDescent="0.2">
      <c r="A22" s="119">
        <v>13</v>
      </c>
      <c r="B22" s="90" t="s">
        <v>891</v>
      </c>
      <c r="C22" s="91" t="s">
        <v>184</v>
      </c>
      <c r="D22" s="81">
        <v>6</v>
      </c>
      <c r="E22" s="82">
        <v>7500</v>
      </c>
      <c r="F22" s="79">
        <v>8</v>
      </c>
      <c r="G22" s="80">
        <v>6655</v>
      </c>
      <c r="H22" s="81">
        <v>6.5</v>
      </c>
      <c r="I22" s="82">
        <v>130</v>
      </c>
      <c r="J22" s="79">
        <v>4</v>
      </c>
      <c r="K22" s="80">
        <v>500</v>
      </c>
      <c r="L22" s="81">
        <v>4</v>
      </c>
      <c r="M22" s="82">
        <v>705</v>
      </c>
      <c r="N22" s="79">
        <v>3</v>
      </c>
      <c r="O22" s="80">
        <v>355</v>
      </c>
      <c r="P22" s="79"/>
      <c r="Q22" s="80"/>
      <c r="R22" s="79"/>
      <c r="S22" s="80"/>
      <c r="T22" s="79"/>
      <c r="U22" s="80"/>
      <c r="V22" s="79"/>
      <c r="W22" s="80"/>
      <c r="X22" s="144">
        <v>31.5</v>
      </c>
      <c r="Y22" s="88">
        <v>15845</v>
      </c>
      <c r="Z22" s="87">
        <v>13</v>
      </c>
    </row>
    <row r="23" spans="1:26" ht="16.5" x14ac:dyDescent="0.2">
      <c r="A23" s="118">
        <v>14</v>
      </c>
      <c r="B23" s="90" t="s">
        <v>997</v>
      </c>
      <c r="C23" s="91" t="s">
        <v>869</v>
      </c>
      <c r="D23" s="81">
        <v>9</v>
      </c>
      <c r="E23" s="82">
        <v>6235</v>
      </c>
      <c r="F23" s="79">
        <v>5</v>
      </c>
      <c r="G23" s="80">
        <v>11720</v>
      </c>
      <c r="H23" s="81">
        <v>5</v>
      </c>
      <c r="I23" s="82">
        <v>250</v>
      </c>
      <c r="J23" s="79">
        <v>7</v>
      </c>
      <c r="K23" s="80">
        <v>50</v>
      </c>
      <c r="L23" s="81">
        <v>8</v>
      </c>
      <c r="M23" s="82">
        <v>380</v>
      </c>
      <c r="N23" s="79">
        <v>3</v>
      </c>
      <c r="O23" s="80">
        <v>535</v>
      </c>
      <c r="P23" s="79"/>
      <c r="Q23" s="80"/>
      <c r="R23" s="79"/>
      <c r="S23" s="80"/>
      <c r="T23" s="79"/>
      <c r="U23" s="80"/>
      <c r="V23" s="79"/>
      <c r="W23" s="80"/>
      <c r="X23" s="144">
        <v>37</v>
      </c>
      <c r="Y23" s="88">
        <v>19170</v>
      </c>
      <c r="Z23" s="87">
        <v>14</v>
      </c>
    </row>
    <row r="24" spans="1:26" ht="16.5" x14ac:dyDescent="0.2">
      <c r="A24" s="118">
        <v>15</v>
      </c>
      <c r="B24" s="90" t="s">
        <v>894</v>
      </c>
      <c r="C24" s="91" t="s">
        <v>84</v>
      </c>
      <c r="D24" s="81">
        <v>9</v>
      </c>
      <c r="E24" s="82">
        <v>6065</v>
      </c>
      <c r="F24" s="79">
        <v>8</v>
      </c>
      <c r="G24" s="80">
        <v>7600</v>
      </c>
      <c r="H24" s="81">
        <v>4</v>
      </c>
      <c r="I24" s="82">
        <v>160</v>
      </c>
      <c r="J24" s="79">
        <v>9</v>
      </c>
      <c r="K24" s="80">
        <v>0.2</v>
      </c>
      <c r="L24" s="81">
        <v>6</v>
      </c>
      <c r="M24" s="82">
        <v>405</v>
      </c>
      <c r="N24" s="79">
        <v>1</v>
      </c>
      <c r="O24" s="80">
        <v>575</v>
      </c>
      <c r="P24" s="79"/>
      <c r="Q24" s="80"/>
      <c r="R24" s="79"/>
      <c r="S24" s="80"/>
      <c r="T24" s="79"/>
      <c r="U24" s="80"/>
      <c r="V24" s="79"/>
      <c r="W24" s="80"/>
      <c r="X24" s="144">
        <v>37</v>
      </c>
      <c r="Y24" s="88">
        <v>14805</v>
      </c>
      <c r="Z24" s="87">
        <v>15</v>
      </c>
    </row>
    <row r="25" spans="1:26" ht="16.5" x14ac:dyDescent="0.2">
      <c r="A25" s="119">
        <v>16</v>
      </c>
      <c r="B25" s="90" t="s">
        <v>877</v>
      </c>
      <c r="C25" s="91" t="s">
        <v>867</v>
      </c>
      <c r="D25" s="81">
        <v>8</v>
      </c>
      <c r="E25" s="82">
        <v>7420</v>
      </c>
      <c r="F25" s="79">
        <v>1</v>
      </c>
      <c r="G25" s="80">
        <v>15995</v>
      </c>
      <c r="H25" s="81">
        <v>5</v>
      </c>
      <c r="I25" s="82">
        <v>165</v>
      </c>
      <c r="J25" s="79">
        <v>8</v>
      </c>
      <c r="K25" s="80">
        <v>25</v>
      </c>
      <c r="L25" s="81">
        <v>9</v>
      </c>
      <c r="M25" s="82">
        <v>55</v>
      </c>
      <c r="N25" s="79">
        <v>6.5</v>
      </c>
      <c r="O25" s="80">
        <v>90</v>
      </c>
      <c r="P25" s="79"/>
      <c r="Q25" s="80"/>
      <c r="R25" s="79"/>
      <c r="S25" s="80"/>
      <c r="T25" s="79"/>
      <c r="U25" s="80"/>
      <c r="V25" s="79"/>
      <c r="W25" s="80"/>
      <c r="X25" s="144">
        <v>37.5</v>
      </c>
      <c r="Y25" s="88">
        <v>23750</v>
      </c>
      <c r="Z25" s="87">
        <v>16</v>
      </c>
    </row>
    <row r="26" spans="1:26" ht="16.5" x14ac:dyDescent="0.2">
      <c r="A26" s="118">
        <v>17</v>
      </c>
      <c r="B26" s="90" t="s">
        <v>880</v>
      </c>
      <c r="C26" s="91" t="s">
        <v>82</v>
      </c>
      <c r="D26" s="81">
        <v>3</v>
      </c>
      <c r="E26" s="82">
        <v>12540</v>
      </c>
      <c r="F26" s="79">
        <v>6</v>
      </c>
      <c r="G26" s="80">
        <v>7180</v>
      </c>
      <c r="H26" s="81">
        <v>9.5</v>
      </c>
      <c r="I26" s="82">
        <v>0</v>
      </c>
      <c r="J26" s="79">
        <v>8</v>
      </c>
      <c r="K26" s="80">
        <v>0.4</v>
      </c>
      <c r="L26" s="81">
        <v>5</v>
      </c>
      <c r="M26" s="82">
        <v>420</v>
      </c>
      <c r="N26" s="79">
        <v>6.5</v>
      </c>
      <c r="O26" s="80">
        <v>170</v>
      </c>
      <c r="P26" s="79"/>
      <c r="Q26" s="80"/>
      <c r="R26" s="79"/>
      <c r="S26" s="80"/>
      <c r="T26" s="79"/>
      <c r="U26" s="80"/>
      <c r="V26" s="79"/>
      <c r="W26" s="80"/>
      <c r="X26" s="144">
        <v>38</v>
      </c>
      <c r="Y26" s="88">
        <v>20310</v>
      </c>
      <c r="Z26" s="87">
        <v>17</v>
      </c>
    </row>
    <row r="27" spans="1:26" ht="16.5" x14ac:dyDescent="0.2">
      <c r="A27" s="118">
        <v>18</v>
      </c>
      <c r="B27" s="90" t="s">
        <v>888</v>
      </c>
      <c r="C27" s="91" t="s">
        <v>84</v>
      </c>
      <c r="D27" s="81">
        <v>4</v>
      </c>
      <c r="E27" s="82">
        <v>9245</v>
      </c>
      <c r="F27" s="79">
        <v>9</v>
      </c>
      <c r="G27" s="80">
        <v>7000</v>
      </c>
      <c r="H27" s="81">
        <v>8</v>
      </c>
      <c r="I27" s="82">
        <v>50</v>
      </c>
      <c r="J27" s="79">
        <v>4</v>
      </c>
      <c r="K27" s="80">
        <v>500</v>
      </c>
      <c r="L27" s="81">
        <v>5</v>
      </c>
      <c r="M27" s="82">
        <v>325</v>
      </c>
      <c r="N27" s="79">
        <v>8</v>
      </c>
      <c r="O27" s="80">
        <v>110</v>
      </c>
      <c r="P27" s="79"/>
      <c r="Q27" s="80"/>
      <c r="R27" s="79"/>
      <c r="S27" s="80"/>
      <c r="T27" s="79"/>
      <c r="U27" s="80"/>
      <c r="V27" s="79"/>
      <c r="W27" s="80"/>
      <c r="X27" s="144">
        <v>38</v>
      </c>
      <c r="Y27" s="88">
        <v>17230</v>
      </c>
      <c r="Z27" s="87">
        <v>18</v>
      </c>
    </row>
    <row r="28" spans="1:26" ht="16.5" x14ac:dyDescent="0.2">
      <c r="A28" s="119">
        <v>19</v>
      </c>
      <c r="B28" s="90" t="s">
        <v>998</v>
      </c>
      <c r="C28" s="91" t="s">
        <v>426</v>
      </c>
      <c r="D28" s="81">
        <v>11</v>
      </c>
      <c r="E28" s="82">
        <v>0</v>
      </c>
      <c r="F28" s="79">
        <v>11</v>
      </c>
      <c r="G28" s="80">
        <v>0</v>
      </c>
      <c r="H28" s="81">
        <v>6</v>
      </c>
      <c r="I28" s="82">
        <v>110</v>
      </c>
      <c r="J28" s="79">
        <v>6</v>
      </c>
      <c r="K28" s="80">
        <v>75</v>
      </c>
      <c r="L28" s="81">
        <v>2</v>
      </c>
      <c r="M28" s="82">
        <v>755</v>
      </c>
      <c r="N28" s="79">
        <v>2</v>
      </c>
      <c r="O28" s="80">
        <v>370</v>
      </c>
      <c r="P28" s="79"/>
      <c r="Q28" s="80"/>
      <c r="R28" s="79"/>
      <c r="S28" s="80"/>
      <c r="T28" s="79"/>
      <c r="U28" s="80"/>
      <c r="V28" s="79"/>
      <c r="W28" s="80"/>
      <c r="X28" s="144">
        <v>38</v>
      </c>
      <c r="Y28" s="88">
        <v>1310</v>
      </c>
      <c r="Z28" s="87">
        <v>19</v>
      </c>
    </row>
    <row r="29" spans="1:26" ht="16.5" x14ac:dyDescent="0.2">
      <c r="A29" s="118">
        <v>20</v>
      </c>
      <c r="B29" s="90" t="s">
        <v>892</v>
      </c>
      <c r="C29" s="91" t="s">
        <v>83</v>
      </c>
      <c r="D29" s="81">
        <v>7</v>
      </c>
      <c r="E29" s="82">
        <v>6565</v>
      </c>
      <c r="F29" s="79">
        <v>8</v>
      </c>
      <c r="G29" s="80">
        <v>7440</v>
      </c>
      <c r="H29" s="81">
        <v>1</v>
      </c>
      <c r="I29" s="82">
        <v>1978</v>
      </c>
      <c r="J29" s="79">
        <v>3</v>
      </c>
      <c r="K29" s="80">
        <v>795</v>
      </c>
      <c r="L29" s="81">
        <v>10</v>
      </c>
      <c r="M29" s="82">
        <v>40</v>
      </c>
      <c r="N29" s="79">
        <v>10</v>
      </c>
      <c r="O29" s="80">
        <v>20</v>
      </c>
      <c r="P29" s="79"/>
      <c r="Q29" s="80"/>
      <c r="R29" s="79"/>
      <c r="S29" s="80"/>
      <c r="T29" s="79"/>
      <c r="U29" s="80"/>
      <c r="V29" s="79"/>
      <c r="W29" s="80"/>
      <c r="X29" s="144">
        <v>39</v>
      </c>
      <c r="Y29" s="88">
        <v>16838</v>
      </c>
      <c r="Z29" s="87">
        <v>20</v>
      </c>
    </row>
    <row r="30" spans="1:26" ht="16.5" x14ac:dyDescent="0.2">
      <c r="A30" s="118">
        <v>21</v>
      </c>
      <c r="B30" s="90" t="s">
        <v>876</v>
      </c>
      <c r="C30" s="91" t="s">
        <v>868</v>
      </c>
      <c r="D30" s="81">
        <v>1</v>
      </c>
      <c r="E30" s="82">
        <v>14800</v>
      </c>
      <c r="F30" s="79">
        <v>6</v>
      </c>
      <c r="G30" s="80">
        <v>9445</v>
      </c>
      <c r="H30" s="81">
        <v>9.5</v>
      </c>
      <c r="I30" s="82">
        <v>0.2</v>
      </c>
      <c r="J30" s="79">
        <v>10</v>
      </c>
      <c r="K30" s="80">
        <v>0</v>
      </c>
      <c r="L30" s="81">
        <v>8</v>
      </c>
      <c r="M30" s="82">
        <v>230</v>
      </c>
      <c r="N30" s="79">
        <v>5</v>
      </c>
      <c r="O30" s="80">
        <v>240</v>
      </c>
      <c r="P30" s="79"/>
      <c r="Q30" s="80"/>
      <c r="R30" s="79"/>
      <c r="S30" s="80"/>
      <c r="T30" s="79"/>
      <c r="U30" s="80"/>
      <c r="V30" s="79"/>
      <c r="W30" s="80"/>
      <c r="X30" s="144">
        <v>39.5</v>
      </c>
      <c r="Y30" s="88">
        <v>24715</v>
      </c>
      <c r="Z30" s="87">
        <v>21</v>
      </c>
    </row>
    <row r="31" spans="1:26" ht="16.5" x14ac:dyDescent="0.2">
      <c r="A31" s="119">
        <v>22</v>
      </c>
      <c r="B31" s="90" t="s">
        <v>882</v>
      </c>
      <c r="C31" s="91" t="s">
        <v>869</v>
      </c>
      <c r="D31" s="81">
        <v>5</v>
      </c>
      <c r="E31" s="82">
        <v>8745</v>
      </c>
      <c r="F31" s="79">
        <v>5</v>
      </c>
      <c r="G31" s="80">
        <v>7635</v>
      </c>
      <c r="H31" s="81">
        <v>8</v>
      </c>
      <c r="I31" s="82">
        <v>0.1</v>
      </c>
      <c r="J31" s="79">
        <v>6</v>
      </c>
      <c r="K31" s="80">
        <v>120</v>
      </c>
      <c r="L31" s="81">
        <v>7</v>
      </c>
      <c r="M31" s="82">
        <v>250</v>
      </c>
      <c r="N31" s="79">
        <v>8.5</v>
      </c>
      <c r="O31" s="80">
        <v>65</v>
      </c>
      <c r="P31" s="79"/>
      <c r="Q31" s="80"/>
      <c r="R31" s="79"/>
      <c r="S31" s="80"/>
      <c r="T31" s="79"/>
      <c r="U31" s="80"/>
      <c r="V31" s="79"/>
      <c r="W31" s="80"/>
      <c r="X31" s="144">
        <v>39.5</v>
      </c>
      <c r="Y31" s="88">
        <v>16815</v>
      </c>
      <c r="Z31" s="87">
        <v>22</v>
      </c>
    </row>
    <row r="32" spans="1:26" ht="16.5" x14ac:dyDescent="0.2">
      <c r="A32" s="118">
        <v>23</v>
      </c>
      <c r="B32" s="90" t="s">
        <v>650</v>
      </c>
      <c r="C32" s="91" t="s">
        <v>84</v>
      </c>
      <c r="D32" s="81">
        <v>7</v>
      </c>
      <c r="E32" s="82">
        <v>7820</v>
      </c>
      <c r="F32" s="79">
        <v>9</v>
      </c>
      <c r="G32" s="80">
        <v>4190</v>
      </c>
      <c r="H32" s="81">
        <v>4</v>
      </c>
      <c r="I32" s="82">
        <v>300</v>
      </c>
      <c r="J32" s="79">
        <v>7</v>
      </c>
      <c r="K32" s="80">
        <v>95</v>
      </c>
      <c r="L32" s="81">
        <v>3</v>
      </c>
      <c r="M32" s="82">
        <v>745</v>
      </c>
      <c r="N32" s="79">
        <v>10</v>
      </c>
      <c r="O32" s="80">
        <v>6</v>
      </c>
      <c r="P32" s="79"/>
      <c r="Q32" s="80"/>
      <c r="R32" s="79"/>
      <c r="S32" s="80"/>
      <c r="T32" s="79"/>
      <c r="U32" s="80"/>
      <c r="V32" s="79"/>
      <c r="W32" s="80"/>
      <c r="X32" s="144">
        <v>40</v>
      </c>
      <c r="Y32" s="88">
        <v>13156</v>
      </c>
      <c r="Z32" s="87">
        <v>23</v>
      </c>
    </row>
    <row r="33" spans="1:26" ht="16.5" x14ac:dyDescent="0.2">
      <c r="A33" s="118">
        <v>24</v>
      </c>
      <c r="B33" s="90" t="s">
        <v>887</v>
      </c>
      <c r="C33" s="91" t="s">
        <v>870</v>
      </c>
      <c r="D33" s="81">
        <v>8</v>
      </c>
      <c r="E33" s="82">
        <v>7045</v>
      </c>
      <c r="F33" s="79">
        <v>4</v>
      </c>
      <c r="G33" s="80">
        <v>9450</v>
      </c>
      <c r="H33" s="81">
        <v>7</v>
      </c>
      <c r="I33" s="82">
        <v>55</v>
      </c>
      <c r="J33" s="79">
        <v>8</v>
      </c>
      <c r="K33" s="80">
        <v>30</v>
      </c>
      <c r="L33" s="81">
        <v>8</v>
      </c>
      <c r="M33" s="82">
        <v>305</v>
      </c>
      <c r="N33" s="79">
        <v>6</v>
      </c>
      <c r="O33" s="80">
        <v>160</v>
      </c>
      <c r="P33" s="79"/>
      <c r="Q33" s="80"/>
      <c r="R33" s="79"/>
      <c r="S33" s="80"/>
      <c r="T33" s="79"/>
      <c r="U33" s="80"/>
      <c r="V33" s="79"/>
      <c r="W33" s="80"/>
      <c r="X33" s="144">
        <v>41</v>
      </c>
      <c r="Y33" s="88">
        <v>17045</v>
      </c>
      <c r="Z33" s="87">
        <v>24</v>
      </c>
    </row>
    <row r="34" spans="1:26" ht="16.5" x14ac:dyDescent="0.2">
      <c r="A34" s="119">
        <v>25</v>
      </c>
      <c r="B34" s="90" t="s">
        <v>886</v>
      </c>
      <c r="C34" s="91" t="s">
        <v>82</v>
      </c>
      <c r="D34" s="81">
        <v>10</v>
      </c>
      <c r="E34" s="82">
        <v>3885</v>
      </c>
      <c r="F34" s="79">
        <v>2</v>
      </c>
      <c r="G34" s="80">
        <v>13130</v>
      </c>
      <c r="H34" s="81">
        <v>9.5</v>
      </c>
      <c r="I34" s="82">
        <v>0.2</v>
      </c>
      <c r="J34" s="79">
        <v>9</v>
      </c>
      <c r="K34" s="80">
        <v>20</v>
      </c>
      <c r="L34" s="81">
        <v>1</v>
      </c>
      <c r="M34" s="82">
        <v>765</v>
      </c>
      <c r="N34" s="79">
        <v>10</v>
      </c>
      <c r="O34" s="80">
        <v>35</v>
      </c>
      <c r="P34" s="79"/>
      <c r="Q34" s="80"/>
      <c r="R34" s="79"/>
      <c r="S34" s="80"/>
      <c r="T34" s="79"/>
      <c r="U34" s="80"/>
      <c r="V34" s="79"/>
      <c r="W34" s="80"/>
      <c r="X34" s="144">
        <v>41.5</v>
      </c>
      <c r="Y34" s="88">
        <v>17835</v>
      </c>
      <c r="Z34" s="87">
        <v>25</v>
      </c>
    </row>
    <row r="35" spans="1:26" ht="16.5" x14ac:dyDescent="0.2">
      <c r="A35" s="118">
        <v>26</v>
      </c>
      <c r="B35" s="90" t="s">
        <v>897</v>
      </c>
      <c r="C35" s="91" t="s">
        <v>75</v>
      </c>
      <c r="D35" s="81">
        <v>10</v>
      </c>
      <c r="E35" s="82">
        <v>3825</v>
      </c>
      <c r="F35" s="79">
        <v>10</v>
      </c>
      <c r="G35" s="80">
        <v>3245</v>
      </c>
      <c r="H35" s="81">
        <v>3</v>
      </c>
      <c r="I35" s="82">
        <v>615</v>
      </c>
      <c r="J35" s="79">
        <v>9</v>
      </c>
      <c r="K35" s="80">
        <v>0.2</v>
      </c>
      <c r="L35" s="81">
        <v>6</v>
      </c>
      <c r="M35" s="82">
        <v>290</v>
      </c>
      <c r="N35" s="79">
        <v>5</v>
      </c>
      <c r="O35" s="80">
        <v>205</v>
      </c>
      <c r="P35" s="79"/>
      <c r="Q35" s="80"/>
      <c r="R35" s="79"/>
      <c r="S35" s="80"/>
      <c r="T35" s="79"/>
      <c r="U35" s="80"/>
      <c r="V35" s="79"/>
      <c r="W35" s="80"/>
      <c r="X35" s="144">
        <v>43</v>
      </c>
      <c r="Y35" s="88">
        <v>8180</v>
      </c>
      <c r="Z35" s="87">
        <v>26</v>
      </c>
    </row>
    <row r="36" spans="1:26" ht="16.5" x14ac:dyDescent="0.2">
      <c r="A36" s="118">
        <v>27</v>
      </c>
      <c r="B36" s="90" t="s">
        <v>884</v>
      </c>
      <c r="C36" s="91" t="s">
        <v>426</v>
      </c>
      <c r="D36" s="81">
        <v>4</v>
      </c>
      <c r="E36" s="82">
        <v>10970</v>
      </c>
      <c r="F36" s="79">
        <v>7</v>
      </c>
      <c r="G36" s="80">
        <v>7110</v>
      </c>
      <c r="H36" s="81">
        <v>6</v>
      </c>
      <c r="I36" s="82">
        <v>60</v>
      </c>
      <c r="J36" s="79">
        <v>6</v>
      </c>
      <c r="K36" s="80">
        <v>55</v>
      </c>
      <c r="L36" s="81">
        <v>11</v>
      </c>
      <c r="M36" s="82">
        <v>0</v>
      </c>
      <c r="N36" s="79">
        <v>11</v>
      </c>
      <c r="O36" s="80">
        <v>0</v>
      </c>
      <c r="P36" s="79"/>
      <c r="Q36" s="80"/>
      <c r="R36" s="79"/>
      <c r="S36" s="80"/>
      <c r="T36" s="79"/>
      <c r="U36" s="80"/>
      <c r="V36" s="79"/>
      <c r="W36" s="80"/>
      <c r="X36" s="144">
        <v>45</v>
      </c>
      <c r="Y36" s="88">
        <v>18195</v>
      </c>
      <c r="Z36" s="87">
        <v>27</v>
      </c>
    </row>
    <row r="37" spans="1:26" ht="16.5" x14ac:dyDescent="0.2">
      <c r="A37" s="119">
        <v>28</v>
      </c>
      <c r="B37" s="90" t="s">
        <v>890</v>
      </c>
      <c r="C37" s="91" t="s">
        <v>83</v>
      </c>
      <c r="D37" s="81">
        <v>10</v>
      </c>
      <c r="E37" s="82">
        <v>3130</v>
      </c>
      <c r="F37" s="79">
        <v>4</v>
      </c>
      <c r="G37" s="80">
        <v>11600</v>
      </c>
      <c r="H37" s="81">
        <v>9.5</v>
      </c>
      <c r="I37" s="82">
        <v>0</v>
      </c>
      <c r="J37" s="79">
        <v>4</v>
      </c>
      <c r="K37" s="80">
        <v>972</v>
      </c>
      <c r="L37" s="81">
        <v>9</v>
      </c>
      <c r="M37" s="82">
        <v>205</v>
      </c>
      <c r="N37" s="79">
        <v>9</v>
      </c>
      <c r="O37" s="80">
        <v>70</v>
      </c>
      <c r="P37" s="79"/>
      <c r="Q37" s="80"/>
      <c r="R37" s="79"/>
      <c r="S37" s="80"/>
      <c r="T37" s="79"/>
      <c r="U37" s="80"/>
      <c r="V37" s="79"/>
      <c r="W37" s="80"/>
      <c r="X37" s="144">
        <v>45.5</v>
      </c>
      <c r="Y37" s="88">
        <v>15977</v>
      </c>
      <c r="Z37" s="87">
        <v>28</v>
      </c>
    </row>
    <row r="38" spans="1:26" ht="16.5" x14ac:dyDescent="0.2">
      <c r="A38" s="118">
        <v>29</v>
      </c>
      <c r="B38" s="90" t="s">
        <v>885</v>
      </c>
      <c r="C38" s="91" t="s">
        <v>870</v>
      </c>
      <c r="D38" s="81">
        <v>2</v>
      </c>
      <c r="E38" s="82">
        <v>14550</v>
      </c>
      <c r="F38" s="79">
        <v>10</v>
      </c>
      <c r="G38" s="80">
        <v>5795</v>
      </c>
      <c r="H38" s="81">
        <v>9.5</v>
      </c>
      <c r="I38" s="82">
        <v>0</v>
      </c>
      <c r="J38" s="79">
        <v>10</v>
      </c>
      <c r="K38" s="80">
        <v>0</v>
      </c>
      <c r="L38" s="81">
        <v>8</v>
      </c>
      <c r="M38" s="82">
        <v>130</v>
      </c>
      <c r="N38" s="79">
        <v>6.5</v>
      </c>
      <c r="O38" s="80">
        <v>170</v>
      </c>
      <c r="P38" s="79"/>
      <c r="Q38" s="80"/>
      <c r="R38" s="79"/>
      <c r="S38" s="80"/>
      <c r="T38" s="79"/>
      <c r="U38" s="80"/>
      <c r="V38" s="79"/>
      <c r="W38" s="80"/>
      <c r="X38" s="144">
        <v>46</v>
      </c>
      <c r="Y38" s="88">
        <v>20645</v>
      </c>
      <c r="Z38" s="87">
        <v>29</v>
      </c>
    </row>
    <row r="39" spans="1:26" ht="16.5" x14ac:dyDescent="0.2">
      <c r="A39" s="118">
        <v>30</v>
      </c>
      <c r="B39" s="90" t="s">
        <v>896</v>
      </c>
      <c r="C39" s="91" t="s">
        <v>870</v>
      </c>
      <c r="D39" s="81">
        <v>8</v>
      </c>
      <c r="E39" s="82">
        <v>6365</v>
      </c>
      <c r="F39" s="79">
        <v>11</v>
      </c>
      <c r="G39" s="80">
        <v>0</v>
      </c>
      <c r="H39" s="81">
        <v>5</v>
      </c>
      <c r="I39" s="82">
        <v>405</v>
      </c>
      <c r="J39" s="79">
        <v>10</v>
      </c>
      <c r="K39" s="80">
        <v>0</v>
      </c>
      <c r="L39" s="81">
        <v>10</v>
      </c>
      <c r="M39" s="82">
        <v>0</v>
      </c>
      <c r="N39" s="79">
        <v>2</v>
      </c>
      <c r="O39" s="80">
        <v>565</v>
      </c>
      <c r="P39" s="79"/>
      <c r="Q39" s="80"/>
      <c r="R39" s="79"/>
      <c r="S39" s="80"/>
      <c r="T39" s="79"/>
      <c r="U39" s="80"/>
      <c r="V39" s="79"/>
      <c r="W39" s="80"/>
      <c r="X39" s="144">
        <v>46</v>
      </c>
      <c r="Y39" s="88">
        <v>7335</v>
      </c>
      <c r="Z39" s="87">
        <v>30</v>
      </c>
    </row>
    <row r="40" spans="1:26" ht="16.5" x14ac:dyDescent="0.2">
      <c r="A40" s="119">
        <v>31</v>
      </c>
      <c r="B40" s="90" t="s">
        <v>895</v>
      </c>
      <c r="C40" s="91" t="s">
        <v>426</v>
      </c>
      <c r="D40" s="81">
        <v>9</v>
      </c>
      <c r="E40" s="82">
        <v>4545</v>
      </c>
      <c r="F40" s="79">
        <v>10</v>
      </c>
      <c r="G40" s="80">
        <v>6225</v>
      </c>
      <c r="H40" s="81">
        <v>11</v>
      </c>
      <c r="I40" s="82">
        <v>0</v>
      </c>
      <c r="J40" s="79">
        <v>11</v>
      </c>
      <c r="K40" s="80">
        <v>0</v>
      </c>
      <c r="L40" s="81">
        <v>5</v>
      </c>
      <c r="M40" s="82">
        <v>420</v>
      </c>
      <c r="N40" s="79">
        <v>2</v>
      </c>
      <c r="O40" s="80">
        <v>555</v>
      </c>
      <c r="P40" s="79"/>
      <c r="Q40" s="80"/>
      <c r="R40" s="79"/>
      <c r="S40" s="80"/>
      <c r="T40" s="79"/>
      <c r="U40" s="80"/>
      <c r="V40" s="79"/>
      <c r="W40" s="80"/>
      <c r="X40" s="144">
        <v>48</v>
      </c>
      <c r="Y40" s="88">
        <v>11745</v>
      </c>
      <c r="Z40" s="87">
        <v>31</v>
      </c>
    </row>
    <row r="41" spans="1:26" ht="16.5" x14ac:dyDescent="0.2">
      <c r="A41" s="1207">
        <v>32</v>
      </c>
      <c r="B41" s="1208" t="s">
        <v>999</v>
      </c>
      <c r="C41" s="1209" t="s">
        <v>869</v>
      </c>
      <c r="D41" s="1012">
        <v>11</v>
      </c>
      <c r="E41" s="1013">
        <v>0</v>
      </c>
      <c r="F41" s="1014">
        <v>5</v>
      </c>
      <c r="G41" s="1015">
        <v>8855</v>
      </c>
      <c r="H41" s="1012">
        <v>11</v>
      </c>
      <c r="I41" s="1013">
        <v>0</v>
      </c>
      <c r="J41" s="1014">
        <v>11</v>
      </c>
      <c r="K41" s="1015">
        <v>0</v>
      </c>
      <c r="L41" s="1012">
        <v>11</v>
      </c>
      <c r="M41" s="1013">
        <v>0</v>
      </c>
      <c r="N41" s="1014">
        <v>11</v>
      </c>
      <c r="O41" s="1015">
        <v>0</v>
      </c>
      <c r="P41" s="1014"/>
      <c r="Q41" s="1015"/>
      <c r="R41" s="1014"/>
      <c r="S41" s="1015"/>
      <c r="T41" s="1014"/>
      <c r="U41" s="1015"/>
      <c r="V41" s="1014"/>
      <c r="W41" s="1015"/>
      <c r="X41" s="1210">
        <v>60</v>
      </c>
      <c r="Y41" s="1211">
        <v>8855</v>
      </c>
      <c r="Z41" s="1212">
        <v>32</v>
      </c>
    </row>
    <row r="42" spans="1:26" ht="17.25" thickBot="1" x14ac:dyDescent="0.25">
      <c r="A42" s="120">
        <v>33</v>
      </c>
      <c r="B42" s="886" t="s">
        <v>898</v>
      </c>
      <c r="C42" s="121" t="s">
        <v>870</v>
      </c>
      <c r="D42" s="122">
        <v>11</v>
      </c>
      <c r="E42" s="123">
        <v>0</v>
      </c>
      <c r="F42" s="124">
        <v>9</v>
      </c>
      <c r="G42" s="125">
        <v>6570</v>
      </c>
      <c r="H42" s="122">
        <v>11</v>
      </c>
      <c r="I42" s="123">
        <v>0</v>
      </c>
      <c r="J42" s="124">
        <v>11</v>
      </c>
      <c r="K42" s="125">
        <v>0</v>
      </c>
      <c r="L42" s="122">
        <v>11</v>
      </c>
      <c r="M42" s="123">
        <v>0</v>
      </c>
      <c r="N42" s="124">
        <v>11</v>
      </c>
      <c r="O42" s="125">
        <v>0</v>
      </c>
      <c r="P42" s="124"/>
      <c r="Q42" s="125"/>
      <c r="R42" s="124"/>
      <c r="S42" s="125"/>
      <c r="T42" s="124"/>
      <c r="U42" s="125"/>
      <c r="V42" s="124"/>
      <c r="W42" s="125"/>
      <c r="X42" s="1112">
        <v>64</v>
      </c>
      <c r="Y42" s="1113">
        <v>6570</v>
      </c>
      <c r="Z42" s="126">
        <v>33</v>
      </c>
    </row>
    <row r="43" spans="1:26" ht="13.5" thickTop="1" x14ac:dyDescent="0.2"/>
  </sheetData>
  <mergeCells count="24">
    <mergeCell ref="V6:W6"/>
    <mergeCell ref="V5:W5"/>
    <mergeCell ref="X5:Z6"/>
    <mergeCell ref="D6:E6"/>
    <mergeCell ref="F6:G6"/>
    <mergeCell ref="H6:I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T5:U5"/>
    <mergeCell ref="A5:A7"/>
    <mergeCell ref="B5:B7"/>
    <mergeCell ref="C5:C7"/>
    <mergeCell ref="D5:E5"/>
    <mergeCell ref="F5:G5"/>
    <mergeCell ref="H5:I5"/>
    <mergeCell ref="T6:U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X10:X42" xr:uid="{86AD12EC-A31A-4BA9-B28A-ED55B2E91EBC}">
      <formula1>IF(ISNUMBER(D10)=TRUE,SUM(D10,F10,H10,J10,L10,N10,T10,V10),"")</formula1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O45"/>
  <sheetViews>
    <sheetView topLeftCell="A9" workbookViewId="0">
      <selection activeCell="M52" sqref="M52"/>
    </sheetView>
  </sheetViews>
  <sheetFormatPr defaultRowHeight="12.75" x14ac:dyDescent="0.2"/>
  <cols>
    <col min="1" max="1" width="7.140625" customWidth="1"/>
    <col min="2" max="2" width="23.7109375" customWidth="1"/>
    <col min="3" max="3" width="17.140625" customWidth="1"/>
    <col min="4" max="4" width="7.7109375" customWidth="1"/>
    <col min="5" max="5" width="8" customWidth="1"/>
    <col min="6" max="6" width="7.85546875" customWidth="1"/>
    <col min="7" max="11" width="8" customWidth="1"/>
  </cols>
  <sheetData>
    <row r="1" spans="1:15" ht="21.75" customHeight="1" x14ac:dyDescent="0.2">
      <c r="A1" s="178"/>
      <c r="B1" s="179"/>
      <c r="C1" s="179"/>
      <c r="D1" s="179"/>
      <c r="E1" s="179"/>
      <c r="F1" s="179"/>
      <c r="G1" s="179"/>
      <c r="H1" s="179"/>
      <c r="I1" s="179"/>
      <c r="J1" s="180"/>
      <c r="K1" s="181"/>
    </row>
    <row r="2" spans="1:15" ht="99.75" customHeight="1" x14ac:dyDescent="0.2">
      <c r="A2" s="1556"/>
      <c r="B2" s="1557"/>
      <c r="C2" s="1557"/>
      <c r="D2" s="1557"/>
      <c r="E2" s="1557"/>
      <c r="F2" s="1557"/>
      <c r="G2" s="1557"/>
      <c r="H2" s="1557"/>
      <c r="I2" s="1557"/>
      <c r="J2" s="182"/>
      <c r="K2" s="183"/>
    </row>
    <row r="3" spans="1:15" ht="30.75" customHeight="1" x14ac:dyDescent="0.2">
      <c r="A3" s="1558" t="s">
        <v>72</v>
      </c>
      <c r="B3" s="1559"/>
      <c r="C3" s="1559"/>
      <c r="D3" s="1559"/>
      <c r="E3" s="1559"/>
      <c r="F3" s="1559"/>
      <c r="G3" s="1559"/>
      <c r="H3" s="1559"/>
      <c r="I3" s="1559"/>
      <c r="J3" s="1559"/>
      <c r="K3" s="1560"/>
    </row>
    <row r="4" spans="1:15" ht="15" x14ac:dyDescent="0.25">
      <c r="A4" s="1561" t="s">
        <v>72</v>
      </c>
      <c r="B4" s="1562"/>
      <c r="C4" s="1562"/>
      <c r="D4" s="1562"/>
      <c r="E4" s="1562"/>
      <c r="F4" s="1562"/>
      <c r="G4" s="1562"/>
      <c r="H4" s="1562"/>
      <c r="I4" s="1562"/>
      <c r="J4" s="1562"/>
      <c r="K4" s="1562"/>
      <c r="L4" s="1562"/>
      <c r="M4" s="1563"/>
      <c r="N4" s="1056"/>
      <c r="O4" s="1055"/>
    </row>
    <row r="5" spans="1:15" ht="32.25" thickBot="1" x14ac:dyDescent="0.25">
      <c r="A5" s="1137" t="s">
        <v>86</v>
      </c>
      <c r="B5" s="1138" t="s">
        <v>87</v>
      </c>
      <c r="C5" s="1138" t="s">
        <v>88</v>
      </c>
      <c r="D5" s="1139" t="s">
        <v>89</v>
      </c>
      <c r="E5" s="1139" t="s">
        <v>90</v>
      </c>
      <c r="F5" s="1139" t="s">
        <v>91</v>
      </c>
      <c r="G5" s="1139" t="s">
        <v>92</v>
      </c>
      <c r="H5" s="1139" t="s">
        <v>93</v>
      </c>
      <c r="I5" s="1139" t="s">
        <v>94</v>
      </c>
      <c r="J5" s="1139" t="s">
        <v>95</v>
      </c>
      <c r="K5" s="1139" t="s">
        <v>96</v>
      </c>
      <c r="L5" s="1139" t="s">
        <v>97</v>
      </c>
      <c r="M5" s="1140" t="s">
        <v>98</v>
      </c>
      <c r="N5" s="1141" t="s">
        <v>99</v>
      </c>
      <c r="O5" s="1141" t="s">
        <v>100</v>
      </c>
    </row>
    <row r="6" spans="1:15" ht="19.5" thickBot="1" x14ac:dyDescent="0.25">
      <c r="A6" s="1142" t="s">
        <v>510</v>
      </c>
      <c r="B6" s="1143" t="s">
        <v>510</v>
      </c>
      <c r="C6" s="1143" t="s">
        <v>511</v>
      </c>
      <c r="D6" s="1144">
        <v>8</v>
      </c>
      <c r="E6" s="1144">
        <v>2</v>
      </c>
      <c r="F6" s="1144">
        <v>12</v>
      </c>
      <c r="G6" s="1144">
        <v>9</v>
      </c>
      <c r="H6" s="1144">
        <v>2</v>
      </c>
      <c r="I6" s="1144">
        <v>2</v>
      </c>
      <c r="J6" s="1144">
        <v>4</v>
      </c>
      <c r="K6" s="1144">
        <v>3</v>
      </c>
      <c r="L6" s="1145">
        <v>42</v>
      </c>
      <c r="M6" s="1146">
        <v>1</v>
      </c>
      <c r="N6" s="1147">
        <v>50</v>
      </c>
      <c r="O6" s="1147">
        <v>46</v>
      </c>
    </row>
    <row r="7" spans="1:15" ht="19.5" thickBot="1" x14ac:dyDescent="0.25">
      <c r="A7" s="1148" t="s">
        <v>507</v>
      </c>
      <c r="B7" s="1143" t="s">
        <v>507</v>
      </c>
      <c r="C7" s="1143" t="s">
        <v>508</v>
      </c>
      <c r="D7" s="1144">
        <v>2</v>
      </c>
      <c r="E7" s="1144">
        <v>3</v>
      </c>
      <c r="F7" s="1144">
        <v>8</v>
      </c>
      <c r="G7" s="1144">
        <v>8</v>
      </c>
      <c r="H7" s="1144">
        <v>7</v>
      </c>
      <c r="I7" s="1144">
        <v>8</v>
      </c>
      <c r="J7" s="1144">
        <v>8</v>
      </c>
      <c r="K7" s="1144">
        <v>1</v>
      </c>
      <c r="L7" s="1145">
        <v>45</v>
      </c>
      <c r="M7" s="1146">
        <v>2</v>
      </c>
      <c r="N7" s="1147">
        <v>42</v>
      </c>
      <c r="O7" s="1147">
        <v>43</v>
      </c>
    </row>
    <row r="8" spans="1:15" ht="19.5" thickBot="1" x14ac:dyDescent="0.25">
      <c r="A8" s="1148" t="s">
        <v>513</v>
      </c>
      <c r="B8" s="1143" t="s">
        <v>513</v>
      </c>
      <c r="C8" s="1143" t="s">
        <v>514</v>
      </c>
      <c r="D8" s="1144">
        <v>6</v>
      </c>
      <c r="E8" s="1144">
        <v>10</v>
      </c>
      <c r="F8" s="1144">
        <v>3</v>
      </c>
      <c r="G8" s="1144">
        <v>17</v>
      </c>
      <c r="H8" s="1144">
        <v>6</v>
      </c>
      <c r="I8" s="1144">
        <v>7</v>
      </c>
      <c r="J8" s="1144">
        <v>9</v>
      </c>
      <c r="K8" s="1144">
        <v>6</v>
      </c>
      <c r="L8" s="1145">
        <v>64</v>
      </c>
      <c r="M8" s="1146">
        <v>3</v>
      </c>
      <c r="N8" s="1147">
        <v>35</v>
      </c>
      <c r="O8" s="1147">
        <v>42</v>
      </c>
    </row>
    <row r="9" spans="1:15" ht="19.5" thickBot="1" x14ac:dyDescent="0.25">
      <c r="A9" s="1148" t="s">
        <v>507</v>
      </c>
      <c r="B9" s="1143" t="s">
        <v>507</v>
      </c>
      <c r="C9" s="1143" t="s">
        <v>509</v>
      </c>
      <c r="D9" s="1144">
        <v>1</v>
      </c>
      <c r="E9" s="1144">
        <v>4</v>
      </c>
      <c r="F9" s="1144">
        <v>1</v>
      </c>
      <c r="G9" s="1144">
        <v>6</v>
      </c>
      <c r="H9" s="1144">
        <v>23</v>
      </c>
      <c r="I9" s="1144">
        <v>15</v>
      </c>
      <c r="J9" s="1144">
        <v>15</v>
      </c>
      <c r="K9" s="1144">
        <v>2</v>
      </c>
      <c r="L9" s="1145">
        <v>67</v>
      </c>
      <c r="M9" s="1146">
        <v>4</v>
      </c>
      <c r="N9" s="1147">
        <v>43</v>
      </c>
      <c r="O9" s="1147">
        <v>48</v>
      </c>
    </row>
    <row r="10" spans="1:15" ht="19.5" thickBot="1" x14ac:dyDescent="0.25">
      <c r="A10" s="1148" t="s">
        <v>507</v>
      </c>
      <c r="B10" s="1143" t="s">
        <v>507</v>
      </c>
      <c r="C10" s="1143" t="s">
        <v>512</v>
      </c>
      <c r="D10" s="1144">
        <v>5</v>
      </c>
      <c r="E10" s="1144">
        <v>5</v>
      </c>
      <c r="F10" s="1144">
        <v>8</v>
      </c>
      <c r="G10" s="1144">
        <v>19</v>
      </c>
      <c r="H10" s="1144">
        <v>4</v>
      </c>
      <c r="I10" s="1144">
        <v>3</v>
      </c>
      <c r="J10" s="1144">
        <v>3</v>
      </c>
      <c r="K10" s="1144">
        <v>22</v>
      </c>
      <c r="L10" s="1145">
        <v>69</v>
      </c>
      <c r="M10" s="1146">
        <v>5</v>
      </c>
      <c r="N10" s="1147">
        <v>35</v>
      </c>
      <c r="O10" s="1147">
        <v>51</v>
      </c>
    </row>
    <row r="11" spans="1:15" ht="19.5" thickBot="1" x14ac:dyDescent="0.25">
      <c r="A11" s="1148" t="s">
        <v>510</v>
      </c>
      <c r="B11" s="1143" t="s">
        <v>510</v>
      </c>
      <c r="C11" s="1143" t="s">
        <v>515</v>
      </c>
      <c r="D11" s="1144">
        <v>4</v>
      </c>
      <c r="E11" s="1144">
        <v>14</v>
      </c>
      <c r="F11" s="1144">
        <v>2</v>
      </c>
      <c r="G11" s="1144">
        <v>11</v>
      </c>
      <c r="H11" s="1144">
        <v>18</v>
      </c>
      <c r="I11" s="1144">
        <v>22</v>
      </c>
      <c r="J11" s="1144">
        <v>1</v>
      </c>
      <c r="K11" s="1144">
        <v>7</v>
      </c>
      <c r="L11" s="1145">
        <v>79</v>
      </c>
      <c r="M11" s="1146">
        <v>6</v>
      </c>
      <c r="N11" s="1147">
        <v>34</v>
      </c>
      <c r="O11" s="1147">
        <v>50</v>
      </c>
    </row>
    <row r="12" spans="1:15" ht="19.5" thickBot="1" x14ac:dyDescent="0.25">
      <c r="A12" s="1148" t="s">
        <v>520</v>
      </c>
      <c r="B12" s="1143" t="s">
        <v>520</v>
      </c>
      <c r="C12" s="1143" t="s">
        <v>532</v>
      </c>
      <c r="D12" s="1144">
        <v>21</v>
      </c>
      <c r="E12" s="1144">
        <v>12</v>
      </c>
      <c r="F12" s="1144">
        <v>11</v>
      </c>
      <c r="G12" s="1144">
        <v>3</v>
      </c>
      <c r="H12" s="1144">
        <v>19</v>
      </c>
      <c r="I12" s="1144">
        <v>6</v>
      </c>
      <c r="J12" s="1144">
        <v>6</v>
      </c>
      <c r="K12" s="1144">
        <v>4</v>
      </c>
      <c r="L12" s="1145">
        <v>82</v>
      </c>
      <c r="M12" s="1146">
        <v>7</v>
      </c>
      <c r="N12" s="1147">
        <v>24</v>
      </c>
      <c r="O12" s="1147">
        <v>48</v>
      </c>
    </row>
    <row r="13" spans="1:15" ht="19.5" thickBot="1" x14ac:dyDescent="0.25">
      <c r="A13" s="1148" t="s">
        <v>516</v>
      </c>
      <c r="B13" s="1143" t="s">
        <v>516</v>
      </c>
      <c r="C13" s="1143" t="s">
        <v>526</v>
      </c>
      <c r="D13" s="1144">
        <v>24</v>
      </c>
      <c r="E13" s="1144">
        <v>1</v>
      </c>
      <c r="F13" s="1144">
        <v>7</v>
      </c>
      <c r="G13" s="1144">
        <v>15</v>
      </c>
      <c r="H13" s="1144">
        <v>1</v>
      </c>
      <c r="I13" s="1144">
        <v>12</v>
      </c>
      <c r="J13" s="1144">
        <v>5</v>
      </c>
      <c r="K13" s="1144">
        <v>22</v>
      </c>
      <c r="L13" s="1145">
        <v>87</v>
      </c>
      <c r="M13" s="1146">
        <v>8</v>
      </c>
      <c r="N13" s="1147">
        <v>36</v>
      </c>
      <c r="O13" s="1147">
        <v>53</v>
      </c>
    </row>
    <row r="14" spans="1:15" ht="19.5" thickBot="1" x14ac:dyDescent="0.25">
      <c r="A14" s="1148" t="s">
        <v>513</v>
      </c>
      <c r="B14" s="1143" t="s">
        <v>513</v>
      </c>
      <c r="C14" s="1143" t="s">
        <v>523</v>
      </c>
      <c r="D14" s="1144">
        <v>7</v>
      </c>
      <c r="E14" s="1144">
        <v>17</v>
      </c>
      <c r="F14" s="1144">
        <v>5</v>
      </c>
      <c r="G14" s="1144">
        <v>5</v>
      </c>
      <c r="H14" s="1144">
        <v>23</v>
      </c>
      <c r="I14" s="1144">
        <v>22</v>
      </c>
      <c r="J14" s="1144">
        <v>12</v>
      </c>
      <c r="K14" s="1144">
        <v>8</v>
      </c>
      <c r="L14" s="1145">
        <v>99</v>
      </c>
      <c r="M14" s="1146">
        <v>9</v>
      </c>
      <c r="N14" s="1147">
        <v>29</v>
      </c>
      <c r="O14" s="1147">
        <v>67</v>
      </c>
    </row>
    <row r="15" spans="1:15" ht="19.5" thickBot="1" x14ac:dyDescent="0.25">
      <c r="A15" s="1148" t="s">
        <v>524</v>
      </c>
      <c r="B15" s="1143" t="s">
        <v>524</v>
      </c>
      <c r="C15" s="1143" t="s">
        <v>525</v>
      </c>
      <c r="D15" s="1144">
        <v>9</v>
      </c>
      <c r="E15" s="1144">
        <v>15</v>
      </c>
      <c r="F15" s="1144">
        <v>4</v>
      </c>
      <c r="G15" s="1144">
        <v>13</v>
      </c>
      <c r="H15" s="1144">
        <v>23</v>
      </c>
      <c r="I15" s="1144">
        <v>11</v>
      </c>
      <c r="J15" s="1144">
        <v>22</v>
      </c>
      <c r="K15" s="1144">
        <v>14</v>
      </c>
      <c r="L15" s="1145">
        <v>111</v>
      </c>
      <c r="M15" s="1146">
        <v>10</v>
      </c>
      <c r="N15" s="1147">
        <v>21</v>
      </c>
      <c r="O15" s="1147">
        <v>45</v>
      </c>
    </row>
    <row r="16" spans="1:15" ht="19.5" thickBot="1" x14ac:dyDescent="0.25">
      <c r="A16" s="1148" t="s">
        <v>513</v>
      </c>
      <c r="B16" s="1143" t="s">
        <v>513</v>
      </c>
      <c r="C16" s="1143" t="s">
        <v>529</v>
      </c>
      <c r="D16" s="1144">
        <v>25</v>
      </c>
      <c r="E16" s="1144">
        <v>7</v>
      </c>
      <c r="F16" s="1144">
        <v>10</v>
      </c>
      <c r="G16" s="1144">
        <v>20</v>
      </c>
      <c r="H16" s="1144">
        <v>9</v>
      </c>
      <c r="I16" s="1144">
        <v>22</v>
      </c>
      <c r="J16" s="1144">
        <v>11</v>
      </c>
      <c r="K16" s="1144">
        <v>9</v>
      </c>
      <c r="L16" s="1145">
        <v>113</v>
      </c>
      <c r="M16" s="1146">
        <v>11</v>
      </c>
      <c r="N16" s="1147">
        <v>21</v>
      </c>
      <c r="O16" s="1147">
        <v>39</v>
      </c>
    </row>
    <row r="17" spans="1:15" ht="19.5" thickBot="1" x14ac:dyDescent="0.25">
      <c r="A17" s="1148" t="s">
        <v>516</v>
      </c>
      <c r="B17" s="1143" t="s">
        <v>516</v>
      </c>
      <c r="C17" s="1143" t="s">
        <v>517</v>
      </c>
      <c r="D17" s="1144">
        <v>3</v>
      </c>
      <c r="E17" s="1144">
        <v>16</v>
      </c>
      <c r="F17" s="1144">
        <v>20</v>
      </c>
      <c r="G17" s="1144">
        <v>26</v>
      </c>
      <c r="H17" s="1144">
        <v>23</v>
      </c>
      <c r="I17" s="1144">
        <v>5</v>
      </c>
      <c r="J17" s="1144">
        <v>7</v>
      </c>
      <c r="K17" s="1144">
        <v>13</v>
      </c>
      <c r="L17" s="1145">
        <v>113</v>
      </c>
      <c r="M17" s="1146">
        <v>12</v>
      </c>
      <c r="N17" s="1147">
        <v>20</v>
      </c>
      <c r="O17" s="1147">
        <v>45</v>
      </c>
    </row>
    <row r="18" spans="1:15" ht="19.5" thickBot="1" x14ac:dyDescent="0.25">
      <c r="A18" s="1148" t="s">
        <v>530</v>
      </c>
      <c r="B18" s="1143" t="s">
        <v>530</v>
      </c>
      <c r="C18" s="1143" t="s">
        <v>531</v>
      </c>
      <c r="D18" s="1144">
        <v>11</v>
      </c>
      <c r="E18" s="1144">
        <v>22</v>
      </c>
      <c r="F18" s="1144">
        <v>14</v>
      </c>
      <c r="G18" s="1144">
        <v>1</v>
      </c>
      <c r="H18" s="1144">
        <v>12</v>
      </c>
      <c r="I18" s="1144">
        <v>22</v>
      </c>
      <c r="J18" s="1144">
        <v>16</v>
      </c>
      <c r="K18" s="1144">
        <v>22</v>
      </c>
      <c r="L18" s="1145">
        <v>120</v>
      </c>
      <c r="M18" s="1146">
        <v>13</v>
      </c>
      <c r="N18" s="1147">
        <v>19</v>
      </c>
      <c r="O18" s="1147">
        <v>42</v>
      </c>
    </row>
    <row r="19" spans="1:15" ht="19.5" thickBot="1" x14ac:dyDescent="0.25">
      <c r="A19" s="1148" t="s">
        <v>518</v>
      </c>
      <c r="B19" s="1143" t="s">
        <v>518</v>
      </c>
      <c r="C19" s="1143" t="s">
        <v>538</v>
      </c>
      <c r="D19" s="1144">
        <v>18</v>
      </c>
      <c r="E19" s="1144">
        <v>21</v>
      </c>
      <c r="F19" s="1144">
        <v>13</v>
      </c>
      <c r="G19" s="1144">
        <v>10</v>
      </c>
      <c r="H19" s="1144">
        <v>8</v>
      </c>
      <c r="I19" s="1144">
        <v>10</v>
      </c>
      <c r="J19" s="1144">
        <v>19</v>
      </c>
      <c r="K19" s="1144">
        <v>22</v>
      </c>
      <c r="L19" s="1145">
        <v>121</v>
      </c>
      <c r="M19" s="1146">
        <v>14</v>
      </c>
      <c r="N19" s="1147">
        <v>19</v>
      </c>
      <c r="O19" s="1147">
        <v>41</v>
      </c>
    </row>
    <row r="20" spans="1:15" ht="19.5" thickBot="1" x14ac:dyDescent="0.25">
      <c r="A20" s="1148" t="s">
        <v>518</v>
      </c>
      <c r="B20" s="1143" t="s">
        <v>518</v>
      </c>
      <c r="C20" s="1143" t="s">
        <v>519</v>
      </c>
      <c r="D20" s="1144">
        <v>10</v>
      </c>
      <c r="E20" s="1144">
        <v>11</v>
      </c>
      <c r="F20" s="1144">
        <v>17</v>
      </c>
      <c r="G20" s="1144">
        <v>18</v>
      </c>
      <c r="H20" s="1144">
        <v>17</v>
      </c>
      <c r="I20" s="1144">
        <v>22</v>
      </c>
      <c r="J20" s="1144">
        <v>18</v>
      </c>
      <c r="K20" s="1144">
        <v>12</v>
      </c>
      <c r="L20" s="1145">
        <v>125</v>
      </c>
      <c r="M20" s="1146">
        <v>15</v>
      </c>
      <c r="N20" s="1147">
        <v>19</v>
      </c>
      <c r="O20" s="1147">
        <v>36</v>
      </c>
    </row>
    <row r="21" spans="1:15" ht="19.5" thickBot="1" x14ac:dyDescent="0.25">
      <c r="A21" s="1148" t="s">
        <v>518</v>
      </c>
      <c r="B21" s="1143" t="s">
        <v>518</v>
      </c>
      <c r="C21" s="1143" t="s">
        <v>536</v>
      </c>
      <c r="D21" s="1144">
        <v>17</v>
      </c>
      <c r="E21" s="1144">
        <v>19</v>
      </c>
      <c r="F21" s="1144">
        <v>18</v>
      </c>
      <c r="G21" s="1144">
        <v>12</v>
      </c>
      <c r="H21" s="1144">
        <v>10</v>
      </c>
      <c r="I21" s="1144">
        <v>13</v>
      </c>
      <c r="J21" s="1144">
        <v>17</v>
      </c>
      <c r="K21" s="1144">
        <v>22</v>
      </c>
      <c r="L21" s="1145">
        <v>128</v>
      </c>
      <c r="M21" s="1146">
        <v>16</v>
      </c>
      <c r="N21" s="1147">
        <v>15</v>
      </c>
      <c r="O21" s="1147">
        <v>44</v>
      </c>
    </row>
    <row r="22" spans="1:15" ht="19.5" thickBot="1" x14ac:dyDescent="0.25">
      <c r="A22" s="1148" t="s">
        <v>510</v>
      </c>
      <c r="B22" s="1143" t="s">
        <v>510</v>
      </c>
      <c r="C22" s="1143" t="s">
        <v>537</v>
      </c>
      <c r="D22" s="1144">
        <v>27</v>
      </c>
      <c r="E22" s="1144">
        <v>9</v>
      </c>
      <c r="F22" s="1144">
        <v>19</v>
      </c>
      <c r="G22" s="1144">
        <v>16</v>
      </c>
      <c r="H22" s="1144">
        <v>15</v>
      </c>
      <c r="I22" s="1144">
        <v>9</v>
      </c>
      <c r="J22" s="1144">
        <v>22</v>
      </c>
      <c r="K22" s="1144">
        <v>11</v>
      </c>
      <c r="L22" s="1145">
        <v>128</v>
      </c>
      <c r="M22" s="1146">
        <v>17</v>
      </c>
      <c r="N22" s="1147">
        <v>12</v>
      </c>
      <c r="O22" s="1147">
        <v>42</v>
      </c>
    </row>
    <row r="23" spans="1:15" ht="19.5" thickBot="1" x14ac:dyDescent="0.25">
      <c r="A23" s="1148" t="s">
        <v>533</v>
      </c>
      <c r="B23" s="1143" t="s">
        <v>533</v>
      </c>
      <c r="C23" s="1143" t="s">
        <v>534</v>
      </c>
      <c r="D23" s="1144">
        <v>12</v>
      </c>
      <c r="E23" s="1144">
        <v>23</v>
      </c>
      <c r="F23" s="1144">
        <v>15</v>
      </c>
      <c r="G23" s="1144">
        <v>26</v>
      </c>
      <c r="H23" s="1144">
        <v>5</v>
      </c>
      <c r="I23" s="1144">
        <v>27</v>
      </c>
      <c r="J23" s="1144">
        <v>2</v>
      </c>
      <c r="K23" s="1144">
        <v>22</v>
      </c>
      <c r="L23" s="1145">
        <v>132</v>
      </c>
      <c r="M23" s="1146">
        <v>18</v>
      </c>
      <c r="N23" s="1147">
        <v>18</v>
      </c>
      <c r="O23" s="1147">
        <v>41</v>
      </c>
    </row>
    <row r="24" spans="1:15" ht="19.5" thickBot="1" x14ac:dyDescent="0.25">
      <c r="A24" s="1148" t="s">
        <v>530</v>
      </c>
      <c r="B24" s="1143" t="s">
        <v>530</v>
      </c>
      <c r="C24" s="1143" t="s">
        <v>541</v>
      </c>
      <c r="D24" s="1144">
        <v>20</v>
      </c>
      <c r="E24" s="1144">
        <v>24</v>
      </c>
      <c r="F24" s="1144">
        <v>21</v>
      </c>
      <c r="G24" s="1144">
        <v>7</v>
      </c>
      <c r="H24" s="1144">
        <v>12</v>
      </c>
      <c r="I24" s="1144">
        <v>1</v>
      </c>
      <c r="J24" s="1144">
        <v>22</v>
      </c>
      <c r="K24" s="1144">
        <v>27</v>
      </c>
      <c r="L24" s="1145">
        <v>134</v>
      </c>
      <c r="M24" s="1146">
        <v>19</v>
      </c>
      <c r="N24" s="1147">
        <v>16</v>
      </c>
      <c r="O24" s="1147">
        <v>48</v>
      </c>
    </row>
    <row r="25" spans="1:15" ht="19.5" thickBot="1" x14ac:dyDescent="0.25">
      <c r="A25" s="1148" t="s">
        <v>530</v>
      </c>
      <c r="B25" s="1143" t="s">
        <v>530</v>
      </c>
      <c r="C25" s="1143" t="s">
        <v>540</v>
      </c>
      <c r="D25" s="1144">
        <v>23</v>
      </c>
      <c r="E25" s="1144">
        <v>20</v>
      </c>
      <c r="F25" s="1144">
        <v>26</v>
      </c>
      <c r="G25" s="1144">
        <v>14</v>
      </c>
      <c r="H25" s="1144">
        <v>14</v>
      </c>
      <c r="I25" s="1144">
        <v>22</v>
      </c>
      <c r="J25" s="1144">
        <v>13</v>
      </c>
      <c r="K25" s="1144">
        <v>5</v>
      </c>
      <c r="L25" s="1145">
        <v>137</v>
      </c>
      <c r="M25" s="1146">
        <v>20</v>
      </c>
      <c r="N25" s="1147">
        <v>14</v>
      </c>
      <c r="O25" s="1147">
        <v>39</v>
      </c>
    </row>
    <row r="26" spans="1:15" ht="19.5" thickBot="1" x14ac:dyDescent="0.25">
      <c r="A26" s="1148" t="s">
        <v>520</v>
      </c>
      <c r="B26" s="1143" t="s">
        <v>520</v>
      </c>
      <c r="C26" s="1143" t="s">
        <v>521</v>
      </c>
      <c r="D26" s="1144">
        <v>13</v>
      </c>
      <c r="E26" s="1144">
        <v>8</v>
      </c>
      <c r="F26" s="1144">
        <v>26</v>
      </c>
      <c r="G26" s="1144">
        <v>26</v>
      </c>
      <c r="H26" s="1144">
        <v>16</v>
      </c>
      <c r="I26" s="1144">
        <v>4</v>
      </c>
      <c r="J26" s="1144">
        <v>27</v>
      </c>
      <c r="K26" s="1144">
        <v>22</v>
      </c>
      <c r="L26" s="1145">
        <v>142</v>
      </c>
      <c r="M26" s="1146">
        <v>21</v>
      </c>
      <c r="N26" s="1147">
        <v>17</v>
      </c>
      <c r="O26" s="1147">
        <v>35</v>
      </c>
    </row>
    <row r="27" spans="1:15" ht="19.5" thickBot="1" x14ac:dyDescent="0.25">
      <c r="A27" s="1148" t="s">
        <v>516</v>
      </c>
      <c r="B27" s="1143" t="s">
        <v>516</v>
      </c>
      <c r="C27" s="1143" t="s">
        <v>522</v>
      </c>
      <c r="D27" s="1144">
        <v>16</v>
      </c>
      <c r="E27" s="1144">
        <v>6</v>
      </c>
      <c r="F27" s="1144">
        <v>26</v>
      </c>
      <c r="G27" s="1144">
        <v>26</v>
      </c>
      <c r="H27" s="1144">
        <v>11</v>
      </c>
      <c r="I27" s="1144">
        <v>22</v>
      </c>
      <c r="J27" s="1144">
        <v>14</v>
      </c>
      <c r="K27" s="1144">
        <v>22</v>
      </c>
      <c r="L27" s="1145">
        <v>143</v>
      </c>
      <c r="M27" s="1146">
        <v>22</v>
      </c>
      <c r="N27" s="1147">
        <v>15</v>
      </c>
      <c r="O27" s="1147">
        <v>47</v>
      </c>
    </row>
    <row r="28" spans="1:15" ht="19.5" thickBot="1" x14ac:dyDescent="0.25">
      <c r="A28" s="1148" t="s">
        <v>520</v>
      </c>
      <c r="B28" s="1143" t="s">
        <v>520</v>
      </c>
      <c r="C28" s="1143" t="s">
        <v>542</v>
      </c>
      <c r="D28" s="1144">
        <v>19</v>
      </c>
      <c r="E28" s="1144">
        <v>27</v>
      </c>
      <c r="F28" s="1144">
        <v>26</v>
      </c>
      <c r="G28" s="1144">
        <v>4</v>
      </c>
      <c r="H28" s="1144">
        <v>27</v>
      </c>
      <c r="I28" s="1144">
        <v>27</v>
      </c>
      <c r="J28" s="1144">
        <v>10</v>
      </c>
      <c r="K28" s="1144">
        <v>10</v>
      </c>
      <c r="L28" s="1145">
        <v>150</v>
      </c>
      <c r="M28" s="1146">
        <v>23</v>
      </c>
      <c r="N28" s="1147">
        <v>10</v>
      </c>
      <c r="O28" s="1147">
        <v>46</v>
      </c>
    </row>
    <row r="29" spans="1:15" ht="19.5" thickBot="1" x14ac:dyDescent="0.25">
      <c r="A29" s="1148" t="s">
        <v>527</v>
      </c>
      <c r="B29" s="1143" t="s">
        <v>527</v>
      </c>
      <c r="C29" s="1143" t="s">
        <v>535</v>
      </c>
      <c r="D29" s="1144">
        <v>22</v>
      </c>
      <c r="E29" s="1144">
        <v>13</v>
      </c>
      <c r="F29" s="1144">
        <v>15</v>
      </c>
      <c r="G29" s="1144">
        <v>2</v>
      </c>
      <c r="H29" s="1144">
        <v>27</v>
      </c>
      <c r="I29" s="1144">
        <v>27</v>
      </c>
      <c r="J29" s="1144">
        <v>27</v>
      </c>
      <c r="K29" s="1144">
        <v>27</v>
      </c>
      <c r="L29" s="1145">
        <v>160</v>
      </c>
      <c r="M29" s="1146">
        <v>24</v>
      </c>
      <c r="N29" s="1147">
        <v>11</v>
      </c>
      <c r="O29" s="1147">
        <v>49</v>
      </c>
    </row>
    <row r="30" spans="1:15" ht="19.5" thickBot="1" x14ac:dyDescent="0.25">
      <c r="A30" s="1148" t="s">
        <v>527</v>
      </c>
      <c r="B30" s="1143" t="s">
        <v>527</v>
      </c>
      <c r="C30" s="1143" t="s">
        <v>528</v>
      </c>
      <c r="D30" s="1144">
        <v>14</v>
      </c>
      <c r="E30" s="1144">
        <v>18</v>
      </c>
      <c r="F30" s="1144">
        <v>6</v>
      </c>
      <c r="G30" s="1144">
        <v>26</v>
      </c>
      <c r="H30" s="1144">
        <v>27</v>
      </c>
      <c r="I30" s="1144">
        <v>27</v>
      </c>
      <c r="J30" s="1144">
        <v>27</v>
      </c>
      <c r="K30" s="1144">
        <v>27</v>
      </c>
      <c r="L30" s="1145">
        <v>172</v>
      </c>
      <c r="M30" s="1146">
        <v>25</v>
      </c>
      <c r="N30" s="1147">
        <v>14</v>
      </c>
      <c r="O30" s="1147">
        <v>40</v>
      </c>
    </row>
    <row r="31" spans="1:15" ht="19.5" thickBot="1" x14ac:dyDescent="0.25">
      <c r="A31" s="1148" t="s">
        <v>520</v>
      </c>
      <c r="B31" s="1143" t="s">
        <v>520</v>
      </c>
      <c r="C31" s="1143" t="s">
        <v>545</v>
      </c>
      <c r="D31" s="1144">
        <v>27</v>
      </c>
      <c r="E31" s="1144">
        <v>27</v>
      </c>
      <c r="F31" s="1144">
        <v>27</v>
      </c>
      <c r="G31" s="1144">
        <v>27</v>
      </c>
      <c r="H31" s="1144">
        <v>3</v>
      </c>
      <c r="I31" s="1144">
        <v>14</v>
      </c>
      <c r="J31" s="1144">
        <v>27</v>
      </c>
      <c r="K31" s="1144">
        <v>27</v>
      </c>
      <c r="L31" s="1145">
        <v>179</v>
      </c>
      <c r="M31" s="1146">
        <v>26</v>
      </c>
      <c r="N31" s="1147">
        <v>6</v>
      </c>
      <c r="O31" s="1147">
        <v>34</v>
      </c>
    </row>
    <row r="32" spans="1:15" ht="19.5" thickBot="1" x14ac:dyDescent="0.25">
      <c r="A32" s="1148" t="s">
        <v>527</v>
      </c>
      <c r="B32" s="1143" t="s">
        <v>527</v>
      </c>
      <c r="C32" s="1143" t="s">
        <v>539</v>
      </c>
      <c r="D32" s="1144">
        <v>15</v>
      </c>
      <c r="E32" s="1144">
        <v>25</v>
      </c>
      <c r="F32" s="1144">
        <v>26</v>
      </c>
      <c r="G32" s="1144">
        <v>21</v>
      </c>
      <c r="H32" s="1144">
        <v>27</v>
      </c>
      <c r="I32" s="1144">
        <v>27</v>
      </c>
      <c r="J32" s="1144">
        <v>27</v>
      </c>
      <c r="K32" s="1144">
        <v>27</v>
      </c>
      <c r="L32" s="1145">
        <v>195</v>
      </c>
      <c r="M32" s="1146">
        <v>27</v>
      </c>
      <c r="N32" s="1147">
        <v>7</v>
      </c>
      <c r="O32" s="1147">
        <v>39</v>
      </c>
    </row>
    <row r="33" spans="1:15" ht="19.5" thickBot="1" x14ac:dyDescent="0.25">
      <c r="A33" s="1148" t="s">
        <v>518</v>
      </c>
      <c r="B33" s="1143" t="s">
        <v>518</v>
      </c>
      <c r="C33" s="1143" t="s">
        <v>543</v>
      </c>
      <c r="D33" s="1144">
        <v>27</v>
      </c>
      <c r="E33" s="1144">
        <v>27</v>
      </c>
      <c r="F33" s="1144">
        <v>27</v>
      </c>
      <c r="G33" s="1144">
        <v>27</v>
      </c>
      <c r="H33" s="1144">
        <v>27</v>
      </c>
      <c r="I33" s="1144">
        <v>27</v>
      </c>
      <c r="J33" s="1144">
        <v>27</v>
      </c>
      <c r="K33" s="1144">
        <v>27</v>
      </c>
      <c r="L33" s="1145">
        <v>216</v>
      </c>
      <c r="M33" s="1146">
        <v>28</v>
      </c>
      <c r="N33" s="1147">
        <v>0</v>
      </c>
      <c r="O33" s="1147">
        <v>0</v>
      </c>
    </row>
    <row r="34" spans="1:15" ht="19.5" thickBot="1" x14ac:dyDescent="0.25">
      <c r="A34" s="1148" t="s">
        <v>513</v>
      </c>
      <c r="B34" s="1143" t="s">
        <v>513</v>
      </c>
      <c r="C34" s="1143" t="s">
        <v>544</v>
      </c>
      <c r="D34" s="1144">
        <v>27</v>
      </c>
      <c r="E34" s="1144">
        <v>27</v>
      </c>
      <c r="F34" s="1144">
        <v>27</v>
      </c>
      <c r="G34" s="1144">
        <v>27</v>
      </c>
      <c r="H34" s="1144">
        <v>27</v>
      </c>
      <c r="I34" s="1144">
        <v>27</v>
      </c>
      <c r="J34" s="1144">
        <v>27</v>
      </c>
      <c r="K34" s="1144">
        <v>27</v>
      </c>
      <c r="L34" s="1145">
        <v>216</v>
      </c>
      <c r="M34" s="1146">
        <v>28</v>
      </c>
      <c r="N34" s="1147">
        <v>0</v>
      </c>
      <c r="O34" s="1147">
        <v>0</v>
      </c>
    </row>
    <row r="35" spans="1:15" ht="18.75" x14ac:dyDescent="0.2">
      <c r="A35" s="1148" t="s">
        <v>507</v>
      </c>
      <c r="B35" s="1143" t="s">
        <v>507</v>
      </c>
      <c r="C35" s="1143" t="s">
        <v>546</v>
      </c>
      <c r="D35" s="1144">
        <v>27</v>
      </c>
      <c r="E35" s="1144">
        <v>27</v>
      </c>
      <c r="F35" s="1144">
        <v>27</v>
      </c>
      <c r="G35" s="1144">
        <v>27</v>
      </c>
      <c r="H35" s="1144">
        <v>27</v>
      </c>
      <c r="I35" s="1144">
        <v>27</v>
      </c>
      <c r="J35" s="1144">
        <v>27</v>
      </c>
      <c r="K35" s="1144">
        <v>27</v>
      </c>
      <c r="L35" s="1145">
        <v>216</v>
      </c>
      <c r="M35" s="1146">
        <v>28</v>
      </c>
      <c r="N35" s="1147">
        <v>0</v>
      </c>
      <c r="O35" s="1147">
        <v>0</v>
      </c>
    </row>
    <row r="36" spans="1:15" ht="15" x14ac:dyDescent="0.2">
      <c r="A36" s="1564" t="s">
        <v>101</v>
      </c>
      <c r="B36" s="1565"/>
      <c r="C36" s="1565"/>
      <c r="D36" s="1565"/>
      <c r="E36" s="1565"/>
      <c r="F36" s="1565"/>
      <c r="G36" s="1565"/>
      <c r="H36" s="1565"/>
      <c r="I36" s="1565"/>
      <c r="J36" s="1565"/>
      <c r="K36" s="1565"/>
      <c r="L36" s="1565"/>
      <c r="M36" s="1566"/>
      <c r="N36">
        <v>521</v>
      </c>
      <c r="O36" t="s">
        <v>920</v>
      </c>
    </row>
    <row r="37" spans="1:15" ht="30" x14ac:dyDescent="0.2">
      <c r="A37" s="1149" t="s">
        <v>86</v>
      </c>
      <c r="B37" s="1150" t="s">
        <v>87</v>
      </c>
      <c r="C37" s="1151"/>
      <c r="D37" s="1139" t="s">
        <v>89</v>
      </c>
      <c r="E37" s="1139" t="s">
        <v>90</v>
      </c>
      <c r="F37" s="1139" t="s">
        <v>91</v>
      </c>
      <c r="G37" s="1139" t="s">
        <v>92</v>
      </c>
      <c r="H37" s="1139" t="s">
        <v>93</v>
      </c>
      <c r="I37" s="1139" t="s">
        <v>547</v>
      </c>
      <c r="J37" s="1139" t="s">
        <v>95</v>
      </c>
      <c r="K37" s="1139" t="s">
        <v>102</v>
      </c>
      <c r="L37" s="1139" t="s">
        <v>97</v>
      </c>
      <c r="M37" s="1152" t="s">
        <v>98</v>
      </c>
      <c r="N37" s="1141" t="s">
        <v>99</v>
      </c>
      <c r="O37" s="1141" t="s">
        <v>100</v>
      </c>
    </row>
    <row r="38" spans="1:15" ht="18.75" x14ac:dyDescent="0.25">
      <c r="A38" s="1153">
        <v>4</v>
      </c>
      <c r="B38" s="1154" t="s">
        <v>507</v>
      </c>
      <c r="C38" s="1155"/>
      <c r="D38" s="1156">
        <v>1</v>
      </c>
      <c r="E38" s="1156">
        <v>1</v>
      </c>
      <c r="F38" s="1156">
        <v>1</v>
      </c>
      <c r="G38" s="1156">
        <v>3</v>
      </c>
      <c r="H38" s="1156">
        <v>1</v>
      </c>
      <c r="I38" s="1156">
        <v>2</v>
      </c>
      <c r="J38" s="1156">
        <v>2</v>
      </c>
      <c r="K38" s="1156">
        <v>2</v>
      </c>
      <c r="L38" s="1157">
        <v>13</v>
      </c>
      <c r="M38" s="1158">
        <v>1</v>
      </c>
      <c r="N38">
        <v>120</v>
      </c>
      <c r="O38">
        <v>51</v>
      </c>
    </row>
    <row r="39" spans="1:15" ht="18.75" x14ac:dyDescent="0.25">
      <c r="A39" s="1153">
        <v>7</v>
      </c>
      <c r="B39" s="1154" t="s">
        <v>510</v>
      </c>
      <c r="C39" s="1155"/>
      <c r="D39" s="1156">
        <v>3</v>
      </c>
      <c r="E39" s="1156">
        <v>3</v>
      </c>
      <c r="F39" s="1156">
        <v>3</v>
      </c>
      <c r="G39" s="1156">
        <v>4</v>
      </c>
      <c r="H39" s="1156">
        <v>4</v>
      </c>
      <c r="I39" s="1156">
        <v>3</v>
      </c>
      <c r="J39" s="1156">
        <v>3</v>
      </c>
      <c r="K39" s="1156">
        <v>1</v>
      </c>
      <c r="L39" s="1157">
        <v>24</v>
      </c>
      <c r="M39" s="1158">
        <v>2</v>
      </c>
      <c r="N39">
        <v>96</v>
      </c>
      <c r="O39">
        <v>50</v>
      </c>
    </row>
    <row r="40" spans="1:15" ht="18.75" x14ac:dyDescent="0.25">
      <c r="A40" s="1153">
        <v>2</v>
      </c>
      <c r="B40" s="1154" t="s">
        <v>513</v>
      </c>
      <c r="C40" s="1155"/>
      <c r="D40" s="1156">
        <v>2</v>
      </c>
      <c r="E40" s="1156">
        <v>4</v>
      </c>
      <c r="F40" s="1156">
        <v>2</v>
      </c>
      <c r="G40" s="1156">
        <v>6</v>
      </c>
      <c r="H40" s="1156">
        <v>5</v>
      </c>
      <c r="I40" s="1156">
        <v>7</v>
      </c>
      <c r="J40" s="1156">
        <v>4</v>
      </c>
      <c r="K40" s="1156">
        <v>3</v>
      </c>
      <c r="L40" s="1157">
        <v>33</v>
      </c>
      <c r="M40" s="1158">
        <v>3</v>
      </c>
      <c r="N40">
        <v>85</v>
      </c>
      <c r="O40">
        <v>67</v>
      </c>
    </row>
    <row r="41" spans="1:15" ht="18.75" x14ac:dyDescent="0.25">
      <c r="A41" s="1159">
        <v>8</v>
      </c>
      <c r="B41" s="1154" t="s">
        <v>516</v>
      </c>
      <c r="C41" s="1155"/>
      <c r="D41" s="1156">
        <v>4</v>
      </c>
      <c r="E41" s="1156">
        <v>2</v>
      </c>
      <c r="F41" s="1156">
        <v>6</v>
      </c>
      <c r="G41" s="1156">
        <v>8</v>
      </c>
      <c r="H41" s="1156">
        <v>2</v>
      </c>
      <c r="I41" s="1156">
        <v>4</v>
      </c>
      <c r="J41" s="1156">
        <v>1</v>
      </c>
      <c r="K41" s="1156">
        <v>7</v>
      </c>
      <c r="L41" s="1157">
        <v>34</v>
      </c>
      <c r="M41" s="1160">
        <v>4</v>
      </c>
      <c r="N41">
        <v>71</v>
      </c>
      <c r="O41">
        <v>53</v>
      </c>
    </row>
    <row r="42" spans="1:15" ht="18.75" x14ac:dyDescent="0.25">
      <c r="A42" s="1159">
        <v>1</v>
      </c>
      <c r="B42" s="1154" t="s">
        <v>520</v>
      </c>
      <c r="C42" s="1161"/>
      <c r="D42" s="1156">
        <v>7</v>
      </c>
      <c r="E42" s="1156">
        <v>5</v>
      </c>
      <c r="F42" s="1156">
        <v>8</v>
      </c>
      <c r="G42" s="1156">
        <v>2</v>
      </c>
      <c r="H42" s="1156">
        <v>7</v>
      </c>
      <c r="I42" s="1156">
        <v>1</v>
      </c>
      <c r="J42" s="1156">
        <v>5</v>
      </c>
      <c r="K42" s="1156">
        <v>4</v>
      </c>
      <c r="L42" s="1157">
        <v>39</v>
      </c>
      <c r="M42" s="1160">
        <v>5</v>
      </c>
      <c r="N42">
        <v>57</v>
      </c>
      <c r="O42">
        <v>48</v>
      </c>
    </row>
    <row r="43" spans="1:15" ht="18.75" x14ac:dyDescent="0.25">
      <c r="A43" s="1159">
        <v>3</v>
      </c>
      <c r="B43" s="1154" t="s">
        <v>518</v>
      </c>
      <c r="C43" s="1161"/>
      <c r="D43" s="1156">
        <v>5</v>
      </c>
      <c r="E43" s="1156">
        <v>6</v>
      </c>
      <c r="F43" s="1156">
        <v>4</v>
      </c>
      <c r="G43" s="1156">
        <v>5</v>
      </c>
      <c r="H43" s="1156">
        <v>3</v>
      </c>
      <c r="I43" s="1156">
        <v>6</v>
      </c>
      <c r="J43" s="1156">
        <v>7</v>
      </c>
      <c r="K43" s="1156">
        <v>6</v>
      </c>
      <c r="L43" s="1157">
        <v>42</v>
      </c>
      <c r="M43" s="1160">
        <v>6</v>
      </c>
      <c r="N43">
        <v>53</v>
      </c>
      <c r="O43">
        <v>44</v>
      </c>
    </row>
    <row r="44" spans="1:15" ht="18.75" x14ac:dyDescent="0.25">
      <c r="A44" s="1159">
        <v>5</v>
      </c>
      <c r="B44" s="1154" t="s">
        <v>530</v>
      </c>
      <c r="C44" s="1162"/>
      <c r="D44" s="1156">
        <v>8</v>
      </c>
      <c r="E44" s="1156">
        <v>8</v>
      </c>
      <c r="F44" s="1156">
        <v>7</v>
      </c>
      <c r="G44" s="1156">
        <v>1</v>
      </c>
      <c r="H44" s="1156">
        <v>6</v>
      </c>
      <c r="I44" s="1156">
        <v>5</v>
      </c>
      <c r="J44" s="1156">
        <v>6</v>
      </c>
      <c r="K44" s="1156">
        <v>5</v>
      </c>
      <c r="L44" s="1157">
        <v>46</v>
      </c>
      <c r="M44" s="1160">
        <v>7</v>
      </c>
      <c r="N44">
        <v>49</v>
      </c>
      <c r="O44">
        <v>48</v>
      </c>
    </row>
    <row r="45" spans="1:15" ht="19.5" thickBot="1" x14ac:dyDescent="0.3">
      <c r="A45" s="1163">
        <v>6</v>
      </c>
      <c r="B45" s="1165" t="s">
        <v>527</v>
      </c>
      <c r="C45" s="1164"/>
      <c r="D45" s="1166">
        <v>6</v>
      </c>
      <c r="E45" s="1166">
        <v>7</v>
      </c>
      <c r="F45" s="1166">
        <v>5</v>
      </c>
      <c r="G45" s="1166">
        <v>7</v>
      </c>
      <c r="H45" s="1166">
        <v>8</v>
      </c>
      <c r="I45" s="1166">
        <v>8</v>
      </c>
      <c r="J45" s="1166">
        <v>8</v>
      </c>
      <c r="K45" s="1166">
        <v>8</v>
      </c>
      <c r="L45" s="1167">
        <v>57</v>
      </c>
      <c r="M45" s="1168">
        <v>8</v>
      </c>
      <c r="N45">
        <v>32</v>
      </c>
      <c r="O45">
        <v>49</v>
      </c>
    </row>
  </sheetData>
  <mergeCells count="4">
    <mergeCell ref="A2:I2"/>
    <mergeCell ref="A3:K3"/>
    <mergeCell ref="A4:M4"/>
    <mergeCell ref="A36:M36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1AB1-52D6-48C5-8D0D-4EC80B28DD8D}">
  <sheetPr>
    <tabColor theme="9" tint="-0.499984740745262"/>
  </sheetPr>
  <dimension ref="A2:V31"/>
  <sheetViews>
    <sheetView topLeftCell="A3" workbookViewId="0">
      <selection activeCell="Y18" sqref="Y18"/>
    </sheetView>
  </sheetViews>
  <sheetFormatPr defaultRowHeight="12.75" x14ac:dyDescent="0.2"/>
  <cols>
    <col min="1" max="1" width="5.5703125" customWidth="1"/>
    <col min="2" max="2" width="17.5703125" customWidth="1"/>
    <col min="3" max="3" width="16.140625" customWidth="1"/>
    <col min="4" max="4" width="7.7109375" customWidth="1"/>
    <col min="5" max="5" width="7.5703125" customWidth="1"/>
    <col min="6" max="6" width="7.7109375" customWidth="1"/>
    <col min="7" max="7" width="7.5703125" customWidth="1"/>
    <col min="8" max="8" width="7.7109375" customWidth="1"/>
    <col min="9" max="9" width="7.85546875" customWidth="1"/>
    <col min="10" max="10" width="7.5703125" customWidth="1"/>
    <col min="11" max="11" width="7.7109375" customWidth="1"/>
    <col min="12" max="12" width="7.85546875" customWidth="1"/>
    <col min="13" max="13" width="7.7109375" customWidth="1"/>
    <col min="14" max="14" width="7.5703125" customWidth="1"/>
    <col min="15" max="15" width="7.85546875" customWidth="1"/>
    <col min="16" max="16" width="7.7109375" customWidth="1"/>
    <col min="17" max="18" width="7.85546875" customWidth="1"/>
    <col min="19" max="19" width="7.5703125" customWidth="1"/>
    <col min="20" max="20" width="7.85546875" customWidth="1"/>
    <col min="21" max="21" width="7.7109375" customWidth="1"/>
    <col min="22" max="22" width="9.5703125" customWidth="1"/>
  </cols>
  <sheetData>
    <row r="2" spans="1:22" ht="20.25" x14ac:dyDescent="0.3">
      <c r="D2" s="104" t="s">
        <v>41</v>
      </c>
    </row>
    <row r="4" spans="1:22" ht="20.25" x14ac:dyDescent="0.3">
      <c r="E4" s="104" t="s">
        <v>368</v>
      </c>
    </row>
    <row r="7" spans="1:22" ht="13.5" thickBot="1" x14ac:dyDescent="0.25"/>
    <row r="8" spans="1:22" ht="13.5" thickTop="1" x14ac:dyDescent="0.2">
      <c r="A8" s="1578" t="s">
        <v>25</v>
      </c>
      <c r="B8" s="1581" t="s">
        <v>26</v>
      </c>
      <c r="C8" s="1500" t="s">
        <v>27</v>
      </c>
      <c r="D8" s="1577" t="s">
        <v>6</v>
      </c>
      <c r="E8" s="1584"/>
      <c r="F8" s="1570" t="s">
        <v>7</v>
      </c>
      <c r="G8" s="1473"/>
      <c r="H8" s="1577" t="s">
        <v>8</v>
      </c>
      <c r="I8" s="1493"/>
      <c r="J8" s="1570" t="s">
        <v>9</v>
      </c>
      <c r="K8" s="1493"/>
      <c r="L8" s="1571" t="s">
        <v>10</v>
      </c>
      <c r="M8" s="1488"/>
      <c r="N8" s="1570" t="s">
        <v>11</v>
      </c>
      <c r="O8" s="1493"/>
      <c r="P8" s="1506" t="s">
        <v>12</v>
      </c>
      <c r="Q8" s="1488"/>
      <c r="R8" s="1505" t="s">
        <v>13</v>
      </c>
      <c r="S8" s="1473"/>
      <c r="T8" s="1567" t="s">
        <v>28</v>
      </c>
      <c r="U8" s="1475"/>
      <c r="V8" s="1476"/>
    </row>
    <row r="9" spans="1:22" x14ac:dyDescent="0.2">
      <c r="A9" s="1579"/>
      <c r="B9" s="1582"/>
      <c r="C9" s="1501"/>
      <c r="D9" s="1509" t="s">
        <v>747</v>
      </c>
      <c r="E9" s="1508"/>
      <c r="F9" s="1509" t="s">
        <v>747</v>
      </c>
      <c r="G9" s="1508"/>
      <c r="H9" s="1568" t="s">
        <v>748</v>
      </c>
      <c r="I9" s="1508"/>
      <c r="J9" s="1568" t="s">
        <v>748</v>
      </c>
      <c r="K9" s="1508"/>
      <c r="L9" s="1568" t="s">
        <v>750</v>
      </c>
      <c r="M9" s="1508"/>
      <c r="N9" s="1568" t="s">
        <v>753</v>
      </c>
      <c r="O9" s="1508"/>
      <c r="P9" s="1569" t="s">
        <v>752</v>
      </c>
      <c r="Q9" s="1508"/>
      <c r="R9" s="1518" t="s">
        <v>752</v>
      </c>
      <c r="S9" s="1508"/>
      <c r="T9" s="1477"/>
      <c r="U9" s="1478"/>
      <c r="V9" s="1479"/>
    </row>
    <row r="10" spans="1:22" x14ac:dyDescent="0.2">
      <c r="A10" s="1579"/>
      <c r="B10" s="1582"/>
      <c r="C10" s="1501"/>
      <c r="D10" s="1509">
        <v>46144</v>
      </c>
      <c r="E10" s="1510"/>
      <c r="F10" s="1585">
        <v>46145</v>
      </c>
      <c r="G10" s="1576"/>
      <c r="H10" s="1586" t="s">
        <v>749</v>
      </c>
      <c r="I10" s="1510"/>
      <c r="J10" s="1572" t="s">
        <v>755</v>
      </c>
      <c r="K10" s="1510"/>
      <c r="L10" s="1573">
        <v>46193</v>
      </c>
      <c r="M10" s="1574"/>
      <c r="N10" s="1572" t="s">
        <v>754</v>
      </c>
      <c r="O10" s="1510"/>
      <c r="P10" s="1575" t="s">
        <v>751</v>
      </c>
      <c r="Q10" s="1574"/>
      <c r="R10" s="1572" t="s">
        <v>756</v>
      </c>
      <c r="S10" s="1576"/>
      <c r="T10" s="1480"/>
      <c r="U10" s="1481"/>
      <c r="V10" s="1482"/>
    </row>
    <row r="11" spans="1:22" x14ac:dyDescent="0.2">
      <c r="A11" s="1580"/>
      <c r="B11" s="1583"/>
      <c r="C11" s="1534"/>
      <c r="D11" s="912" t="s">
        <v>29</v>
      </c>
      <c r="E11" s="913" t="s">
        <v>30</v>
      </c>
      <c r="F11" s="914" t="s">
        <v>29</v>
      </c>
      <c r="G11" s="915" t="s">
        <v>30</v>
      </c>
      <c r="H11" s="912" t="s">
        <v>29</v>
      </c>
      <c r="I11" s="913" t="s">
        <v>30</v>
      </c>
      <c r="J11" s="914" t="s">
        <v>29</v>
      </c>
      <c r="K11" s="913" t="s">
        <v>30</v>
      </c>
      <c r="L11" s="914" t="s">
        <v>29</v>
      </c>
      <c r="M11" s="913" t="s">
        <v>30</v>
      </c>
      <c r="N11" s="914" t="s">
        <v>29</v>
      </c>
      <c r="O11" s="916" t="s">
        <v>30</v>
      </c>
      <c r="P11" s="914" t="s">
        <v>29</v>
      </c>
      <c r="Q11" s="913" t="s">
        <v>30</v>
      </c>
      <c r="R11" s="914" t="s">
        <v>29</v>
      </c>
      <c r="S11" s="913" t="s">
        <v>30</v>
      </c>
      <c r="T11" s="708" t="s">
        <v>29</v>
      </c>
      <c r="U11" s="709" t="s">
        <v>30</v>
      </c>
      <c r="V11" s="710" t="s">
        <v>31</v>
      </c>
    </row>
    <row r="12" spans="1:22" ht="13.5" thickBot="1" x14ac:dyDescent="0.25">
      <c r="A12" s="655">
        <v>1</v>
      </c>
      <c r="B12" s="656">
        <v>2</v>
      </c>
      <c r="C12" s="656">
        <v>3</v>
      </c>
      <c r="D12" s="711">
        <v>4</v>
      </c>
      <c r="E12" s="712">
        <v>5</v>
      </c>
      <c r="F12" s="711">
        <v>6</v>
      </c>
      <c r="G12" s="712">
        <v>7</v>
      </c>
      <c r="H12" s="711">
        <v>8</v>
      </c>
      <c r="I12" s="712">
        <v>9</v>
      </c>
      <c r="J12" s="711">
        <v>10</v>
      </c>
      <c r="K12" s="712">
        <v>11</v>
      </c>
      <c r="L12" s="711">
        <v>12</v>
      </c>
      <c r="M12" s="712">
        <v>13</v>
      </c>
      <c r="N12" s="711">
        <v>14</v>
      </c>
      <c r="O12" s="712">
        <v>15</v>
      </c>
      <c r="P12" s="711">
        <v>16</v>
      </c>
      <c r="Q12" s="712">
        <v>17</v>
      </c>
      <c r="R12" s="711">
        <v>18</v>
      </c>
      <c r="S12" s="712">
        <v>19</v>
      </c>
      <c r="T12" s="711">
        <v>20</v>
      </c>
      <c r="U12" s="713">
        <v>21</v>
      </c>
      <c r="V12" s="712">
        <v>22</v>
      </c>
    </row>
    <row r="13" spans="1:22" ht="18.75" thickTop="1" x14ac:dyDescent="0.2">
      <c r="A13" s="714">
        <v>1</v>
      </c>
      <c r="B13" s="1067" t="s">
        <v>724</v>
      </c>
      <c r="C13" s="1068" t="s">
        <v>725</v>
      </c>
      <c r="D13" s="917">
        <v>6</v>
      </c>
      <c r="E13" s="918">
        <v>10</v>
      </c>
      <c r="F13" s="716">
        <v>2</v>
      </c>
      <c r="G13" s="715">
        <v>21</v>
      </c>
      <c r="H13" s="716">
        <v>1</v>
      </c>
      <c r="I13" s="715">
        <v>38</v>
      </c>
      <c r="J13" s="716">
        <v>1</v>
      </c>
      <c r="K13" s="717">
        <v>41</v>
      </c>
      <c r="L13" s="718">
        <v>3</v>
      </c>
      <c r="M13" s="715">
        <v>15</v>
      </c>
      <c r="N13" s="716">
        <v>2</v>
      </c>
      <c r="O13" s="715">
        <v>34</v>
      </c>
      <c r="P13" s="718">
        <v>2</v>
      </c>
      <c r="Q13" s="715">
        <v>47</v>
      </c>
      <c r="R13" s="716">
        <v>1</v>
      </c>
      <c r="S13" s="715">
        <v>39</v>
      </c>
      <c r="T13" s="927">
        <v>18</v>
      </c>
      <c r="U13" s="928">
        <v>245</v>
      </c>
      <c r="V13" s="919">
        <v>1</v>
      </c>
    </row>
    <row r="14" spans="1:22" ht="18" x14ac:dyDescent="0.2">
      <c r="A14" s="719">
        <v>2</v>
      </c>
      <c r="B14" s="1069" t="s">
        <v>723</v>
      </c>
      <c r="C14" s="1070" t="s">
        <v>1095</v>
      </c>
      <c r="D14" s="920">
        <v>3</v>
      </c>
      <c r="E14" s="921">
        <v>11</v>
      </c>
      <c r="F14" s="721">
        <v>1</v>
      </c>
      <c r="G14" s="722">
        <v>27</v>
      </c>
      <c r="H14" s="723">
        <v>3</v>
      </c>
      <c r="I14" s="720">
        <v>32</v>
      </c>
      <c r="J14" s="721">
        <v>5</v>
      </c>
      <c r="K14" s="722">
        <v>29</v>
      </c>
      <c r="L14" s="723">
        <v>2</v>
      </c>
      <c r="M14" s="720">
        <v>18</v>
      </c>
      <c r="N14" s="922">
        <v>6</v>
      </c>
      <c r="O14" s="722">
        <v>26</v>
      </c>
      <c r="P14" s="723">
        <v>11</v>
      </c>
      <c r="Q14" s="720">
        <v>24</v>
      </c>
      <c r="R14" s="721">
        <v>8</v>
      </c>
      <c r="S14" s="720">
        <v>21</v>
      </c>
      <c r="T14" s="927">
        <v>39</v>
      </c>
      <c r="U14" s="928">
        <v>188</v>
      </c>
      <c r="V14" s="923">
        <v>2</v>
      </c>
    </row>
    <row r="15" spans="1:22" ht="18" x14ac:dyDescent="0.2">
      <c r="A15" s="719">
        <v>3</v>
      </c>
      <c r="B15" s="1069" t="s">
        <v>728</v>
      </c>
      <c r="C15" s="1070" t="s">
        <v>729</v>
      </c>
      <c r="D15" s="920">
        <v>5</v>
      </c>
      <c r="E15" s="921">
        <v>9</v>
      </c>
      <c r="F15" s="721">
        <v>10</v>
      </c>
      <c r="G15" s="722">
        <v>16</v>
      </c>
      <c r="H15" s="723">
        <v>2</v>
      </c>
      <c r="I15" s="720">
        <v>32</v>
      </c>
      <c r="J15" s="721">
        <v>2</v>
      </c>
      <c r="K15" s="722">
        <v>36</v>
      </c>
      <c r="L15" s="723">
        <v>6</v>
      </c>
      <c r="M15" s="720">
        <v>10</v>
      </c>
      <c r="N15" s="922">
        <v>5</v>
      </c>
      <c r="O15" s="722">
        <v>25</v>
      </c>
      <c r="P15" s="723">
        <v>7</v>
      </c>
      <c r="Q15" s="720">
        <v>29</v>
      </c>
      <c r="R15" s="721">
        <v>3</v>
      </c>
      <c r="S15" s="720">
        <v>27</v>
      </c>
      <c r="T15" s="927">
        <v>40</v>
      </c>
      <c r="U15" s="928">
        <v>184</v>
      </c>
      <c r="V15" s="923">
        <v>3</v>
      </c>
    </row>
    <row r="16" spans="1:22" ht="18" x14ac:dyDescent="0.2">
      <c r="A16" s="719">
        <v>4</v>
      </c>
      <c r="B16" s="1069" t="s">
        <v>726</v>
      </c>
      <c r="C16" s="1070" t="s">
        <v>135</v>
      </c>
      <c r="D16" s="920">
        <v>2</v>
      </c>
      <c r="E16" s="921">
        <v>13</v>
      </c>
      <c r="F16" s="721">
        <v>7</v>
      </c>
      <c r="G16" s="722">
        <v>11</v>
      </c>
      <c r="H16" s="723">
        <v>4</v>
      </c>
      <c r="I16" s="720">
        <v>26</v>
      </c>
      <c r="J16" s="721">
        <v>8</v>
      </c>
      <c r="K16" s="722">
        <v>22</v>
      </c>
      <c r="L16" s="723">
        <v>14</v>
      </c>
      <c r="M16" s="720">
        <v>5</v>
      </c>
      <c r="N16" s="922">
        <v>1</v>
      </c>
      <c r="O16" s="722">
        <v>54</v>
      </c>
      <c r="P16" s="723">
        <v>6</v>
      </c>
      <c r="Q16" s="720">
        <v>25</v>
      </c>
      <c r="R16" s="721">
        <v>5</v>
      </c>
      <c r="S16" s="720">
        <v>34</v>
      </c>
      <c r="T16" s="927">
        <v>47</v>
      </c>
      <c r="U16" s="928">
        <v>190</v>
      </c>
      <c r="V16" s="923">
        <v>4</v>
      </c>
    </row>
    <row r="17" spans="1:22" ht="18" x14ac:dyDescent="0.2">
      <c r="A17" s="719">
        <v>5</v>
      </c>
      <c r="B17" s="1069" t="s">
        <v>495</v>
      </c>
      <c r="C17" s="1070" t="s">
        <v>734</v>
      </c>
      <c r="D17" s="920">
        <v>11</v>
      </c>
      <c r="E17" s="921">
        <v>6</v>
      </c>
      <c r="F17" s="721">
        <v>6</v>
      </c>
      <c r="G17" s="722">
        <v>13</v>
      </c>
      <c r="H17" s="723">
        <v>8</v>
      </c>
      <c r="I17" s="720">
        <v>20</v>
      </c>
      <c r="J17" s="721">
        <v>9</v>
      </c>
      <c r="K17" s="722">
        <v>21</v>
      </c>
      <c r="L17" s="723">
        <v>7</v>
      </c>
      <c r="M17" s="720">
        <v>9</v>
      </c>
      <c r="N17" s="922">
        <v>3</v>
      </c>
      <c r="O17" s="722">
        <v>31</v>
      </c>
      <c r="P17" s="723">
        <v>10</v>
      </c>
      <c r="Q17" s="720">
        <v>20</v>
      </c>
      <c r="R17" s="721">
        <v>2</v>
      </c>
      <c r="S17" s="720">
        <v>35</v>
      </c>
      <c r="T17" s="927">
        <v>56</v>
      </c>
      <c r="U17" s="928">
        <v>155</v>
      </c>
      <c r="V17" s="923">
        <v>5</v>
      </c>
    </row>
    <row r="18" spans="1:22" ht="18" x14ac:dyDescent="0.2">
      <c r="A18" s="719">
        <v>6</v>
      </c>
      <c r="B18" s="1069" t="s">
        <v>486</v>
      </c>
      <c r="C18" s="1070" t="s">
        <v>727</v>
      </c>
      <c r="D18" s="1071">
        <v>1</v>
      </c>
      <c r="E18" s="921">
        <v>15</v>
      </c>
      <c r="F18" s="721">
        <v>9</v>
      </c>
      <c r="G18" s="722">
        <v>9</v>
      </c>
      <c r="H18" s="723">
        <v>5</v>
      </c>
      <c r="I18" s="720">
        <v>24</v>
      </c>
      <c r="J18" s="721">
        <v>12</v>
      </c>
      <c r="K18" s="722">
        <v>19</v>
      </c>
      <c r="L18" s="723">
        <v>12.5</v>
      </c>
      <c r="M18" s="720">
        <v>7</v>
      </c>
      <c r="N18" s="922">
        <v>8</v>
      </c>
      <c r="O18" s="722">
        <v>23</v>
      </c>
      <c r="P18" s="723">
        <v>1</v>
      </c>
      <c r="Q18" s="720">
        <v>52</v>
      </c>
      <c r="R18" s="721">
        <v>9</v>
      </c>
      <c r="S18" s="720">
        <v>22</v>
      </c>
      <c r="T18" s="927">
        <v>57.5</v>
      </c>
      <c r="U18" s="928">
        <v>171</v>
      </c>
      <c r="V18" s="923">
        <v>6</v>
      </c>
    </row>
    <row r="19" spans="1:22" ht="18" x14ac:dyDescent="0.2">
      <c r="A19" s="719">
        <v>7</v>
      </c>
      <c r="B19" s="1069" t="s">
        <v>741</v>
      </c>
      <c r="C19" s="1070" t="s">
        <v>742</v>
      </c>
      <c r="D19" s="1072">
        <v>10</v>
      </c>
      <c r="E19" s="921">
        <v>5</v>
      </c>
      <c r="F19" s="721">
        <v>15.5</v>
      </c>
      <c r="G19" s="722">
        <v>5</v>
      </c>
      <c r="H19" s="723">
        <v>7</v>
      </c>
      <c r="I19" s="720">
        <v>24</v>
      </c>
      <c r="J19" s="721">
        <v>4</v>
      </c>
      <c r="K19" s="722">
        <v>29</v>
      </c>
      <c r="L19" s="723">
        <v>1</v>
      </c>
      <c r="M19" s="720">
        <v>21</v>
      </c>
      <c r="N19" s="922">
        <v>7</v>
      </c>
      <c r="O19" s="722">
        <v>26</v>
      </c>
      <c r="P19" s="723">
        <v>8</v>
      </c>
      <c r="Q19" s="720">
        <v>27</v>
      </c>
      <c r="R19" s="721">
        <v>7</v>
      </c>
      <c r="S19" s="720">
        <v>32</v>
      </c>
      <c r="T19" s="927">
        <v>59.5</v>
      </c>
      <c r="U19" s="928">
        <v>169</v>
      </c>
      <c r="V19" s="923">
        <v>7</v>
      </c>
    </row>
    <row r="20" spans="1:22" ht="18" x14ac:dyDescent="0.2">
      <c r="A20" s="719">
        <v>8</v>
      </c>
      <c r="B20" s="1069" t="s">
        <v>735</v>
      </c>
      <c r="C20" s="1070" t="s">
        <v>733</v>
      </c>
      <c r="D20" s="920">
        <v>12</v>
      </c>
      <c r="E20" s="921">
        <v>4</v>
      </c>
      <c r="F20" s="721">
        <v>5</v>
      </c>
      <c r="G20" s="722">
        <v>13</v>
      </c>
      <c r="H20" s="723">
        <v>14</v>
      </c>
      <c r="I20" s="720">
        <v>13</v>
      </c>
      <c r="J20" s="721">
        <v>11</v>
      </c>
      <c r="K20" s="722">
        <v>24</v>
      </c>
      <c r="L20" s="723">
        <v>8</v>
      </c>
      <c r="M20" s="720">
        <v>8</v>
      </c>
      <c r="N20" s="922">
        <v>4</v>
      </c>
      <c r="O20" s="722">
        <v>28</v>
      </c>
      <c r="P20" s="723">
        <v>5</v>
      </c>
      <c r="Q20" s="720">
        <v>27</v>
      </c>
      <c r="R20" s="721">
        <v>4</v>
      </c>
      <c r="S20" s="720">
        <v>30</v>
      </c>
      <c r="T20" s="927">
        <v>63</v>
      </c>
      <c r="U20" s="928">
        <v>147</v>
      </c>
      <c r="V20" s="923">
        <v>8</v>
      </c>
    </row>
    <row r="21" spans="1:22" ht="18" x14ac:dyDescent="0.2">
      <c r="A21" s="719">
        <v>9</v>
      </c>
      <c r="B21" s="1069" t="s">
        <v>732</v>
      </c>
      <c r="C21" s="1070" t="s">
        <v>733</v>
      </c>
      <c r="D21" s="920">
        <v>13</v>
      </c>
      <c r="E21" s="921">
        <v>3</v>
      </c>
      <c r="F21" s="721">
        <v>4</v>
      </c>
      <c r="G21" s="722">
        <v>17</v>
      </c>
      <c r="H21" s="723">
        <v>10</v>
      </c>
      <c r="I21" s="720">
        <v>20</v>
      </c>
      <c r="J21" s="721">
        <v>7</v>
      </c>
      <c r="K21" s="722">
        <v>23</v>
      </c>
      <c r="L21" s="723">
        <v>11</v>
      </c>
      <c r="M21" s="720">
        <v>6</v>
      </c>
      <c r="N21" s="922">
        <v>9</v>
      </c>
      <c r="O21" s="722">
        <v>22</v>
      </c>
      <c r="P21" s="723">
        <v>3</v>
      </c>
      <c r="Q21" s="720">
        <v>36</v>
      </c>
      <c r="R21" s="721">
        <v>11</v>
      </c>
      <c r="S21" s="720">
        <v>21</v>
      </c>
      <c r="T21" s="927">
        <v>68</v>
      </c>
      <c r="U21" s="928">
        <v>148</v>
      </c>
      <c r="V21" s="923">
        <v>9</v>
      </c>
    </row>
    <row r="22" spans="1:22" ht="18" x14ac:dyDescent="0.2">
      <c r="A22" s="719">
        <v>10</v>
      </c>
      <c r="B22" s="1073" t="s">
        <v>736</v>
      </c>
      <c r="C22" s="1074" t="s">
        <v>737</v>
      </c>
      <c r="D22" s="1075">
        <v>7</v>
      </c>
      <c r="E22" s="1076">
        <v>7</v>
      </c>
      <c r="F22" s="721">
        <v>11</v>
      </c>
      <c r="G22" s="722">
        <v>11</v>
      </c>
      <c r="H22" s="723">
        <v>9</v>
      </c>
      <c r="I22" s="720">
        <v>20</v>
      </c>
      <c r="J22" s="721">
        <v>15</v>
      </c>
      <c r="K22" s="722">
        <v>24</v>
      </c>
      <c r="L22" s="723">
        <v>4</v>
      </c>
      <c r="M22" s="720">
        <v>11</v>
      </c>
      <c r="N22" s="922">
        <v>12</v>
      </c>
      <c r="O22" s="722">
        <v>18</v>
      </c>
      <c r="P22" s="723">
        <v>12</v>
      </c>
      <c r="Q22" s="720">
        <v>19</v>
      </c>
      <c r="R22" s="721">
        <v>10</v>
      </c>
      <c r="S22" s="720">
        <v>15</v>
      </c>
      <c r="T22" s="927">
        <v>80</v>
      </c>
      <c r="U22" s="928">
        <v>125</v>
      </c>
      <c r="V22" s="919">
        <v>10</v>
      </c>
    </row>
    <row r="23" spans="1:22" ht="18" x14ac:dyDescent="0.2">
      <c r="A23" s="719">
        <v>11</v>
      </c>
      <c r="B23" s="1069" t="s">
        <v>484</v>
      </c>
      <c r="C23" s="1070" t="s">
        <v>740</v>
      </c>
      <c r="D23" s="920">
        <v>8</v>
      </c>
      <c r="E23" s="921">
        <v>6</v>
      </c>
      <c r="F23" s="721">
        <v>15.5</v>
      </c>
      <c r="G23" s="722">
        <v>5</v>
      </c>
      <c r="H23" s="723">
        <v>17</v>
      </c>
      <c r="I23" s="720">
        <v>10</v>
      </c>
      <c r="J23" s="721">
        <v>6</v>
      </c>
      <c r="K23" s="722">
        <v>23</v>
      </c>
      <c r="L23" s="723">
        <v>12.5</v>
      </c>
      <c r="M23" s="720">
        <v>7</v>
      </c>
      <c r="N23" s="922">
        <v>15</v>
      </c>
      <c r="O23" s="722">
        <v>13</v>
      </c>
      <c r="P23" s="723">
        <v>4</v>
      </c>
      <c r="Q23" s="720">
        <v>29</v>
      </c>
      <c r="R23" s="721">
        <v>6</v>
      </c>
      <c r="S23" s="720">
        <v>34</v>
      </c>
      <c r="T23" s="927">
        <v>84</v>
      </c>
      <c r="U23" s="928">
        <v>127</v>
      </c>
      <c r="V23" s="923">
        <v>11</v>
      </c>
    </row>
    <row r="24" spans="1:22" ht="18" x14ac:dyDescent="0.2">
      <c r="A24" s="719">
        <v>12</v>
      </c>
      <c r="B24" s="1069" t="s">
        <v>488</v>
      </c>
      <c r="C24" s="1070" t="s">
        <v>412</v>
      </c>
      <c r="D24" s="920">
        <v>17</v>
      </c>
      <c r="E24" s="921">
        <v>0</v>
      </c>
      <c r="F24" s="721">
        <v>8</v>
      </c>
      <c r="G24" s="722">
        <v>10</v>
      </c>
      <c r="H24" s="723">
        <v>13</v>
      </c>
      <c r="I24" s="720">
        <v>14</v>
      </c>
      <c r="J24" s="721">
        <v>10</v>
      </c>
      <c r="K24" s="722">
        <v>19</v>
      </c>
      <c r="L24" s="723">
        <v>5</v>
      </c>
      <c r="M24" s="720">
        <v>8</v>
      </c>
      <c r="N24" s="922">
        <v>14</v>
      </c>
      <c r="O24" s="722">
        <v>20</v>
      </c>
      <c r="P24" s="723">
        <v>13</v>
      </c>
      <c r="Q24" s="720">
        <v>17</v>
      </c>
      <c r="R24" s="721">
        <v>13</v>
      </c>
      <c r="S24" s="720">
        <v>17</v>
      </c>
      <c r="T24" s="927">
        <v>93</v>
      </c>
      <c r="U24" s="928">
        <v>105</v>
      </c>
      <c r="V24" s="923">
        <v>12</v>
      </c>
    </row>
    <row r="25" spans="1:22" ht="18" x14ac:dyDescent="0.2">
      <c r="A25" s="714">
        <v>13</v>
      </c>
      <c r="B25" s="1069" t="s">
        <v>745</v>
      </c>
      <c r="C25" s="1070" t="s">
        <v>729</v>
      </c>
      <c r="D25" s="920">
        <v>15</v>
      </c>
      <c r="E25" s="921">
        <v>1</v>
      </c>
      <c r="F25" s="721">
        <v>17</v>
      </c>
      <c r="G25" s="722">
        <v>3</v>
      </c>
      <c r="H25" s="723">
        <v>6</v>
      </c>
      <c r="I25" s="720">
        <v>25</v>
      </c>
      <c r="J25" s="721">
        <v>14</v>
      </c>
      <c r="K25" s="722">
        <v>19</v>
      </c>
      <c r="L25" s="723">
        <v>9</v>
      </c>
      <c r="M25" s="720">
        <v>6</v>
      </c>
      <c r="N25" s="922">
        <v>11</v>
      </c>
      <c r="O25" s="722">
        <v>20</v>
      </c>
      <c r="P25" s="723">
        <v>9</v>
      </c>
      <c r="Q25" s="720">
        <v>20</v>
      </c>
      <c r="R25" s="721">
        <v>14</v>
      </c>
      <c r="S25" s="720">
        <v>11</v>
      </c>
      <c r="T25" s="927">
        <v>95</v>
      </c>
      <c r="U25" s="928">
        <v>105</v>
      </c>
      <c r="V25" s="923">
        <v>13</v>
      </c>
    </row>
    <row r="26" spans="1:22" ht="18" x14ac:dyDescent="0.2">
      <c r="A26" s="719">
        <v>14</v>
      </c>
      <c r="B26" s="1077" t="s">
        <v>730</v>
      </c>
      <c r="C26" s="1078" t="s">
        <v>731</v>
      </c>
      <c r="D26" s="1079">
        <v>4</v>
      </c>
      <c r="E26" s="720">
        <v>11</v>
      </c>
      <c r="F26" s="721">
        <v>12</v>
      </c>
      <c r="G26" s="722">
        <v>5</v>
      </c>
      <c r="H26" s="723">
        <v>12</v>
      </c>
      <c r="I26" s="720">
        <v>15</v>
      </c>
      <c r="J26" s="721">
        <v>16</v>
      </c>
      <c r="K26" s="722">
        <v>11</v>
      </c>
      <c r="L26" s="723">
        <v>10</v>
      </c>
      <c r="M26" s="720">
        <v>9</v>
      </c>
      <c r="N26" s="922">
        <v>10</v>
      </c>
      <c r="O26" s="722">
        <v>22</v>
      </c>
      <c r="P26" s="723">
        <v>19</v>
      </c>
      <c r="Q26" s="720">
        <v>0</v>
      </c>
      <c r="R26" s="721">
        <v>19</v>
      </c>
      <c r="S26" s="720">
        <v>0</v>
      </c>
      <c r="T26" s="927">
        <v>102</v>
      </c>
      <c r="U26" s="928">
        <v>73</v>
      </c>
      <c r="V26" s="923">
        <v>14</v>
      </c>
    </row>
    <row r="27" spans="1:22" ht="18" x14ac:dyDescent="0.2">
      <c r="A27" s="719">
        <v>15</v>
      </c>
      <c r="B27" s="1077" t="s">
        <v>738</v>
      </c>
      <c r="C27" s="1078" t="s">
        <v>734</v>
      </c>
      <c r="D27" s="1079">
        <v>16</v>
      </c>
      <c r="E27" s="720">
        <v>1</v>
      </c>
      <c r="F27" s="721">
        <v>3</v>
      </c>
      <c r="G27" s="722">
        <v>23</v>
      </c>
      <c r="H27" s="723">
        <v>11</v>
      </c>
      <c r="I27" s="720">
        <v>16</v>
      </c>
      <c r="J27" s="721">
        <v>3</v>
      </c>
      <c r="K27" s="722">
        <v>33</v>
      </c>
      <c r="L27" s="723">
        <v>19</v>
      </c>
      <c r="M27" s="720">
        <v>0</v>
      </c>
      <c r="N27" s="922">
        <v>19</v>
      </c>
      <c r="O27" s="722">
        <v>0</v>
      </c>
      <c r="P27" s="723">
        <v>19</v>
      </c>
      <c r="Q27" s="720">
        <v>0</v>
      </c>
      <c r="R27" s="721">
        <v>19</v>
      </c>
      <c r="S27" s="720">
        <v>0</v>
      </c>
      <c r="T27" s="927">
        <v>109</v>
      </c>
      <c r="U27" s="928">
        <v>73</v>
      </c>
      <c r="V27" s="923">
        <v>15</v>
      </c>
    </row>
    <row r="28" spans="1:22" ht="18" x14ac:dyDescent="0.2">
      <c r="A28" s="719">
        <v>16</v>
      </c>
      <c r="B28" s="1077" t="s">
        <v>1096</v>
      </c>
      <c r="C28" s="1080" t="s">
        <v>739</v>
      </c>
      <c r="D28" s="1079">
        <v>9</v>
      </c>
      <c r="E28" s="720">
        <v>6</v>
      </c>
      <c r="F28" s="721">
        <v>14</v>
      </c>
      <c r="G28" s="722">
        <v>8</v>
      </c>
      <c r="H28" s="723">
        <v>15</v>
      </c>
      <c r="I28" s="720">
        <v>12</v>
      </c>
      <c r="J28" s="721">
        <v>17</v>
      </c>
      <c r="K28" s="722">
        <v>6</v>
      </c>
      <c r="L28" s="723">
        <v>19</v>
      </c>
      <c r="M28" s="720">
        <v>0</v>
      </c>
      <c r="N28" s="922">
        <v>13</v>
      </c>
      <c r="O28" s="722">
        <v>27</v>
      </c>
      <c r="P28" s="723">
        <v>14</v>
      </c>
      <c r="Q28" s="720">
        <v>13</v>
      </c>
      <c r="R28" s="721">
        <v>12</v>
      </c>
      <c r="S28" s="720">
        <v>14</v>
      </c>
      <c r="T28" s="927">
        <v>113</v>
      </c>
      <c r="U28" s="928">
        <v>86</v>
      </c>
      <c r="V28" s="923">
        <v>16</v>
      </c>
    </row>
    <row r="29" spans="1:22" ht="18" x14ac:dyDescent="0.2">
      <c r="A29" s="719">
        <v>17</v>
      </c>
      <c r="B29" s="1081" t="s">
        <v>743</v>
      </c>
      <c r="C29" s="1082" t="s">
        <v>744</v>
      </c>
      <c r="D29" s="1083">
        <v>14</v>
      </c>
      <c r="E29" s="1084">
        <v>1</v>
      </c>
      <c r="F29" s="721">
        <v>13</v>
      </c>
      <c r="G29" s="722">
        <v>4</v>
      </c>
      <c r="H29" s="723">
        <v>16</v>
      </c>
      <c r="I29" s="720">
        <v>10</v>
      </c>
      <c r="J29" s="721">
        <v>13</v>
      </c>
      <c r="K29" s="722">
        <v>20</v>
      </c>
      <c r="L29" s="723">
        <v>19</v>
      </c>
      <c r="M29" s="720">
        <v>0</v>
      </c>
      <c r="N29" s="922">
        <v>19</v>
      </c>
      <c r="O29" s="722">
        <v>0</v>
      </c>
      <c r="P29" s="723">
        <v>15</v>
      </c>
      <c r="Q29" s="720">
        <v>11</v>
      </c>
      <c r="R29" s="721">
        <v>15</v>
      </c>
      <c r="S29" s="720">
        <v>4</v>
      </c>
      <c r="T29" s="927">
        <v>124</v>
      </c>
      <c r="U29" s="928">
        <v>50</v>
      </c>
      <c r="V29" s="923">
        <v>17</v>
      </c>
    </row>
    <row r="30" spans="1:22" ht="18" x14ac:dyDescent="0.2">
      <c r="A30" s="1085">
        <v>18</v>
      </c>
      <c r="B30" s="1086" t="s">
        <v>746</v>
      </c>
      <c r="C30" s="1087" t="s">
        <v>339</v>
      </c>
      <c r="D30" s="1088">
        <v>19</v>
      </c>
      <c r="E30" s="1089">
        <v>0</v>
      </c>
      <c r="F30" s="1090">
        <v>19</v>
      </c>
      <c r="G30" s="1091">
        <v>0</v>
      </c>
      <c r="H30" s="1092">
        <v>19</v>
      </c>
      <c r="I30" s="1089">
        <v>0</v>
      </c>
      <c r="J30" s="1090">
        <v>19</v>
      </c>
      <c r="K30" s="1091">
        <v>0</v>
      </c>
      <c r="L30" s="1092">
        <v>19</v>
      </c>
      <c r="M30" s="1089">
        <v>0</v>
      </c>
      <c r="N30" s="1093">
        <v>19</v>
      </c>
      <c r="O30" s="1091">
        <v>0</v>
      </c>
      <c r="P30" s="1092">
        <v>19</v>
      </c>
      <c r="Q30" s="1089">
        <v>0</v>
      </c>
      <c r="R30" s="1090">
        <v>19</v>
      </c>
      <c r="S30" s="1089">
        <v>0</v>
      </c>
      <c r="T30" s="1094">
        <v>152</v>
      </c>
      <c r="U30" s="1095">
        <v>0</v>
      </c>
      <c r="V30" s="1096">
        <v>18</v>
      </c>
    </row>
    <row r="31" spans="1:22" ht="18" x14ac:dyDescent="0.2">
      <c r="A31" s="68"/>
      <c r="B31" s="69"/>
      <c r="C31" s="69"/>
      <c r="D31" s="70"/>
      <c r="E31" s="724">
        <f>SUM(E13:E30)</f>
        <v>109</v>
      </c>
      <c r="F31" s="724"/>
      <c r="G31" s="724">
        <f>SUM(G13:G30)</f>
        <v>201</v>
      </c>
      <c r="H31" s="724"/>
      <c r="I31" s="724">
        <f>SUM(I13:I30)</f>
        <v>351</v>
      </c>
      <c r="J31" s="724"/>
      <c r="K31" s="724">
        <f>SUM(K13:K30)</f>
        <v>399</v>
      </c>
      <c r="L31" s="724"/>
      <c r="M31" s="724">
        <f>SUM(M13:M30)</f>
        <v>140</v>
      </c>
      <c r="N31" s="724"/>
      <c r="O31" s="724">
        <f>SUM(O13:O30)</f>
        <v>389</v>
      </c>
      <c r="P31" s="724"/>
      <c r="Q31" s="724">
        <f>SUM(Q13:Q30)</f>
        <v>396</v>
      </c>
      <c r="R31" s="724"/>
      <c r="S31" s="724">
        <f>SUM(S13:S30)</f>
        <v>356</v>
      </c>
      <c r="T31" s="70"/>
      <c r="U31" s="724">
        <f>SUM(U13:U30)</f>
        <v>2341</v>
      </c>
      <c r="V31" s="71"/>
    </row>
  </sheetData>
  <mergeCells count="28">
    <mergeCell ref="H8:I8"/>
    <mergeCell ref="D9:E9"/>
    <mergeCell ref="F9:G9"/>
    <mergeCell ref="H9:I9"/>
    <mergeCell ref="A8:A11"/>
    <mergeCell ref="B8:B11"/>
    <mergeCell ref="C8:C11"/>
    <mergeCell ref="D8:E8"/>
    <mergeCell ref="F8:G8"/>
    <mergeCell ref="D10:E10"/>
    <mergeCell ref="F10:G10"/>
    <mergeCell ref="H10:I10"/>
    <mergeCell ref="T8:V10"/>
    <mergeCell ref="J9:K9"/>
    <mergeCell ref="L9:M9"/>
    <mergeCell ref="N9:O9"/>
    <mergeCell ref="P9:Q9"/>
    <mergeCell ref="J8:K8"/>
    <mergeCell ref="L8:M8"/>
    <mergeCell ref="N8:O8"/>
    <mergeCell ref="P8:Q8"/>
    <mergeCell ref="R8:S8"/>
    <mergeCell ref="R9:S9"/>
    <mergeCell ref="J10:K10"/>
    <mergeCell ref="L10:M10"/>
    <mergeCell ref="N10:O10"/>
    <mergeCell ref="P10:Q10"/>
    <mergeCell ref="R10:S10"/>
  </mergeCells>
  <dataValidations xWindow="1307" yWindow="561" count="1">
    <dataValidation allowBlank="1" showInputMessage="1" showErrorMessage="1" promptTitle="POZOR!" prompt="Polje sadrži formulu!_x000a_U polja u ovom dijelu ne upisujte i ne mjenjajte ništa!" sqref="T13:V30" xr:uid="{6D9613D1-0868-49A0-B930-6DB1ACA2AEEB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BB47-87A6-4E70-AA20-8414B2CA7BE8}">
  <dimension ref="A1:V29"/>
  <sheetViews>
    <sheetView topLeftCell="C7" workbookViewId="0">
      <selection activeCell="Q27" sqref="Q27"/>
    </sheetView>
  </sheetViews>
  <sheetFormatPr defaultRowHeight="12.75" x14ac:dyDescent="0.2"/>
  <cols>
    <col min="1" max="1" width="6.85546875" customWidth="1"/>
    <col min="2" max="2" width="51.42578125" customWidth="1"/>
    <col min="3" max="3" width="28.85546875" customWidth="1"/>
    <col min="4" max="4" width="6.5703125" customWidth="1"/>
    <col min="5" max="5" width="6.85546875" customWidth="1"/>
    <col min="6" max="6" width="8.5703125" customWidth="1"/>
    <col min="7" max="7" width="7" customWidth="1"/>
    <col min="8" max="8" width="6.85546875" customWidth="1"/>
    <col min="9" max="9" width="10.140625" customWidth="1"/>
    <col min="10" max="10" width="7.28515625" customWidth="1"/>
    <col min="11" max="11" width="6.140625" customWidth="1"/>
    <col min="12" max="12" width="7" customWidth="1"/>
    <col min="13" max="14" width="8" customWidth="1"/>
    <col min="15" max="15" width="7.42578125" customWidth="1"/>
    <col min="16" max="16" width="7.85546875" customWidth="1"/>
    <col min="17" max="17" width="8.28515625" customWidth="1"/>
    <col min="18" max="18" width="7.85546875" customWidth="1"/>
    <col min="19" max="19" width="9.28515625" customWidth="1"/>
    <col min="20" max="20" width="5.7109375" customWidth="1"/>
    <col min="21" max="21" width="7.7109375" customWidth="1"/>
    <col min="22" max="22" width="6.42578125" customWidth="1"/>
    <col min="23" max="23" width="7.85546875" customWidth="1"/>
    <col min="25" max="25" width="8.42578125" customWidth="1"/>
    <col min="26" max="26" width="8" customWidth="1"/>
    <col min="27" max="27" width="7.5703125" customWidth="1"/>
    <col min="28" max="29" width="7.85546875" customWidth="1"/>
    <col min="30" max="30" width="7.5703125" customWidth="1"/>
    <col min="32" max="32" width="9" customWidth="1"/>
    <col min="33" max="33" width="8" customWidth="1"/>
    <col min="34" max="34" width="8.28515625" customWidth="1"/>
    <col min="35" max="35" width="7.28515625" customWidth="1"/>
    <col min="36" max="36" width="9" customWidth="1"/>
    <col min="37" max="37" width="7.7109375" customWidth="1"/>
    <col min="38" max="38" width="8.5703125" customWidth="1"/>
  </cols>
  <sheetData>
    <row r="1" spans="1:22" hidden="1" x14ac:dyDescent="0.2"/>
    <row r="2" spans="1:22" hidden="1" x14ac:dyDescent="0.2"/>
    <row r="3" spans="1:22" hidden="1" x14ac:dyDescent="0.2"/>
    <row r="8" spans="1:22" ht="20.25" x14ac:dyDescent="0.3">
      <c r="E8" s="104" t="s">
        <v>76</v>
      </c>
      <c r="F8" s="104"/>
      <c r="G8" s="104"/>
      <c r="H8" s="104"/>
      <c r="I8" s="104"/>
      <c r="J8" s="104"/>
      <c r="K8" s="104"/>
    </row>
    <row r="9" spans="1:22" ht="20.25" x14ac:dyDescent="0.3">
      <c r="E9" s="104"/>
      <c r="F9" s="104"/>
      <c r="G9" s="104"/>
      <c r="H9" s="104"/>
      <c r="I9" s="104"/>
      <c r="J9" s="104"/>
      <c r="K9" s="104"/>
    </row>
    <row r="10" spans="1:22" ht="20.25" x14ac:dyDescent="0.3">
      <c r="E10" s="104"/>
      <c r="F10" s="104" t="s">
        <v>368</v>
      </c>
      <c r="G10" s="104"/>
      <c r="H10" s="104"/>
      <c r="I10" s="104"/>
      <c r="J10" s="104"/>
      <c r="K10" s="104"/>
    </row>
    <row r="11" spans="1:22" ht="20.25" x14ac:dyDescent="0.3">
      <c r="E11" s="104"/>
      <c r="F11" s="104"/>
      <c r="G11" s="104"/>
      <c r="H11" s="104"/>
      <c r="I11" s="104"/>
      <c r="J11" s="104"/>
      <c r="K11" s="104"/>
    </row>
    <row r="13" spans="1:22" ht="13.5" thickBot="1" x14ac:dyDescent="0.25"/>
    <row r="14" spans="1:22" ht="16.5" customHeight="1" thickTop="1" x14ac:dyDescent="0.2">
      <c r="A14" s="1593" t="s">
        <v>4</v>
      </c>
      <c r="B14" s="779"/>
      <c r="C14" s="1596" t="s">
        <v>163</v>
      </c>
      <c r="D14" s="1358" t="s">
        <v>6</v>
      </c>
      <c r="E14" s="1359"/>
      <c r="F14" s="1356" t="s">
        <v>7</v>
      </c>
      <c r="G14" s="1357"/>
      <c r="H14" s="1358" t="s">
        <v>8</v>
      </c>
      <c r="I14" s="1359"/>
      <c r="J14" s="1356" t="s">
        <v>9</v>
      </c>
      <c r="K14" s="1357"/>
      <c r="L14" s="1591" t="s">
        <v>10</v>
      </c>
      <c r="M14" s="1592"/>
      <c r="N14" s="1591" t="s">
        <v>11</v>
      </c>
      <c r="O14" s="1592"/>
      <c r="P14" s="1591" t="s">
        <v>12</v>
      </c>
      <c r="Q14" s="1592"/>
      <c r="R14" s="1591" t="s">
        <v>13</v>
      </c>
      <c r="S14" s="1592"/>
      <c r="T14" s="1412" t="s">
        <v>14</v>
      </c>
      <c r="U14" s="1413"/>
      <c r="V14" s="1414"/>
    </row>
    <row r="15" spans="1:22" ht="30.75" customHeight="1" x14ac:dyDescent="0.25">
      <c r="A15" s="1594"/>
      <c r="B15" s="780"/>
      <c r="C15" s="1597"/>
      <c r="D15" s="1587" t="s">
        <v>846</v>
      </c>
      <c r="E15" s="1588"/>
      <c r="F15" s="1587" t="s">
        <v>847</v>
      </c>
      <c r="G15" s="1588"/>
      <c r="H15" s="1587" t="s">
        <v>848</v>
      </c>
      <c r="I15" s="1588"/>
      <c r="J15" s="1587" t="s">
        <v>849</v>
      </c>
      <c r="K15" s="1588"/>
      <c r="L15" s="1589" t="s">
        <v>850</v>
      </c>
      <c r="M15" s="1590"/>
      <c r="N15" s="1589" t="s">
        <v>851</v>
      </c>
      <c r="O15" s="1590"/>
      <c r="P15" s="1589" t="s">
        <v>852</v>
      </c>
      <c r="Q15" s="1590"/>
      <c r="R15" s="1589" t="s">
        <v>853</v>
      </c>
      <c r="S15" s="1590"/>
      <c r="T15" s="1415"/>
      <c r="U15" s="1416"/>
      <c r="V15" s="1417"/>
    </row>
    <row r="16" spans="1:22" ht="15" customHeight="1" x14ac:dyDescent="0.25">
      <c r="A16" s="1595"/>
      <c r="B16" s="780" t="s">
        <v>164</v>
      </c>
      <c r="C16" s="1598"/>
      <c r="D16" s="190"/>
      <c r="E16" s="191"/>
      <c r="F16" s="192"/>
      <c r="G16" s="193"/>
      <c r="H16" s="194"/>
      <c r="I16" s="195"/>
      <c r="J16" s="192"/>
      <c r="K16" s="193"/>
      <c r="L16" s="194"/>
      <c r="M16" s="195"/>
      <c r="N16" s="192"/>
      <c r="O16" s="193"/>
      <c r="P16" s="194"/>
      <c r="Q16" s="195"/>
      <c r="R16" s="192"/>
      <c r="S16" s="195"/>
      <c r="T16" s="194"/>
      <c r="U16" s="196"/>
      <c r="V16" s="197"/>
    </row>
    <row r="17" spans="1:22" ht="15.75" x14ac:dyDescent="0.2">
      <c r="A17" s="781"/>
      <c r="B17" s="782"/>
      <c r="C17" s="199"/>
      <c r="D17" s="190" t="s">
        <v>15</v>
      </c>
      <c r="E17" s="191" t="s">
        <v>165</v>
      </c>
      <c r="F17" s="200" t="s">
        <v>15</v>
      </c>
      <c r="G17" s="201" t="s">
        <v>165</v>
      </c>
      <c r="H17" s="190" t="s">
        <v>15</v>
      </c>
      <c r="I17" s="191" t="s">
        <v>165</v>
      </c>
      <c r="J17" s="200" t="s">
        <v>15</v>
      </c>
      <c r="K17" s="201" t="s">
        <v>165</v>
      </c>
      <c r="L17" s="190" t="s">
        <v>15</v>
      </c>
      <c r="M17" s="191" t="s">
        <v>165</v>
      </c>
      <c r="N17" s="200" t="s">
        <v>15</v>
      </c>
      <c r="O17" s="201" t="s">
        <v>165</v>
      </c>
      <c r="P17" s="190" t="s">
        <v>15</v>
      </c>
      <c r="Q17" s="191" t="s">
        <v>165</v>
      </c>
      <c r="R17" s="200" t="s">
        <v>15</v>
      </c>
      <c r="S17" s="191" t="s">
        <v>165</v>
      </c>
      <c r="T17" s="190" t="s">
        <v>15</v>
      </c>
      <c r="U17" s="202" t="s">
        <v>165</v>
      </c>
      <c r="V17" s="783" t="s">
        <v>18</v>
      </c>
    </row>
    <row r="18" spans="1:22" ht="16.5" thickBot="1" x14ac:dyDescent="0.25">
      <c r="A18" s="784"/>
      <c r="B18" s="785"/>
      <c r="C18" s="205"/>
      <c r="D18" s="132"/>
      <c r="E18" s="206"/>
      <c r="F18" s="132"/>
      <c r="G18" s="207"/>
      <c r="H18" s="132"/>
      <c r="I18" s="206"/>
      <c r="J18" s="132"/>
      <c r="K18" s="207"/>
      <c r="L18" s="132"/>
      <c r="M18" s="206"/>
      <c r="N18" s="132"/>
      <c r="O18" s="207"/>
      <c r="P18" s="132"/>
      <c r="Q18" s="206"/>
      <c r="R18" s="132"/>
      <c r="S18" s="206"/>
      <c r="T18" s="132"/>
      <c r="U18" s="208"/>
      <c r="V18" s="115"/>
    </row>
    <row r="19" spans="1:22" ht="26.25" customHeight="1" thickTop="1" x14ac:dyDescent="0.2">
      <c r="A19" s="209">
        <v>1</v>
      </c>
      <c r="B19" s="786" t="s">
        <v>914</v>
      </c>
      <c r="C19" s="789" t="s">
        <v>899</v>
      </c>
      <c r="D19" s="967">
        <v>16566</v>
      </c>
      <c r="E19" s="971">
        <v>2</v>
      </c>
      <c r="F19" s="968">
        <v>15370</v>
      </c>
      <c r="G19" s="972">
        <v>1</v>
      </c>
      <c r="H19" s="967">
        <v>21883</v>
      </c>
      <c r="I19" s="971">
        <v>1</v>
      </c>
      <c r="J19" s="968">
        <v>13841</v>
      </c>
      <c r="K19" s="972">
        <v>2</v>
      </c>
      <c r="L19" s="969"/>
      <c r="M19" s="971"/>
      <c r="N19" s="970"/>
      <c r="O19" s="972"/>
      <c r="P19" s="924"/>
      <c r="Q19" s="973"/>
      <c r="R19" s="925"/>
      <c r="S19" s="974"/>
      <c r="T19" s="926">
        <v>6</v>
      </c>
      <c r="U19" s="1116">
        <v>67660</v>
      </c>
      <c r="V19" s="161">
        <v>1</v>
      </c>
    </row>
    <row r="20" spans="1:22" ht="16.5" x14ac:dyDescent="0.2">
      <c r="A20" s="210">
        <v>2</v>
      </c>
      <c r="B20" s="786" t="s">
        <v>910</v>
      </c>
      <c r="C20" s="789" t="s">
        <v>901</v>
      </c>
      <c r="D20" s="967">
        <v>11005</v>
      </c>
      <c r="E20" s="971">
        <v>5</v>
      </c>
      <c r="F20" s="968">
        <v>11971</v>
      </c>
      <c r="G20" s="972">
        <v>3</v>
      </c>
      <c r="H20" s="967">
        <v>16000</v>
      </c>
      <c r="I20" s="971">
        <v>2</v>
      </c>
      <c r="J20" s="968">
        <v>13220</v>
      </c>
      <c r="K20" s="972">
        <v>3</v>
      </c>
      <c r="L20" s="969"/>
      <c r="M20" s="971"/>
      <c r="N20" s="970"/>
      <c r="O20" s="972"/>
      <c r="P20" s="924"/>
      <c r="Q20" s="973"/>
      <c r="R20" s="925"/>
      <c r="S20" s="974"/>
      <c r="T20" s="926">
        <v>13</v>
      </c>
      <c r="U20" s="1116">
        <v>52196</v>
      </c>
      <c r="V20" s="161">
        <v>2</v>
      </c>
    </row>
    <row r="21" spans="1:22" ht="25.5" customHeight="1" x14ac:dyDescent="0.2">
      <c r="A21" s="210">
        <v>3</v>
      </c>
      <c r="B21" s="787" t="s">
        <v>917</v>
      </c>
      <c r="C21" s="788" t="s">
        <v>903</v>
      </c>
      <c r="D21" s="967">
        <v>13146</v>
      </c>
      <c r="E21" s="971">
        <v>4</v>
      </c>
      <c r="F21" s="968">
        <v>5814</v>
      </c>
      <c r="G21" s="972">
        <v>5</v>
      </c>
      <c r="H21" s="967">
        <v>2430</v>
      </c>
      <c r="I21" s="971">
        <v>7</v>
      </c>
      <c r="J21" s="968">
        <v>14312</v>
      </c>
      <c r="K21" s="972">
        <v>1</v>
      </c>
      <c r="L21" s="969"/>
      <c r="M21" s="971"/>
      <c r="N21" s="970"/>
      <c r="O21" s="972"/>
      <c r="P21" s="924"/>
      <c r="Q21" s="973"/>
      <c r="R21" s="925"/>
      <c r="S21" s="974"/>
      <c r="T21" s="926">
        <v>17</v>
      </c>
      <c r="U21" s="1116">
        <v>35702</v>
      </c>
      <c r="V21" s="161">
        <v>3</v>
      </c>
    </row>
    <row r="22" spans="1:22" ht="16.5" x14ac:dyDescent="0.2">
      <c r="A22" s="210">
        <v>4</v>
      </c>
      <c r="B22" s="787" t="s">
        <v>912</v>
      </c>
      <c r="C22" s="788" t="s">
        <v>902</v>
      </c>
      <c r="D22" s="967">
        <v>17194</v>
      </c>
      <c r="E22" s="971">
        <v>1</v>
      </c>
      <c r="F22" s="968">
        <v>3609</v>
      </c>
      <c r="G22" s="972">
        <v>7</v>
      </c>
      <c r="H22" s="967">
        <v>2288</v>
      </c>
      <c r="I22" s="971">
        <v>6</v>
      </c>
      <c r="J22" s="968">
        <v>13149</v>
      </c>
      <c r="K22" s="972">
        <v>4</v>
      </c>
      <c r="L22" s="969"/>
      <c r="M22" s="971"/>
      <c r="N22" s="970"/>
      <c r="O22" s="972"/>
      <c r="P22" s="924"/>
      <c r="Q22" s="973"/>
      <c r="R22" s="925"/>
      <c r="S22" s="974"/>
      <c r="T22" s="926">
        <v>18</v>
      </c>
      <c r="U22" s="1116">
        <v>36240</v>
      </c>
      <c r="V22" s="161">
        <v>4</v>
      </c>
    </row>
    <row r="23" spans="1:22" ht="16.5" x14ac:dyDescent="0.2">
      <c r="A23" s="210">
        <v>5</v>
      </c>
      <c r="B23" s="787" t="s">
        <v>913</v>
      </c>
      <c r="C23" s="788" t="s">
        <v>900</v>
      </c>
      <c r="D23" s="967">
        <v>14139</v>
      </c>
      <c r="E23" s="971">
        <v>3</v>
      </c>
      <c r="F23" s="968">
        <v>13389</v>
      </c>
      <c r="G23" s="972">
        <v>2</v>
      </c>
      <c r="H23" s="967">
        <v>1250</v>
      </c>
      <c r="I23" s="971">
        <v>7</v>
      </c>
      <c r="J23" s="968">
        <v>2358</v>
      </c>
      <c r="K23" s="972">
        <v>7</v>
      </c>
      <c r="L23" s="969"/>
      <c r="M23" s="971"/>
      <c r="N23" s="970"/>
      <c r="O23" s="972"/>
      <c r="P23" s="924"/>
      <c r="Q23" s="973"/>
      <c r="R23" s="925"/>
      <c r="S23" s="974"/>
      <c r="T23" s="926">
        <v>19</v>
      </c>
      <c r="U23" s="1116">
        <v>31136</v>
      </c>
      <c r="V23" s="161">
        <v>5</v>
      </c>
    </row>
    <row r="24" spans="1:22" ht="16.5" x14ac:dyDescent="0.2">
      <c r="A24" s="210">
        <v>6</v>
      </c>
      <c r="B24" s="787" t="s">
        <v>916</v>
      </c>
      <c r="C24" s="788" t="s">
        <v>905</v>
      </c>
      <c r="D24" s="967">
        <v>4160</v>
      </c>
      <c r="E24" s="971">
        <v>8</v>
      </c>
      <c r="F24" s="968">
        <v>4300</v>
      </c>
      <c r="G24" s="972">
        <v>6</v>
      </c>
      <c r="H24" s="967">
        <v>13554</v>
      </c>
      <c r="I24" s="971">
        <v>3</v>
      </c>
      <c r="J24" s="968">
        <v>6315</v>
      </c>
      <c r="K24" s="972">
        <v>5</v>
      </c>
      <c r="L24" s="969"/>
      <c r="M24" s="971"/>
      <c r="N24" s="970"/>
      <c r="O24" s="972"/>
      <c r="P24" s="924"/>
      <c r="Q24" s="973"/>
      <c r="R24" s="925"/>
      <c r="S24" s="992"/>
      <c r="T24" s="926">
        <v>22</v>
      </c>
      <c r="U24" s="1116">
        <v>28329</v>
      </c>
      <c r="V24" s="161">
        <v>6</v>
      </c>
    </row>
    <row r="25" spans="1:22" ht="18.75" customHeight="1" x14ac:dyDescent="0.2">
      <c r="A25" s="210">
        <v>7</v>
      </c>
      <c r="B25" s="787" t="s">
        <v>909</v>
      </c>
      <c r="C25" s="788" t="s">
        <v>904</v>
      </c>
      <c r="D25" s="967">
        <v>9524</v>
      </c>
      <c r="E25" s="971">
        <v>6</v>
      </c>
      <c r="F25" s="968">
        <v>6679</v>
      </c>
      <c r="G25" s="972">
        <v>4</v>
      </c>
      <c r="H25" s="967">
        <v>484</v>
      </c>
      <c r="I25" s="971">
        <v>9</v>
      </c>
      <c r="J25" s="968">
        <v>4308</v>
      </c>
      <c r="K25" s="972">
        <v>6</v>
      </c>
      <c r="L25" s="969"/>
      <c r="M25" s="971"/>
      <c r="N25" s="970"/>
      <c r="O25" s="972"/>
      <c r="P25" s="924"/>
      <c r="Q25" s="973"/>
      <c r="R25" s="925"/>
      <c r="S25" s="992"/>
      <c r="T25" s="926">
        <v>25</v>
      </c>
      <c r="U25" s="1116">
        <v>20995</v>
      </c>
      <c r="V25" s="161">
        <v>7</v>
      </c>
    </row>
    <row r="26" spans="1:22" ht="16.5" x14ac:dyDescent="0.2">
      <c r="A26" s="210">
        <v>8</v>
      </c>
      <c r="B26" s="787" t="s">
        <v>911</v>
      </c>
      <c r="C26" s="1245" t="s">
        <v>908</v>
      </c>
      <c r="D26" s="1247">
        <v>1282</v>
      </c>
      <c r="E26" s="1260">
        <v>9</v>
      </c>
      <c r="F26" s="1250">
        <v>1992</v>
      </c>
      <c r="G26" s="1259">
        <v>9</v>
      </c>
      <c r="H26" s="1247">
        <v>11373</v>
      </c>
      <c r="I26" s="1260">
        <v>4</v>
      </c>
      <c r="J26" s="1250">
        <v>441</v>
      </c>
      <c r="K26" s="1259">
        <v>8</v>
      </c>
      <c r="L26" s="1251"/>
      <c r="M26" s="1253"/>
      <c r="N26" s="1254"/>
      <c r="O26" s="1255"/>
      <c r="P26" s="1251"/>
      <c r="Q26" s="1253"/>
      <c r="R26" s="1254"/>
      <c r="S26" s="1255"/>
      <c r="T26" s="926">
        <v>30</v>
      </c>
      <c r="U26" s="1116">
        <v>15088</v>
      </c>
      <c r="V26" s="161">
        <v>8</v>
      </c>
    </row>
    <row r="27" spans="1:22" ht="16.5" x14ac:dyDescent="0.2">
      <c r="A27" s="210">
        <v>9</v>
      </c>
      <c r="B27" s="787" t="s">
        <v>915</v>
      </c>
      <c r="C27" s="788" t="s">
        <v>906</v>
      </c>
      <c r="D27" s="967">
        <v>5777</v>
      </c>
      <c r="E27" s="971">
        <v>7</v>
      </c>
      <c r="F27" s="968">
        <v>802</v>
      </c>
      <c r="G27" s="972">
        <v>10</v>
      </c>
      <c r="H27" s="967">
        <v>529</v>
      </c>
      <c r="I27" s="971">
        <v>8</v>
      </c>
      <c r="J27" s="1244">
        <v>0</v>
      </c>
      <c r="K27" s="972">
        <v>9.5</v>
      </c>
      <c r="L27" s="969"/>
      <c r="M27" s="971"/>
      <c r="N27" s="970"/>
      <c r="O27" s="972"/>
      <c r="P27" s="924"/>
      <c r="Q27" s="973"/>
      <c r="R27" s="925"/>
      <c r="S27" s="974"/>
      <c r="T27" s="926">
        <v>34.5</v>
      </c>
      <c r="U27" s="1116">
        <v>7108</v>
      </c>
      <c r="V27" s="161">
        <v>9</v>
      </c>
    </row>
    <row r="28" spans="1:22" ht="17.25" thickBot="1" x14ac:dyDescent="0.25">
      <c r="A28" s="1115">
        <v>10</v>
      </c>
      <c r="B28" s="790" t="s">
        <v>918</v>
      </c>
      <c r="C28" s="1246" t="s">
        <v>907</v>
      </c>
      <c r="D28" s="1248">
        <v>529</v>
      </c>
      <c r="E28" s="1249">
        <v>10</v>
      </c>
      <c r="F28" s="1248">
        <v>3541</v>
      </c>
      <c r="G28" s="1249">
        <v>8</v>
      </c>
      <c r="H28" s="1248">
        <v>0</v>
      </c>
      <c r="I28" s="1249">
        <v>10</v>
      </c>
      <c r="J28" s="1258">
        <v>0</v>
      </c>
      <c r="K28" s="1249">
        <v>9.5</v>
      </c>
      <c r="L28" s="1252"/>
      <c r="M28" s="1249"/>
      <c r="N28" s="1252"/>
      <c r="O28" s="1249"/>
      <c r="P28" s="1256"/>
      <c r="Q28" s="1257"/>
      <c r="R28" s="1256"/>
      <c r="S28" s="1257"/>
      <c r="T28" s="926">
        <v>37.5</v>
      </c>
      <c r="U28" s="1116">
        <v>4070</v>
      </c>
      <c r="V28" s="888">
        <v>10</v>
      </c>
    </row>
    <row r="29" spans="1:22" ht="13.5" thickTop="1" x14ac:dyDescent="0.2">
      <c r="I29" s="1261"/>
    </row>
  </sheetData>
  <sortState xmlns:xlrd2="http://schemas.microsoft.com/office/spreadsheetml/2017/richdata2" ref="C19:U28">
    <sortCondition ref="T19:T28"/>
    <sortCondition descending="1" ref="U19:U28"/>
  </sortState>
  <mergeCells count="19">
    <mergeCell ref="A14:A16"/>
    <mergeCell ref="C14:C16"/>
    <mergeCell ref="D14:E14"/>
    <mergeCell ref="F14:G14"/>
    <mergeCell ref="H14:I14"/>
    <mergeCell ref="T14:V15"/>
    <mergeCell ref="D15:E15"/>
    <mergeCell ref="F15:G15"/>
    <mergeCell ref="H15:I15"/>
    <mergeCell ref="J15:K15"/>
    <mergeCell ref="L15:M15"/>
    <mergeCell ref="J14:K14"/>
    <mergeCell ref="N15:O15"/>
    <mergeCell ref="P15:Q15"/>
    <mergeCell ref="R15:S15"/>
    <mergeCell ref="L14:M14"/>
    <mergeCell ref="N14:O14"/>
    <mergeCell ref="P14:Q14"/>
    <mergeCell ref="R14:S14"/>
  </mergeCells>
  <phoneticPr fontId="5" type="noConversion"/>
  <pageMargins left="0.7" right="0.7" top="0.75" bottom="0.75" header="0.3" footer="0.3"/>
  <pageSetup paperSize="9" orientation="landscape" horizontalDpi="4294967293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1B1-8C74-4214-9CCD-22F9E3210481}">
  <sheetPr>
    <tabColor theme="2" tint="-0.249977111117893"/>
  </sheetPr>
  <dimension ref="A2:U28"/>
  <sheetViews>
    <sheetView topLeftCell="A10" workbookViewId="0">
      <selection activeCell="G14" sqref="G14"/>
    </sheetView>
  </sheetViews>
  <sheetFormatPr defaultRowHeight="12.75" x14ac:dyDescent="0.2"/>
  <cols>
    <col min="1" max="1" width="4.7109375" customWidth="1"/>
    <col min="2" max="2" width="36.7109375" customWidth="1"/>
    <col min="3" max="3" width="5.7109375" customWidth="1"/>
    <col min="4" max="4" width="10.7109375" customWidth="1"/>
    <col min="5" max="5" width="5.7109375" customWidth="1"/>
    <col min="6" max="6" width="10.7109375" customWidth="1"/>
    <col min="7" max="7" width="5.85546875" customWidth="1"/>
    <col min="8" max="8" width="10.7109375" customWidth="1"/>
    <col min="9" max="9" width="5.7109375" customWidth="1"/>
    <col min="10" max="10" width="10.7109375" customWidth="1"/>
    <col min="11" max="11" width="5.7109375" customWidth="1"/>
    <col min="12" max="12" width="10.7109375" customWidth="1"/>
    <col min="13" max="13" width="5.7109375" customWidth="1"/>
    <col min="14" max="14" width="10.85546875" customWidth="1"/>
    <col min="15" max="15" width="5.7109375" customWidth="1"/>
    <col min="16" max="16" width="10.7109375" customWidth="1"/>
    <col min="17" max="17" width="10" customWidth="1"/>
  </cols>
  <sheetData>
    <row r="2" spans="1:21" ht="20.25" x14ac:dyDescent="0.3">
      <c r="D2" s="104" t="s">
        <v>73</v>
      </c>
      <c r="E2" s="104"/>
      <c r="F2" s="104"/>
      <c r="G2" s="104"/>
      <c r="H2" s="104"/>
      <c r="I2" s="104"/>
      <c r="J2" s="104"/>
    </row>
    <row r="3" spans="1:21" ht="20.25" x14ac:dyDescent="0.3">
      <c r="D3" s="104"/>
      <c r="E3" s="104"/>
      <c r="F3" s="104"/>
      <c r="G3" s="104"/>
      <c r="H3" s="104"/>
      <c r="I3" s="104"/>
      <c r="J3" s="104"/>
    </row>
    <row r="4" spans="1:21" ht="20.25" x14ac:dyDescent="0.3">
      <c r="D4" s="104"/>
      <c r="E4" s="104" t="s">
        <v>368</v>
      </c>
      <c r="F4" s="104"/>
      <c r="G4" s="104"/>
      <c r="H4" s="104"/>
      <c r="I4" s="104"/>
      <c r="J4" s="104"/>
    </row>
    <row r="5" spans="1:21" ht="20.25" x14ac:dyDescent="0.3">
      <c r="D5" s="104"/>
      <c r="E5" s="104"/>
      <c r="F5" s="104"/>
      <c r="G5" s="104"/>
      <c r="H5" s="104"/>
      <c r="I5" s="104"/>
      <c r="J5" s="104"/>
    </row>
    <row r="6" spans="1:21" ht="13.5" thickBot="1" x14ac:dyDescent="0.25"/>
    <row r="7" spans="1:21" ht="18.75" customHeight="1" thickTop="1" x14ac:dyDescent="0.2">
      <c r="A7" s="1607" t="s">
        <v>4</v>
      </c>
      <c r="B7" s="1364" t="s">
        <v>5</v>
      </c>
      <c r="C7" s="1599" t="s">
        <v>6</v>
      </c>
      <c r="D7" s="1600"/>
      <c r="E7" s="1599" t="s">
        <v>7</v>
      </c>
      <c r="F7" s="1600"/>
      <c r="G7" s="1599" t="s">
        <v>8</v>
      </c>
      <c r="H7" s="1600"/>
      <c r="I7" s="1599" t="s">
        <v>9</v>
      </c>
      <c r="J7" s="1600"/>
      <c r="K7" s="1599" t="s">
        <v>10</v>
      </c>
      <c r="L7" s="1600"/>
      <c r="M7" s="1609" t="s">
        <v>11</v>
      </c>
      <c r="N7" s="1600"/>
      <c r="O7" s="1599" t="s">
        <v>12</v>
      </c>
      <c r="P7" s="1600"/>
      <c r="Q7" s="1599" t="s">
        <v>13</v>
      </c>
      <c r="R7" s="1600"/>
      <c r="S7" s="1601" t="s">
        <v>14</v>
      </c>
      <c r="T7" s="1602"/>
      <c r="U7" s="1603"/>
    </row>
    <row r="8" spans="1:21" ht="48.75" customHeight="1" x14ac:dyDescent="0.2">
      <c r="A8" s="1608"/>
      <c r="B8" s="1365"/>
      <c r="C8" s="1372" t="s">
        <v>838</v>
      </c>
      <c r="D8" s="1373"/>
      <c r="E8" s="1372" t="s">
        <v>839</v>
      </c>
      <c r="F8" s="1373"/>
      <c r="G8" s="1372" t="s">
        <v>840</v>
      </c>
      <c r="H8" s="1373"/>
      <c r="I8" s="1372" t="s">
        <v>841</v>
      </c>
      <c r="J8" s="1373"/>
      <c r="K8" s="1372" t="s">
        <v>842</v>
      </c>
      <c r="L8" s="1373"/>
      <c r="M8" s="1372" t="s">
        <v>843</v>
      </c>
      <c r="N8" s="1373"/>
      <c r="O8" s="1372" t="s">
        <v>844</v>
      </c>
      <c r="P8" s="1373"/>
      <c r="Q8" s="1372" t="s">
        <v>845</v>
      </c>
      <c r="R8" s="1373"/>
      <c r="S8" s="1604"/>
      <c r="T8" s="1605"/>
      <c r="U8" s="1606"/>
    </row>
    <row r="9" spans="1:21" ht="8.25" customHeight="1" x14ac:dyDescent="0.2">
      <c r="A9" s="1608"/>
      <c r="B9" s="1365"/>
      <c r="C9" s="190"/>
      <c r="D9" s="191"/>
      <c r="E9" s="192"/>
      <c r="F9" s="193"/>
      <c r="G9" s="194"/>
      <c r="H9" s="195"/>
      <c r="I9" s="192"/>
      <c r="J9" s="193"/>
      <c r="K9" s="194"/>
      <c r="L9" s="195"/>
      <c r="M9" s="192"/>
      <c r="N9" s="193"/>
      <c r="O9" s="194"/>
      <c r="P9" s="193"/>
      <c r="Q9" s="194"/>
      <c r="R9" s="193"/>
      <c r="S9" s="194"/>
      <c r="T9" s="196"/>
      <c r="U9" s="197"/>
    </row>
    <row r="10" spans="1:21" ht="16.5" customHeight="1" x14ac:dyDescent="0.2">
      <c r="A10" s="198"/>
      <c r="B10" s="199"/>
      <c r="C10" s="190" t="s">
        <v>15</v>
      </c>
      <c r="D10" s="191" t="s">
        <v>16</v>
      </c>
      <c r="E10" s="200" t="s">
        <v>15</v>
      </c>
      <c r="F10" s="201" t="s">
        <v>16</v>
      </c>
      <c r="G10" s="190" t="s">
        <v>15</v>
      </c>
      <c r="H10" s="191" t="s">
        <v>16</v>
      </c>
      <c r="I10" s="200" t="s">
        <v>15</v>
      </c>
      <c r="J10" s="201" t="s">
        <v>16</v>
      </c>
      <c r="K10" s="190" t="s">
        <v>15</v>
      </c>
      <c r="L10" s="191" t="s">
        <v>16</v>
      </c>
      <c r="M10" s="200" t="s">
        <v>15</v>
      </c>
      <c r="N10" s="201" t="s">
        <v>16</v>
      </c>
      <c r="O10" s="190" t="s">
        <v>15</v>
      </c>
      <c r="P10" s="201" t="s">
        <v>16</v>
      </c>
      <c r="Q10" s="190" t="s">
        <v>15</v>
      </c>
      <c r="R10" s="201" t="s">
        <v>16</v>
      </c>
      <c r="S10" s="190" t="s">
        <v>15</v>
      </c>
      <c r="T10" s="202" t="s">
        <v>17</v>
      </c>
      <c r="U10" s="203" t="s">
        <v>18</v>
      </c>
    </row>
    <row r="11" spans="1:21" ht="9" customHeight="1" thickBot="1" x14ac:dyDescent="0.25">
      <c r="A11" s="204"/>
      <c r="B11" s="114"/>
      <c r="C11" s="132"/>
      <c r="D11" s="206"/>
      <c r="E11" s="132"/>
      <c r="F11" s="207"/>
      <c r="G11" s="132"/>
      <c r="H11" s="206"/>
      <c r="I11" s="132"/>
      <c r="J11" s="207"/>
      <c r="K11" s="132"/>
      <c r="L11" s="206"/>
      <c r="M11" s="132"/>
      <c r="N11" s="207"/>
      <c r="O11" s="132"/>
      <c r="P11" s="207"/>
      <c r="Q11" s="132"/>
      <c r="R11" s="207"/>
      <c r="S11" s="132"/>
      <c r="T11" s="208"/>
      <c r="U11" s="115"/>
    </row>
    <row r="12" spans="1:21" ht="41.25" customHeight="1" thickTop="1" x14ac:dyDescent="0.2">
      <c r="A12" s="1050">
        <v>1</v>
      </c>
      <c r="B12" s="1054" t="s">
        <v>374</v>
      </c>
      <c r="C12" s="77">
        <v>6</v>
      </c>
      <c r="D12" s="1018">
        <v>5.0449999999999999</v>
      </c>
      <c r="E12" s="77">
        <v>1</v>
      </c>
      <c r="F12" s="1020">
        <v>7.0350000000000001</v>
      </c>
      <c r="G12" s="75">
        <v>1</v>
      </c>
      <c r="H12" s="1018">
        <v>7.7549999999999999</v>
      </c>
      <c r="I12" s="77">
        <v>2</v>
      </c>
      <c r="J12" s="1020">
        <v>7.12</v>
      </c>
      <c r="K12" s="75">
        <v>1</v>
      </c>
      <c r="L12" s="1018">
        <v>8.2750000000000004</v>
      </c>
      <c r="M12" s="77"/>
      <c r="N12" s="1020"/>
      <c r="O12" s="1111"/>
      <c r="P12" s="1020"/>
      <c r="Q12" s="1111"/>
      <c r="R12" s="1020"/>
      <c r="S12" s="490">
        <f t="shared" ref="S12:S27" si="0">C12+E12+G12+I12+K12+M12</f>
        <v>11</v>
      </c>
      <c r="T12" s="649">
        <f t="shared" ref="T12:T27" si="1">D12+F12+H12+J12+L12+N12</f>
        <v>35.230000000000004</v>
      </c>
      <c r="U12" s="648">
        <v>1</v>
      </c>
    </row>
    <row r="13" spans="1:21" ht="40.5" customHeight="1" x14ac:dyDescent="0.2">
      <c r="A13" s="1051">
        <v>2</v>
      </c>
      <c r="B13" s="1053" t="s">
        <v>1009</v>
      </c>
      <c r="C13" s="81">
        <v>2</v>
      </c>
      <c r="D13" s="1019">
        <v>6.63</v>
      </c>
      <c r="E13" s="81">
        <v>2</v>
      </c>
      <c r="F13" s="1021">
        <v>6.76</v>
      </c>
      <c r="G13" s="79">
        <v>3</v>
      </c>
      <c r="H13" s="1019">
        <v>6.0949999999999998</v>
      </c>
      <c r="I13" s="81">
        <v>5</v>
      </c>
      <c r="J13" s="1021">
        <v>6.1050000000000004</v>
      </c>
      <c r="K13" s="79">
        <v>3</v>
      </c>
      <c r="L13" s="1019">
        <v>7.2450000000000001</v>
      </c>
      <c r="M13" s="81"/>
      <c r="N13" s="1021"/>
      <c r="O13" s="79"/>
      <c r="P13" s="1021"/>
      <c r="Q13" s="79"/>
      <c r="R13" s="1021"/>
      <c r="S13" s="650">
        <f t="shared" si="0"/>
        <v>15</v>
      </c>
      <c r="T13" s="651">
        <f t="shared" si="1"/>
        <v>32.835000000000001</v>
      </c>
      <c r="U13" s="648">
        <v>2</v>
      </c>
    </row>
    <row r="14" spans="1:21" ht="40.5" customHeight="1" x14ac:dyDescent="0.2">
      <c r="A14" s="1051">
        <v>3</v>
      </c>
      <c r="B14" s="1053" t="s">
        <v>370</v>
      </c>
      <c r="C14" s="81">
        <v>1</v>
      </c>
      <c r="D14" s="1019">
        <v>7.08</v>
      </c>
      <c r="E14" s="81">
        <v>5</v>
      </c>
      <c r="F14" s="1021">
        <v>6.2549999999999999</v>
      </c>
      <c r="G14" s="79">
        <v>12</v>
      </c>
      <c r="H14" s="1019">
        <v>3.98</v>
      </c>
      <c r="I14" s="81">
        <v>7</v>
      </c>
      <c r="J14" s="1021">
        <v>5.6</v>
      </c>
      <c r="K14" s="79">
        <v>4</v>
      </c>
      <c r="L14" s="1019">
        <v>6.02</v>
      </c>
      <c r="M14" s="81"/>
      <c r="N14" s="1021"/>
      <c r="O14" s="79"/>
      <c r="P14" s="1021"/>
      <c r="Q14" s="79"/>
      <c r="R14" s="1021"/>
      <c r="S14" s="650">
        <f t="shared" si="0"/>
        <v>29</v>
      </c>
      <c r="T14" s="651">
        <f t="shared" si="1"/>
        <v>28.934999999999999</v>
      </c>
      <c r="U14" s="648">
        <v>3</v>
      </c>
    </row>
    <row r="15" spans="1:21" ht="40.5" customHeight="1" x14ac:dyDescent="0.2">
      <c r="A15" s="1051">
        <v>4</v>
      </c>
      <c r="B15" s="1053" t="s">
        <v>375</v>
      </c>
      <c r="C15" s="81">
        <v>4.5</v>
      </c>
      <c r="D15" s="1019">
        <v>5.0999999999999996</v>
      </c>
      <c r="E15" s="81">
        <v>10</v>
      </c>
      <c r="F15" s="1021">
        <v>4.5549999999999997</v>
      </c>
      <c r="G15" s="79">
        <v>8</v>
      </c>
      <c r="H15" s="1019">
        <v>4.49</v>
      </c>
      <c r="I15" s="81">
        <v>6</v>
      </c>
      <c r="J15" s="1021">
        <v>5.77</v>
      </c>
      <c r="K15" s="79">
        <v>2</v>
      </c>
      <c r="L15" s="1019">
        <v>7.41</v>
      </c>
      <c r="M15" s="81"/>
      <c r="N15" s="1021"/>
      <c r="O15" s="79"/>
      <c r="P15" s="1021"/>
      <c r="Q15" s="79"/>
      <c r="R15" s="1021"/>
      <c r="S15" s="650">
        <f t="shared" si="0"/>
        <v>30.5</v>
      </c>
      <c r="T15" s="651">
        <f t="shared" si="1"/>
        <v>27.324999999999999</v>
      </c>
      <c r="U15" s="648">
        <v>4</v>
      </c>
    </row>
    <row r="16" spans="1:21" ht="39.75" customHeight="1" x14ac:dyDescent="0.2">
      <c r="A16" s="1051">
        <v>5</v>
      </c>
      <c r="B16" s="1053" t="s">
        <v>371</v>
      </c>
      <c r="C16" s="81">
        <v>4.5</v>
      </c>
      <c r="D16" s="1019">
        <v>5.0999999999999996</v>
      </c>
      <c r="E16" s="81">
        <v>7</v>
      </c>
      <c r="F16" s="1021">
        <v>5.65</v>
      </c>
      <c r="G16" s="79">
        <v>2</v>
      </c>
      <c r="H16" s="1019">
        <v>6.5149999999999997</v>
      </c>
      <c r="I16" s="81">
        <v>11</v>
      </c>
      <c r="J16" s="1021">
        <v>5.0049999999999999</v>
      </c>
      <c r="K16" s="79">
        <v>6</v>
      </c>
      <c r="L16" s="1019">
        <v>5.7450000000000001</v>
      </c>
      <c r="M16" s="81"/>
      <c r="N16" s="1021"/>
      <c r="O16" s="79"/>
      <c r="P16" s="1021"/>
      <c r="Q16" s="79"/>
      <c r="R16" s="1021"/>
      <c r="S16" s="650">
        <f t="shared" si="0"/>
        <v>30.5</v>
      </c>
      <c r="T16" s="651">
        <f t="shared" si="1"/>
        <v>28.015000000000001</v>
      </c>
      <c r="U16" s="648">
        <v>5</v>
      </c>
    </row>
    <row r="17" spans="1:21" ht="40.5" customHeight="1" x14ac:dyDescent="0.2">
      <c r="A17" s="1051">
        <v>6</v>
      </c>
      <c r="B17" s="1053" t="s">
        <v>369</v>
      </c>
      <c r="C17" s="81">
        <v>11</v>
      </c>
      <c r="D17" s="1019">
        <v>4.08</v>
      </c>
      <c r="E17" s="81">
        <v>13</v>
      </c>
      <c r="F17" s="1021">
        <v>3.41</v>
      </c>
      <c r="G17" s="79">
        <v>4</v>
      </c>
      <c r="H17" s="1019">
        <v>5.89</v>
      </c>
      <c r="I17" s="81">
        <v>3</v>
      </c>
      <c r="J17" s="1021">
        <v>6.915</v>
      </c>
      <c r="K17" s="79">
        <v>9</v>
      </c>
      <c r="L17" s="1019">
        <v>5.4749999999999996</v>
      </c>
      <c r="M17" s="81"/>
      <c r="N17" s="1021"/>
      <c r="O17" s="79"/>
      <c r="P17" s="1021"/>
      <c r="Q17" s="79"/>
      <c r="R17" s="1021"/>
      <c r="S17" s="650">
        <f t="shared" si="0"/>
        <v>40</v>
      </c>
      <c r="T17" s="651">
        <f t="shared" si="1"/>
        <v>25.769999999999996</v>
      </c>
      <c r="U17" s="648">
        <v>6</v>
      </c>
    </row>
    <row r="18" spans="1:21" ht="40.5" customHeight="1" x14ac:dyDescent="0.2">
      <c r="A18" s="1051">
        <v>7</v>
      </c>
      <c r="B18" s="1053" t="s">
        <v>376</v>
      </c>
      <c r="C18" s="81">
        <v>15</v>
      </c>
      <c r="D18" s="1019">
        <v>1.835</v>
      </c>
      <c r="E18" s="81">
        <v>11</v>
      </c>
      <c r="F18" s="1021">
        <v>4.4050000000000002</v>
      </c>
      <c r="G18" s="79">
        <v>11</v>
      </c>
      <c r="H18" s="1019">
        <v>4.1449999999999996</v>
      </c>
      <c r="I18" s="81">
        <v>1</v>
      </c>
      <c r="J18" s="1021">
        <v>7.17</v>
      </c>
      <c r="K18" s="79">
        <v>5</v>
      </c>
      <c r="L18" s="1019">
        <v>5.8250000000000002</v>
      </c>
      <c r="M18" s="81"/>
      <c r="N18" s="1021"/>
      <c r="O18" s="79"/>
      <c r="P18" s="1021"/>
      <c r="Q18" s="79"/>
      <c r="R18" s="1021"/>
      <c r="S18" s="650">
        <f t="shared" si="0"/>
        <v>43</v>
      </c>
      <c r="T18" s="651">
        <f t="shared" si="1"/>
        <v>23.38</v>
      </c>
      <c r="U18" s="648">
        <v>7</v>
      </c>
    </row>
    <row r="19" spans="1:21" ht="40.5" customHeight="1" x14ac:dyDescent="0.2">
      <c r="A19" s="1051">
        <v>8</v>
      </c>
      <c r="B19" s="1053" t="s">
        <v>372</v>
      </c>
      <c r="C19" s="81">
        <v>9</v>
      </c>
      <c r="D19" s="1019">
        <v>4.55</v>
      </c>
      <c r="E19" s="81">
        <v>12</v>
      </c>
      <c r="F19" s="1021">
        <v>4.2450000000000001</v>
      </c>
      <c r="G19" s="79">
        <v>9</v>
      </c>
      <c r="H19" s="1019">
        <v>4.33</v>
      </c>
      <c r="I19" s="81">
        <v>9</v>
      </c>
      <c r="J19" s="1021">
        <v>5.2</v>
      </c>
      <c r="K19" s="79">
        <v>7</v>
      </c>
      <c r="L19" s="1019">
        <v>5.7</v>
      </c>
      <c r="M19" s="81"/>
      <c r="N19" s="1021"/>
      <c r="O19" s="79"/>
      <c r="P19" s="1021"/>
      <c r="Q19" s="79"/>
      <c r="R19" s="1021"/>
      <c r="S19" s="650">
        <f t="shared" si="0"/>
        <v>46</v>
      </c>
      <c r="T19" s="651">
        <f t="shared" si="1"/>
        <v>24.024999999999999</v>
      </c>
      <c r="U19" s="648">
        <v>8</v>
      </c>
    </row>
    <row r="20" spans="1:21" ht="39" customHeight="1" x14ac:dyDescent="0.2">
      <c r="A20" s="1051">
        <v>9</v>
      </c>
      <c r="B20" s="1053" t="s">
        <v>381</v>
      </c>
      <c r="C20" s="81">
        <v>12</v>
      </c>
      <c r="D20" s="1019">
        <v>4.05</v>
      </c>
      <c r="E20" s="81">
        <v>3</v>
      </c>
      <c r="F20" s="1021">
        <v>6.6</v>
      </c>
      <c r="G20" s="79">
        <v>7</v>
      </c>
      <c r="H20" s="1019">
        <v>5.0750000000000002</v>
      </c>
      <c r="I20" s="81">
        <v>14</v>
      </c>
      <c r="J20" s="1021">
        <v>4.18</v>
      </c>
      <c r="K20" s="79">
        <v>11</v>
      </c>
      <c r="L20" s="1019">
        <v>5.4050000000000002</v>
      </c>
      <c r="M20" s="81"/>
      <c r="N20" s="1021"/>
      <c r="O20" s="79"/>
      <c r="P20" s="1021"/>
      <c r="Q20" s="79"/>
      <c r="R20" s="1021"/>
      <c r="S20" s="650">
        <f t="shared" si="0"/>
        <v>47</v>
      </c>
      <c r="T20" s="651">
        <f t="shared" si="1"/>
        <v>25.31</v>
      </c>
      <c r="U20" s="648">
        <v>9</v>
      </c>
    </row>
    <row r="21" spans="1:21" ht="41.25" customHeight="1" x14ac:dyDescent="0.2">
      <c r="A21" s="1051">
        <v>10</v>
      </c>
      <c r="B21" s="1053" t="s">
        <v>378</v>
      </c>
      <c r="C21" s="81">
        <v>7</v>
      </c>
      <c r="D21" s="1019">
        <v>4.9000000000000004</v>
      </c>
      <c r="E21" s="81">
        <v>9</v>
      </c>
      <c r="F21" s="1021">
        <v>4.585</v>
      </c>
      <c r="G21" s="79">
        <v>6</v>
      </c>
      <c r="H21" s="1019">
        <v>5.1050000000000004</v>
      </c>
      <c r="I21" s="81">
        <v>13</v>
      </c>
      <c r="J21" s="1021">
        <v>4.41</v>
      </c>
      <c r="K21" s="79">
        <v>12</v>
      </c>
      <c r="L21" s="1019">
        <v>4.57</v>
      </c>
      <c r="M21" s="81"/>
      <c r="N21" s="1021"/>
      <c r="O21" s="79"/>
      <c r="P21" s="1021"/>
      <c r="Q21" s="79"/>
      <c r="R21" s="1021"/>
      <c r="S21" s="650">
        <f t="shared" si="0"/>
        <v>47</v>
      </c>
      <c r="T21" s="651">
        <f t="shared" si="1"/>
        <v>23.57</v>
      </c>
      <c r="U21" s="648">
        <v>10</v>
      </c>
    </row>
    <row r="22" spans="1:21" ht="41.25" customHeight="1" x14ac:dyDescent="0.2">
      <c r="A22" s="1051">
        <v>11</v>
      </c>
      <c r="B22" s="1053" t="s">
        <v>383</v>
      </c>
      <c r="C22" s="81">
        <v>16</v>
      </c>
      <c r="D22" s="1019">
        <v>1.37</v>
      </c>
      <c r="E22" s="81">
        <v>16</v>
      </c>
      <c r="F22" s="1021">
        <v>0</v>
      </c>
      <c r="G22" s="79">
        <v>5</v>
      </c>
      <c r="H22" s="1019">
        <v>5.62</v>
      </c>
      <c r="I22" s="81">
        <v>4</v>
      </c>
      <c r="J22" s="1021">
        <v>6.2949999999999999</v>
      </c>
      <c r="K22" s="79">
        <v>8</v>
      </c>
      <c r="L22" s="1019">
        <v>5.6550000000000002</v>
      </c>
      <c r="M22" s="81"/>
      <c r="N22" s="1021"/>
      <c r="O22" s="79"/>
      <c r="P22" s="1021"/>
      <c r="Q22" s="79"/>
      <c r="R22" s="1021"/>
      <c r="S22" s="650">
        <f t="shared" si="0"/>
        <v>49</v>
      </c>
      <c r="T22" s="651">
        <f t="shared" si="1"/>
        <v>18.940000000000001</v>
      </c>
      <c r="U22" s="648">
        <v>11</v>
      </c>
    </row>
    <row r="23" spans="1:21" ht="59.25" customHeight="1" x14ac:dyDescent="0.2">
      <c r="A23" s="1051">
        <v>12</v>
      </c>
      <c r="B23" s="1053" t="s">
        <v>379</v>
      </c>
      <c r="C23" s="81">
        <v>13</v>
      </c>
      <c r="D23" s="1019">
        <v>2.9</v>
      </c>
      <c r="E23" s="81">
        <v>4</v>
      </c>
      <c r="F23" s="1021">
        <v>6.6</v>
      </c>
      <c r="G23" s="79">
        <v>10</v>
      </c>
      <c r="H23" s="1019">
        <v>4.3099999999999996</v>
      </c>
      <c r="I23" s="81">
        <v>10</v>
      </c>
      <c r="J23" s="1021">
        <v>5.0599999999999996</v>
      </c>
      <c r="K23" s="79">
        <v>13</v>
      </c>
      <c r="L23" s="1019">
        <v>4.24</v>
      </c>
      <c r="M23" s="81"/>
      <c r="N23" s="1021"/>
      <c r="O23" s="79"/>
      <c r="P23" s="1021"/>
      <c r="Q23" s="79"/>
      <c r="R23" s="1021"/>
      <c r="S23" s="650">
        <f t="shared" si="0"/>
        <v>50</v>
      </c>
      <c r="T23" s="651">
        <f t="shared" si="1"/>
        <v>23.11</v>
      </c>
      <c r="U23" s="648">
        <v>12</v>
      </c>
    </row>
    <row r="24" spans="1:21" ht="42" customHeight="1" x14ac:dyDescent="0.2">
      <c r="A24" s="1051">
        <v>13</v>
      </c>
      <c r="B24" s="1053" t="s">
        <v>373</v>
      </c>
      <c r="C24" s="81">
        <v>10</v>
      </c>
      <c r="D24" s="1019">
        <v>4.3499999999999996</v>
      </c>
      <c r="E24" s="81">
        <v>8</v>
      </c>
      <c r="F24" s="1021">
        <v>4.7949999999999999</v>
      </c>
      <c r="G24" s="79">
        <v>15</v>
      </c>
      <c r="H24" s="1019">
        <v>2.7349999999999999</v>
      </c>
      <c r="I24" s="81">
        <v>8</v>
      </c>
      <c r="J24" s="1021">
        <v>5.55</v>
      </c>
      <c r="K24" s="79">
        <v>10</v>
      </c>
      <c r="L24" s="1019">
        <v>5.47</v>
      </c>
      <c r="M24" s="81"/>
      <c r="N24" s="1021"/>
      <c r="O24" s="79"/>
      <c r="P24" s="1021"/>
      <c r="Q24" s="79"/>
      <c r="R24" s="1021"/>
      <c r="S24" s="650">
        <f t="shared" si="0"/>
        <v>51</v>
      </c>
      <c r="T24" s="651">
        <f t="shared" si="1"/>
        <v>22.9</v>
      </c>
      <c r="U24" s="648">
        <v>13</v>
      </c>
    </row>
    <row r="25" spans="1:21" ht="41.25" customHeight="1" x14ac:dyDescent="0.2">
      <c r="A25" s="1051">
        <v>14</v>
      </c>
      <c r="B25" s="1053" t="s">
        <v>380</v>
      </c>
      <c r="C25" s="81">
        <v>8</v>
      </c>
      <c r="D25" s="1019">
        <v>4.8600000000000003</v>
      </c>
      <c r="E25" s="81">
        <v>6</v>
      </c>
      <c r="F25" s="1021">
        <v>5.6950000000000003</v>
      </c>
      <c r="G25" s="79">
        <v>13</v>
      </c>
      <c r="H25" s="1019">
        <v>3.53</v>
      </c>
      <c r="I25" s="81">
        <v>15</v>
      </c>
      <c r="J25" s="1021">
        <v>3.77</v>
      </c>
      <c r="K25" s="79">
        <v>15</v>
      </c>
      <c r="L25" s="1019">
        <v>4.05</v>
      </c>
      <c r="M25" s="81"/>
      <c r="N25" s="1021"/>
      <c r="O25" s="79"/>
      <c r="P25" s="1021"/>
      <c r="Q25" s="79"/>
      <c r="R25" s="1021"/>
      <c r="S25" s="650">
        <f t="shared" si="0"/>
        <v>57</v>
      </c>
      <c r="T25" s="651">
        <f t="shared" si="1"/>
        <v>21.905000000000001</v>
      </c>
      <c r="U25" s="648">
        <v>14</v>
      </c>
    </row>
    <row r="26" spans="1:21" ht="39.75" customHeight="1" x14ac:dyDescent="0.2">
      <c r="A26" s="1051">
        <v>15</v>
      </c>
      <c r="B26" s="1053" t="s">
        <v>377</v>
      </c>
      <c r="C26" s="81">
        <v>3</v>
      </c>
      <c r="D26" s="1019">
        <v>5.6749999999999998</v>
      </c>
      <c r="E26" s="81">
        <v>14</v>
      </c>
      <c r="F26" s="1021">
        <v>2.145</v>
      </c>
      <c r="G26" s="79">
        <v>16</v>
      </c>
      <c r="H26" s="1019">
        <v>2.37</v>
      </c>
      <c r="I26" s="81">
        <v>12</v>
      </c>
      <c r="J26" s="1021">
        <v>4.4349999999999996</v>
      </c>
      <c r="K26" s="79">
        <v>14</v>
      </c>
      <c r="L26" s="1019">
        <v>4.1849999999999996</v>
      </c>
      <c r="M26" s="81"/>
      <c r="N26" s="1021"/>
      <c r="O26" s="79"/>
      <c r="P26" s="1021"/>
      <c r="Q26" s="79"/>
      <c r="R26" s="1021"/>
      <c r="S26" s="650">
        <f t="shared" si="0"/>
        <v>59</v>
      </c>
      <c r="T26" s="651">
        <f t="shared" si="1"/>
        <v>18.809999999999999</v>
      </c>
      <c r="U26" s="648">
        <v>15</v>
      </c>
    </row>
    <row r="27" spans="1:21" ht="41.25" customHeight="1" thickBot="1" x14ac:dyDescent="0.25">
      <c r="A27" s="1022">
        <v>16</v>
      </c>
      <c r="B27" s="1052" t="s">
        <v>382</v>
      </c>
      <c r="C27" s="124">
        <v>14</v>
      </c>
      <c r="D27" s="1023">
        <v>2.4500000000000002</v>
      </c>
      <c r="E27" s="122">
        <v>15</v>
      </c>
      <c r="F27" s="1024">
        <v>0.33</v>
      </c>
      <c r="G27" s="124">
        <v>14</v>
      </c>
      <c r="H27" s="1023">
        <v>2.7850000000000001</v>
      </c>
      <c r="I27" s="122">
        <v>16</v>
      </c>
      <c r="J27" s="1024">
        <v>3.1749999999999998</v>
      </c>
      <c r="K27" s="124">
        <v>16</v>
      </c>
      <c r="L27" s="1023">
        <v>3.36</v>
      </c>
      <c r="M27" s="122"/>
      <c r="N27" s="1024"/>
      <c r="O27" s="124"/>
      <c r="P27" s="1024"/>
      <c r="Q27" s="124"/>
      <c r="R27" s="1024"/>
      <c r="S27" s="887">
        <f t="shared" si="0"/>
        <v>75</v>
      </c>
      <c r="T27" s="901">
        <f t="shared" si="1"/>
        <v>12.1</v>
      </c>
      <c r="U27" s="902">
        <v>16</v>
      </c>
    </row>
    <row r="28" spans="1:21" ht="29.25" customHeight="1" thickTop="1" x14ac:dyDescent="0.2"/>
  </sheetData>
  <sortState xmlns:xlrd2="http://schemas.microsoft.com/office/spreadsheetml/2017/richdata2" ref="B12:T27">
    <sortCondition ref="S12:S27"/>
    <sortCondition descending="1" ref="T12:T27"/>
  </sortState>
  <mergeCells count="19">
    <mergeCell ref="K7:L7"/>
    <mergeCell ref="M7:N7"/>
    <mergeCell ref="O7:P7"/>
    <mergeCell ref="O8:P8"/>
    <mergeCell ref="Q7:R7"/>
    <mergeCell ref="Q8:R8"/>
    <mergeCell ref="S7:U8"/>
    <mergeCell ref="A7:A9"/>
    <mergeCell ref="B7:B9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9689-2BEE-4628-9212-8425869ABA9B}">
  <dimension ref="B4:E78"/>
  <sheetViews>
    <sheetView workbookViewId="0">
      <selection activeCell="P23" sqref="P23"/>
    </sheetView>
  </sheetViews>
  <sheetFormatPr defaultRowHeight="12.75" x14ac:dyDescent="0.2"/>
  <cols>
    <col min="2" max="2" width="15" customWidth="1"/>
    <col min="3" max="3" width="16.5703125" customWidth="1"/>
    <col min="4" max="4" width="10.7109375" customWidth="1"/>
    <col min="6" max="6" width="11" customWidth="1"/>
    <col min="8" max="8" width="10.85546875" customWidth="1"/>
    <col min="10" max="10" width="11" customWidth="1"/>
    <col min="12" max="12" width="10.85546875" customWidth="1"/>
  </cols>
  <sheetData>
    <row r="4" spans="2:5" ht="15.75" x14ac:dyDescent="0.25">
      <c r="B4" s="166" t="s">
        <v>56</v>
      </c>
      <c r="C4" s="166" t="s">
        <v>384</v>
      </c>
      <c r="D4" s="166"/>
      <c r="E4" s="166"/>
    </row>
    <row r="5" spans="2:5" ht="15.75" x14ac:dyDescent="0.25">
      <c r="B5" s="166"/>
      <c r="D5" s="166"/>
    </row>
    <row r="9" spans="2:5" ht="15.75" x14ac:dyDescent="0.25">
      <c r="B9" s="166" t="s">
        <v>56</v>
      </c>
      <c r="C9" s="166" t="s">
        <v>384</v>
      </c>
      <c r="D9" s="166"/>
      <c r="E9" s="166"/>
    </row>
    <row r="10" spans="2:5" ht="15.75" x14ac:dyDescent="0.25">
      <c r="B10" s="166"/>
      <c r="D10" s="166"/>
    </row>
    <row r="11" spans="2:5" ht="15.75" x14ac:dyDescent="0.25">
      <c r="B11" s="166"/>
      <c r="D11" s="166"/>
    </row>
    <row r="12" spans="2:5" ht="15.75" x14ac:dyDescent="0.25">
      <c r="B12" s="166"/>
      <c r="D12" s="166"/>
    </row>
    <row r="13" spans="2:5" ht="15.75" x14ac:dyDescent="0.25">
      <c r="B13" s="166"/>
      <c r="D13" s="166"/>
    </row>
    <row r="14" spans="2:5" ht="15.75" x14ac:dyDescent="0.25">
      <c r="B14" s="166"/>
      <c r="D14" s="166"/>
    </row>
    <row r="15" spans="2:5" ht="15.75" x14ac:dyDescent="0.25">
      <c r="B15" s="166"/>
      <c r="D15" s="166"/>
    </row>
    <row r="16" spans="2:5" ht="15.75" x14ac:dyDescent="0.25">
      <c r="B16" s="166"/>
      <c r="D16" s="166"/>
    </row>
    <row r="17" spans="2:4" ht="15.75" x14ac:dyDescent="0.25">
      <c r="B17" s="166"/>
      <c r="D17" s="166"/>
    </row>
    <row r="18" spans="2:4" ht="15.75" x14ac:dyDescent="0.25">
      <c r="B18" s="166"/>
      <c r="D18" s="166"/>
    </row>
    <row r="19" spans="2:4" ht="15.75" x14ac:dyDescent="0.25">
      <c r="B19" s="166"/>
      <c r="D19" s="166"/>
    </row>
    <row r="20" spans="2:4" ht="15.75" x14ac:dyDescent="0.25">
      <c r="B20" s="166"/>
      <c r="D20" s="166"/>
    </row>
    <row r="21" spans="2:4" ht="15.75" x14ac:dyDescent="0.25">
      <c r="B21" s="166"/>
      <c r="D21" s="166"/>
    </row>
    <row r="22" spans="2:4" ht="15.75" x14ac:dyDescent="0.25">
      <c r="B22" s="166"/>
      <c r="D22" s="166"/>
    </row>
    <row r="23" spans="2:4" ht="15.75" x14ac:dyDescent="0.25">
      <c r="B23" s="166"/>
      <c r="D23" s="166"/>
    </row>
    <row r="24" spans="2:4" ht="15.75" x14ac:dyDescent="0.25">
      <c r="B24" s="166"/>
      <c r="D24" s="166"/>
    </row>
    <row r="25" spans="2:4" ht="15.75" x14ac:dyDescent="0.25">
      <c r="B25" s="166"/>
      <c r="D25" s="166"/>
    </row>
    <row r="26" spans="2:4" ht="15.75" x14ac:dyDescent="0.25">
      <c r="B26" s="166"/>
      <c r="D26" s="166"/>
    </row>
    <row r="27" spans="2:4" ht="15.75" x14ac:dyDescent="0.25">
      <c r="B27" s="166"/>
      <c r="D27" s="166"/>
    </row>
    <row r="28" spans="2:4" ht="15.75" x14ac:dyDescent="0.25">
      <c r="B28" s="166"/>
      <c r="D28" s="166"/>
    </row>
    <row r="29" spans="2:4" ht="15.75" x14ac:dyDescent="0.25">
      <c r="B29" s="166"/>
      <c r="D29" s="166"/>
    </row>
    <row r="30" spans="2:4" ht="15.75" x14ac:dyDescent="0.25">
      <c r="B30" s="166"/>
      <c r="D30" s="166"/>
    </row>
    <row r="31" spans="2:4" ht="15.75" x14ac:dyDescent="0.25">
      <c r="B31" s="166"/>
      <c r="D31" s="166"/>
    </row>
    <row r="32" spans="2:4" ht="15.75" x14ac:dyDescent="0.25">
      <c r="B32" s="166"/>
      <c r="D32" s="166"/>
    </row>
    <row r="33" spans="2:4" ht="15.75" x14ac:dyDescent="0.25">
      <c r="B33" s="166"/>
      <c r="D33" s="166"/>
    </row>
    <row r="34" spans="2:4" ht="15.75" x14ac:dyDescent="0.25">
      <c r="B34" s="166"/>
      <c r="D34" s="166"/>
    </row>
    <row r="35" spans="2:4" ht="15.75" x14ac:dyDescent="0.25">
      <c r="B35" s="166"/>
      <c r="D35" s="166"/>
    </row>
    <row r="36" spans="2:4" ht="15.75" x14ac:dyDescent="0.25">
      <c r="B36" s="166"/>
      <c r="D36" s="166"/>
    </row>
    <row r="37" spans="2:4" ht="15.75" x14ac:dyDescent="0.25">
      <c r="B37" s="166"/>
      <c r="D37" s="166"/>
    </row>
    <row r="38" spans="2:4" ht="15.75" x14ac:dyDescent="0.25">
      <c r="B38" s="166"/>
      <c r="D38" s="166"/>
    </row>
    <row r="39" spans="2:4" ht="15.75" x14ac:dyDescent="0.25">
      <c r="B39" s="166"/>
      <c r="D39" s="166"/>
    </row>
    <row r="40" spans="2:4" ht="15.75" x14ac:dyDescent="0.25">
      <c r="B40" s="166"/>
      <c r="D40" s="166"/>
    </row>
    <row r="41" spans="2:4" ht="15.75" x14ac:dyDescent="0.25">
      <c r="B41" s="166"/>
      <c r="D41" s="166"/>
    </row>
    <row r="42" spans="2:4" ht="15.75" x14ac:dyDescent="0.25">
      <c r="B42" s="166"/>
      <c r="D42" s="166"/>
    </row>
    <row r="43" spans="2:4" ht="15.75" x14ac:dyDescent="0.25">
      <c r="B43" s="166"/>
      <c r="D43" s="166"/>
    </row>
    <row r="44" spans="2:4" ht="15.75" x14ac:dyDescent="0.25">
      <c r="B44" s="166"/>
      <c r="D44" s="166"/>
    </row>
    <row r="45" spans="2:4" ht="15.75" x14ac:dyDescent="0.25">
      <c r="B45" s="166"/>
      <c r="D45" s="166"/>
    </row>
    <row r="46" spans="2:4" ht="15.75" x14ac:dyDescent="0.25">
      <c r="B46" s="166"/>
      <c r="D46" s="166"/>
    </row>
    <row r="47" spans="2:4" ht="15.75" x14ac:dyDescent="0.25">
      <c r="B47" s="166"/>
      <c r="D47" s="166"/>
    </row>
    <row r="48" spans="2:4" ht="15.75" x14ac:dyDescent="0.25">
      <c r="B48" s="166"/>
      <c r="D48" s="166"/>
    </row>
    <row r="49" spans="2:4" ht="15.75" x14ac:dyDescent="0.25">
      <c r="B49" s="166"/>
      <c r="D49" s="166"/>
    </row>
    <row r="50" spans="2:4" ht="15.75" x14ac:dyDescent="0.25">
      <c r="B50" s="166"/>
      <c r="D50" s="166"/>
    </row>
    <row r="51" spans="2:4" ht="15.75" x14ac:dyDescent="0.25">
      <c r="B51" s="166"/>
      <c r="D51" s="166"/>
    </row>
    <row r="52" spans="2:4" ht="15.75" x14ac:dyDescent="0.25">
      <c r="B52" s="166"/>
      <c r="D52" s="166"/>
    </row>
    <row r="53" spans="2:4" ht="15.75" x14ac:dyDescent="0.25">
      <c r="B53" s="166"/>
      <c r="D53" s="166"/>
    </row>
    <row r="54" spans="2:4" ht="15.75" x14ac:dyDescent="0.25">
      <c r="B54" s="166"/>
      <c r="D54" s="166"/>
    </row>
    <row r="55" spans="2:4" ht="15.75" x14ac:dyDescent="0.25">
      <c r="B55" s="166"/>
      <c r="D55" s="166"/>
    </row>
    <row r="56" spans="2:4" ht="15.75" x14ac:dyDescent="0.25">
      <c r="B56" s="166"/>
      <c r="D56" s="166"/>
    </row>
    <row r="57" spans="2:4" ht="15.75" x14ac:dyDescent="0.25">
      <c r="B57" s="166"/>
      <c r="D57" s="166"/>
    </row>
    <row r="58" spans="2:4" ht="15.75" x14ac:dyDescent="0.25">
      <c r="B58" s="166"/>
      <c r="D58" s="166"/>
    </row>
    <row r="59" spans="2:4" ht="15.75" x14ac:dyDescent="0.25">
      <c r="B59" s="166"/>
      <c r="D59" s="166"/>
    </row>
    <row r="60" spans="2:4" ht="15.75" x14ac:dyDescent="0.25">
      <c r="B60" s="166"/>
      <c r="D60" s="166"/>
    </row>
    <row r="61" spans="2:4" ht="15.75" x14ac:dyDescent="0.25">
      <c r="B61" s="166"/>
      <c r="D61" s="166"/>
    </row>
    <row r="62" spans="2:4" ht="15.75" x14ac:dyDescent="0.25">
      <c r="B62" s="166"/>
      <c r="D62" s="166"/>
    </row>
    <row r="63" spans="2:4" ht="15.75" x14ac:dyDescent="0.25">
      <c r="B63" s="166"/>
      <c r="D63" s="166"/>
    </row>
    <row r="64" spans="2:4" ht="15.75" x14ac:dyDescent="0.25">
      <c r="B64" s="166"/>
      <c r="D64" s="166"/>
    </row>
    <row r="65" spans="2:4" ht="15.75" x14ac:dyDescent="0.25">
      <c r="B65" s="166"/>
      <c r="D65" s="166"/>
    </row>
    <row r="66" spans="2:4" ht="15.75" x14ac:dyDescent="0.25">
      <c r="B66" s="166"/>
      <c r="D66" s="166"/>
    </row>
    <row r="67" spans="2:4" ht="15.75" x14ac:dyDescent="0.25">
      <c r="B67" s="166"/>
      <c r="D67" s="166"/>
    </row>
    <row r="68" spans="2:4" ht="15.75" x14ac:dyDescent="0.25">
      <c r="B68" s="166"/>
      <c r="D68" s="166"/>
    </row>
    <row r="69" spans="2:4" ht="15.75" x14ac:dyDescent="0.25">
      <c r="B69" s="166"/>
      <c r="D69" s="166"/>
    </row>
    <row r="70" spans="2:4" ht="15.75" x14ac:dyDescent="0.25">
      <c r="B70" s="166"/>
      <c r="D70" s="166"/>
    </row>
    <row r="71" spans="2:4" ht="15.75" x14ac:dyDescent="0.25">
      <c r="B71" s="166"/>
      <c r="D71" s="166"/>
    </row>
    <row r="72" spans="2:4" ht="15.75" x14ac:dyDescent="0.25">
      <c r="B72" s="166"/>
      <c r="D72" s="166"/>
    </row>
    <row r="73" spans="2:4" ht="15.75" x14ac:dyDescent="0.25">
      <c r="B73" s="166"/>
      <c r="D73" s="166"/>
    </row>
    <row r="74" spans="2:4" ht="15.75" x14ac:dyDescent="0.25">
      <c r="B74" s="166"/>
      <c r="D74" s="166"/>
    </row>
    <row r="75" spans="2:4" ht="15.75" x14ac:dyDescent="0.25">
      <c r="B75" s="166"/>
      <c r="D75" s="166"/>
    </row>
    <row r="76" spans="2:4" ht="15.75" x14ac:dyDescent="0.25">
      <c r="B76" s="166"/>
      <c r="D76" s="166"/>
    </row>
    <row r="77" spans="2:4" ht="15.75" x14ac:dyDescent="0.25">
      <c r="B77" s="166"/>
      <c r="D77" s="166"/>
    </row>
    <row r="78" spans="2:4" ht="15.75" x14ac:dyDescent="0.25">
      <c r="B78" s="166"/>
      <c r="D78" s="166"/>
    </row>
  </sheetData>
  <sortState xmlns:xlrd2="http://schemas.microsoft.com/office/spreadsheetml/2017/richdata2" ref="B39:N43">
    <sortCondition descending="1" ref="N39:N43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P614"/>
  <sheetViews>
    <sheetView workbookViewId="0">
      <selection activeCell="E32" sqref="E32"/>
    </sheetView>
  </sheetViews>
  <sheetFormatPr defaultColWidth="9.140625" defaultRowHeight="12.75" x14ac:dyDescent="0.2"/>
  <cols>
    <col min="1" max="16384" width="9.140625" style="38"/>
  </cols>
  <sheetData>
    <row r="3" spans="1:12" ht="18.75" x14ac:dyDescent="0.3">
      <c r="B3" s="36" t="s">
        <v>32</v>
      </c>
      <c r="C3" s="37"/>
      <c r="D3" s="37"/>
      <c r="E3" s="37"/>
      <c r="F3" s="37"/>
      <c r="G3" s="37"/>
      <c r="H3" s="37"/>
      <c r="I3" s="37"/>
      <c r="J3" s="37"/>
    </row>
    <row r="4" spans="1:12" ht="15.75" x14ac:dyDescent="0.25">
      <c r="B4" s="39"/>
    </row>
    <row r="5" spans="1:12" ht="15.75" x14ac:dyDescent="0.25">
      <c r="B5" s="40"/>
    </row>
    <row r="6" spans="1:12" ht="15.75" x14ac:dyDescent="0.2">
      <c r="A6" s="41"/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15.75" x14ac:dyDescent="0.2">
      <c r="A7" s="41"/>
      <c r="B7" s="42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21.75" customHeight="1" x14ac:dyDescent="0.2">
      <c r="A8" s="41"/>
      <c r="B8" s="1103" t="s">
        <v>802</v>
      </c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9.5" customHeight="1" x14ac:dyDescent="0.2">
      <c r="A9" s="41"/>
      <c r="B9" s="1103" t="s">
        <v>803</v>
      </c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21.75" customHeight="1" x14ac:dyDescent="0.2">
      <c r="A10" s="41"/>
      <c r="B10" s="1103" t="s">
        <v>804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24" customHeight="1" x14ac:dyDescent="0.2">
      <c r="A11" s="41"/>
      <c r="B11" s="1103" t="s">
        <v>805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15.75" x14ac:dyDescent="0.2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3.25" customHeight="1" x14ac:dyDescent="0.2">
      <c r="A13" s="41"/>
      <c r="B13" s="1103" t="s">
        <v>806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18.75" customHeight="1" x14ac:dyDescent="0.2">
      <c r="A14" s="41"/>
      <c r="B14" s="1103" t="s">
        <v>807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19.5" customHeight="1" x14ac:dyDescent="0.2">
      <c r="A15" s="41"/>
      <c r="B15" s="1103" t="s">
        <v>808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1" customHeight="1" x14ac:dyDescent="0.2">
      <c r="A16" s="41"/>
      <c r="B16" s="1103" t="s">
        <v>809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2" ht="15.75" x14ac:dyDescent="0.2">
      <c r="A17" s="41"/>
      <c r="B17" s="1103" t="s">
        <v>810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5.75" x14ac:dyDescent="0.2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ht="15.75" x14ac:dyDescent="0.2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ht="15.75" x14ac:dyDescent="0.2">
      <c r="A20" s="41"/>
      <c r="B20" s="1103" t="s">
        <v>1000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 ht="15.75" x14ac:dyDescent="0.2">
      <c r="A21" s="41"/>
      <c r="B21" s="1103" t="s">
        <v>1001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2" ht="15.75" x14ac:dyDescent="0.2">
      <c r="A22" s="41"/>
      <c r="B22" s="1103" t="s">
        <v>1002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 ht="15.75" x14ac:dyDescent="0.2">
      <c r="A23" s="41"/>
      <c r="B23" s="1103" t="s">
        <v>1007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5.75" x14ac:dyDescent="0.2">
      <c r="A24" s="41"/>
      <c r="B24" s="1103" t="s">
        <v>1008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2" ht="16.5" customHeight="1" x14ac:dyDescent="0.2">
      <c r="A25" s="41"/>
      <c r="B25" s="1103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15.75" x14ac:dyDescent="0.2">
      <c r="A26" s="41"/>
      <c r="B26" s="1103" t="s">
        <v>1003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ht="15.75" x14ac:dyDescent="0.2">
      <c r="A27" s="41"/>
      <c r="B27" s="1103" t="s">
        <v>1004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spans="1:12" ht="15.75" x14ac:dyDescent="0.2">
      <c r="A28" s="41"/>
      <c r="B28" s="1103" t="s">
        <v>1005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 ht="15.75" x14ac:dyDescent="0.2">
      <c r="A29" s="41"/>
      <c r="B29" s="1103" t="s">
        <v>1006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ht="15.75" x14ac:dyDescent="0.2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ht="15.75" x14ac:dyDescent="0.2">
      <c r="A31" s="41"/>
      <c r="B31" s="42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 ht="15.75" x14ac:dyDescent="0.2">
      <c r="A32" s="41"/>
      <c r="B32" s="42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ht="15.75" x14ac:dyDescent="0.2">
      <c r="A33" s="188"/>
      <c r="B33" s="42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1:12" ht="15.75" x14ac:dyDescent="0.2">
      <c r="A34" s="188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1:12" ht="15.75" x14ac:dyDescent="0.2">
      <c r="A35" s="188"/>
      <c r="B35" s="42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1:12" ht="15.75" x14ac:dyDescent="0.2">
      <c r="A36" s="188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</row>
    <row r="37" spans="1:12" ht="15.75" x14ac:dyDescent="0.2">
      <c r="A37" s="188"/>
      <c r="B37" s="42"/>
      <c r="C37" s="41"/>
      <c r="D37" s="41"/>
      <c r="E37" s="41"/>
      <c r="F37" s="41"/>
      <c r="G37" s="41"/>
      <c r="H37" s="41"/>
      <c r="I37" s="41"/>
      <c r="J37" s="41"/>
      <c r="K37" s="41"/>
      <c r="L37" s="41"/>
    </row>
    <row r="38" spans="1:12" ht="15.75" x14ac:dyDescent="0.2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2" ht="15.75" x14ac:dyDescent="0.2">
      <c r="A39" s="41"/>
      <c r="B39" s="42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5.75" x14ac:dyDescent="0.2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ht="15.75" x14ac:dyDescent="0.2">
      <c r="A41" s="41"/>
      <c r="B41" s="42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ht="15.75" x14ac:dyDescent="0.2">
      <c r="A42" s="41"/>
      <c r="B42" s="42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spans="1:12" ht="15.75" x14ac:dyDescent="0.2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1:12" ht="15.75" x14ac:dyDescent="0.2">
      <c r="A44" s="41"/>
      <c r="B44" s="42"/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12" ht="15.75" x14ac:dyDescent="0.2">
      <c r="A45" s="41"/>
      <c r="B45" s="42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2" ht="15.75" x14ac:dyDescent="0.2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spans="1:12" ht="15.75" x14ac:dyDescent="0.2">
      <c r="A47" s="41"/>
      <c r="B47" s="42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spans="1:12" ht="15.75" x14ac:dyDescent="0.2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1:12" ht="15.75" x14ac:dyDescent="0.2">
      <c r="A49" s="41"/>
      <c r="B49" s="42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ht="15.75" x14ac:dyDescent="0.2">
      <c r="A50" s="41"/>
      <c r="B50" s="42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ht="15.75" x14ac:dyDescent="0.2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ht="15.75" x14ac:dyDescent="0.2">
      <c r="A52" s="41"/>
      <c r="B52" s="42"/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1:12" ht="15.75" x14ac:dyDescent="0.2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ht="15.75" x14ac:dyDescent="0.2">
      <c r="A54" s="41"/>
      <c r="B54" s="42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ht="15.75" x14ac:dyDescent="0.2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ht="15.75" x14ac:dyDescent="0.2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ht="15.75" x14ac:dyDescent="0.2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ht="15.75" x14ac:dyDescent="0.2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1:12" ht="15.75" x14ac:dyDescent="0.2">
      <c r="A59" s="41"/>
      <c r="B59" s="42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ht="15.75" x14ac:dyDescent="0.2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ht="15.75" x14ac:dyDescent="0.2">
      <c r="A61" s="41"/>
      <c r="B61" s="42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ht="15.75" x14ac:dyDescent="0.2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ht="15.75" x14ac:dyDescent="0.2">
      <c r="A63" s="41"/>
      <c r="B63" s="42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15.75" x14ac:dyDescent="0.2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1:12" ht="15.75" x14ac:dyDescent="0.2">
      <c r="A65" s="41"/>
      <c r="B65" s="42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ht="15.75" x14ac:dyDescent="0.2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1:12" ht="15.75" x14ac:dyDescent="0.2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ht="15.75" x14ac:dyDescent="0.2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 ht="15.75" x14ac:dyDescent="0.2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 ht="15.75" x14ac:dyDescent="0.2">
      <c r="A70" s="41"/>
      <c r="B70" s="42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 ht="15.75" x14ac:dyDescent="0.2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ht="15.75" x14ac:dyDescent="0.2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ht="15.75" x14ac:dyDescent="0.2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ht="15.75" x14ac:dyDescent="0.2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 ht="15.75" x14ac:dyDescent="0.2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 ht="15.75" x14ac:dyDescent="0.2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ht="15.75" x14ac:dyDescent="0.2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 ht="15.75" x14ac:dyDescent="0.2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 ht="15.75" x14ac:dyDescent="0.2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 ht="15.75" x14ac:dyDescent="0.2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 ht="15.75" x14ac:dyDescent="0.2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 ht="15.75" x14ac:dyDescent="0.2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 ht="15.75" x14ac:dyDescent="0.2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 ht="15.75" x14ac:dyDescent="0.2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ht="15.75" x14ac:dyDescent="0.2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ht="15.75" x14ac:dyDescent="0.2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 ht="15.75" x14ac:dyDescent="0.25">
      <c r="A87" s="43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 ht="15.75" x14ac:dyDescent="0.25">
      <c r="A88" s="43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 ht="15.75" x14ac:dyDescent="0.25">
      <c r="A89" s="43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 ht="15.75" x14ac:dyDescent="0.25">
      <c r="A90" s="43"/>
      <c r="B90" s="42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ht="15.75" x14ac:dyDescent="0.25">
      <c r="A91" s="43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ht="15.75" x14ac:dyDescent="0.25">
      <c r="A92" s="43"/>
      <c r="B92" s="42"/>
      <c r="C92" s="41"/>
      <c r="D92" s="41"/>
      <c r="E92" s="41"/>
      <c r="F92" s="41"/>
      <c r="G92" s="41"/>
      <c r="H92" s="41"/>
      <c r="I92" s="41"/>
      <c r="J92" s="41"/>
      <c r="K92" s="41"/>
      <c r="L92" s="41"/>
    </row>
    <row r="93" spans="1:12" ht="15.75" x14ac:dyDescent="0.25">
      <c r="A93" s="43"/>
      <c r="B93" s="42"/>
      <c r="C93" s="41"/>
      <c r="D93" s="41"/>
      <c r="E93" s="41"/>
      <c r="F93" s="41"/>
      <c r="G93" s="41"/>
      <c r="H93" s="41"/>
      <c r="I93" s="41"/>
      <c r="J93" s="41"/>
      <c r="K93" s="41"/>
      <c r="L93" s="41"/>
    </row>
    <row r="94" spans="1:12" ht="15.75" x14ac:dyDescent="0.25">
      <c r="A94" s="43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41"/>
    </row>
    <row r="95" spans="1:12" ht="15.75" x14ac:dyDescent="0.25">
      <c r="A95" s="43"/>
      <c r="B95" s="42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ht="15.75" x14ac:dyDescent="0.25">
      <c r="A96" s="43"/>
      <c r="B96" s="42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ht="15.75" x14ac:dyDescent="0.25">
      <c r="A97" s="43"/>
      <c r="B97" s="42"/>
      <c r="C97" s="41"/>
      <c r="D97" s="41"/>
      <c r="E97" s="41"/>
      <c r="F97" s="41"/>
      <c r="G97" s="41"/>
      <c r="H97" s="41"/>
      <c r="I97" s="41"/>
      <c r="J97" s="41"/>
      <c r="K97" s="41"/>
      <c r="L97" s="41"/>
    </row>
    <row r="98" spans="1:12" ht="15.75" x14ac:dyDescent="0.25">
      <c r="A98" s="43"/>
      <c r="B98" s="42"/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1:12" ht="15.75" x14ac:dyDescent="0.25">
      <c r="A99" s="43"/>
      <c r="B99" s="42"/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1:12" ht="15.75" x14ac:dyDescent="0.25">
      <c r="A100" s="43"/>
      <c r="B100" s="42"/>
      <c r="C100" s="41"/>
      <c r="D100" s="41"/>
      <c r="E100" s="41"/>
      <c r="F100" s="41"/>
      <c r="G100" s="41"/>
      <c r="H100" s="41"/>
      <c r="I100" s="41"/>
      <c r="J100" s="41"/>
      <c r="K100" s="41"/>
      <c r="L100" s="41"/>
    </row>
    <row r="101" spans="1:12" ht="15.75" x14ac:dyDescent="0.25">
      <c r="A101" s="43"/>
      <c r="B101" s="42"/>
      <c r="C101" s="41"/>
      <c r="D101" s="41"/>
      <c r="E101" s="41"/>
      <c r="F101" s="41"/>
      <c r="G101" s="41"/>
      <c r="H101" s="41"/>
      <c r="I101" s="41"/>
      <c r="J101" s="41"/>
      <c r="K101" s="41"/>
      <c r="L101" s="41"/>
    </row>
    <row r="102" spans="1:12" ht="15.75" x14ac:dyDescent="0.25">
      <c r="A102" s="43"/>
      <c r="B102" s="42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  <row r="103" spans="1:12" ht="15.75" x14ac:dyDescent="0.25">
      <c r="A103" s="43"/>
      <c r="B103" s="42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ht="15.75" x14ac:dyDescent="0.25">
      <c r="A104" s="43"/>
      <c r="B104" s="42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ht="15.75" x14ac:dyDescent="0.25">
      <c r="A105" s="43"/>
      <c r="B105" s="42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ht="15.75" x14ac:dyDescent="0.25">
      <c r="A106" s="43"/>
      <c r="B106" s="42"/>
      <c r="C106" s="41"/>
      <c r="D106" s="41"/>
      <c r="E106" s="41"/>
      <c r="F106" s="41"/>
      <c r="G106" s="41"/>
      <c r="H106" s="41"/>
      <c r="I106" s="41"/>
      <c r="J106" s="41"/>
      <c r="K106" s="41"/>
      <c r="L106" s="41"/>
    </row>
    <row r="107" spans="1:12" ht="15.75" x14ac:dyDescent="0.25">
      <c r="A107" s="43"/>
      <c r="B107" s="42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ht="15.75" x14ac:dyDescent="0.25">
      <c r="A108" s="43"/>
      <c r="B108" s="42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1:12" ht="15.75" x14ac:dyDescent="0.25">
      <c r="A109" s="43"/>
      <c r="B109" s="42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ht="15.75" x14ac:dyDescent="0.25">
      <c r="A110" s="43"/>
      <c r="B110" s="42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2" ht="15.75" x14ac:dyDescent="0.25">
      <c r="A111" s="43"/>
      <c r="B111" s="42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  <row r="112" spans="1:12" ht="15.75" x14ac:dyDescent="0.25">
      <c r="A112" s="43"/>
      <c r="B112" s="42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  <row r="113" spans="1:12" ht="15.75" x14ac:dyDescent="0.25">
      <c r="A113" s="43"/>
      <c r="B113" s="42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  <row r="114" spans="1:12" ht="15.75" x14ac:dyDescent="0.25">
      <c r="A114" s="43"/>
      <c r="B114" s="42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  <row r="115" spans="1:12" ht="15.75" x14ac:dyDescent="0.25">
      <c r="A115" s="43"/>
      <c r="B115" s="42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  <row r="116" spans="1:12" ht="15.75" x14ac:dyDescent="0.25">
      <c r="A116" s="43"/>
      <c r="B116" s="42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  <row r="117" spans="1:12" ht="15.75" x14ac:dyDescent="0.25">
      <c r="A117" s="43"/>
      <c r="B117" s="42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  <row r="118" spans="1:12" ht="15.75" x14ac:dyDescent="0.25">
      <c r="A118" s="43"/>
      <c r="B118" s="42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  <row r="119" spans="1:12" ht="15.75" x14ac:dyDescent="0.25">
      <c r="A119" s="43"/>
      <c r="B119" s="42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  <row r="120" spans="1:12" ht="15.75" x14ac:dyDescent="0.25">
      <c r="A120" s="43"/>
      <c r="B120" s="42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  <row r="121" spans="1:12" ht="15.75" x14ac:dyDescent="0.25">
      <c r="A121" s="43"/>
      <c r="B121" s="42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ht="15.75" x14ac:dyDescent="0.25">
      <c r="A122" s="43"/>
      <c r="B122" s="42"/>
      <c r="C122" s="41"/>
      <c r="D122" s="41"/>
      <c r="E122" s="41"/>
      <c r="F122" s="41"/>
      <c r="G122" s="41"/>
      <c r="H122" s="41"/>
      <c r="I122" s="41"/>
      <c r="J122" s="41"/>
      <c r="K122" s="41"/>
      <c r="L122" s="41"/>
    </row>
    <row r="123" spans="1:12" ht="15.75" x14ac:dyDescent="0.25">
      <c r="A123" s="43"/>
      <c r="B123" s="42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  <row r="124" spans="1:12" ht="15.75" x14ac:dyDescent="0.25">
      <c r="A124" s="43"/>
      <c r="B124" s="42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  <row r="125" spans="1:12" ht="15.75" x14ac:dyDescent="0.25">
      <c r="A125" s="43"/>
      <c r="B125" s="42"/>
      <c r="C125" s="41"/>
      <c r="D125" s="41"/>
      <c r="E125" s="41"/>
      <c r="F125" s="41"/>
      <c r="G125" s="41"/>
      <c r="H125" s="41"/>
      <c r="I125" s="41"/>
      <c r="J125" s="41"/>
      <c r="K125" s="41"/>
      <c r="L125" s="41"/>
    </row>
    <row r="126" spans="1:12" ht="15.75" x14ac:dyDescent="0.25">
      <c r="A126" s="43"/>
      <c r="B126" s="42"/>
      <c r="C126" s="41"/>
      <c r="D126" s="41"/>
      <c r="E126" s="41"/>
      <c r="F126" s="41"/>
      <c r="G126" s="41"/>
      <c r="H126" s="41"/>
      <c r="I126" s="41"/>
      <c r="J126" s="41"/>
      <c r="K126" s="41"/>
      <c r="L126" s="41"/>
    </row>
    <row r="127" spans="1:12" ht="15.75" x14ac:dyDescent="0.25">
      <c r="A127" s="43"/>
      <c r="B127" s="42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ht="15.75" x14ac:dyDescent="0.25">
      <c r="A128" s="43"/>
      <c r="B128" s="42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2" ht="15.75" x14ac:dyDescent="0.25">
      <c r="A129" s="43"/>
      <c r="B129" s="42"/>
      <c r="C129" s="41"/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2" ht="15.75" x14ac:dyDescent="0.25">
      <c r="A130" s="43"/>
      <c r="B130" s="42"/>
      <c r="C130" s="41"/>
      <c r="D130" s="41"/>
      <c r="E130" s="41"/>
      <c r="F130" s="41"/>
      <c r="G130" s="41"/>
      <c r="H130" s="41"/>
      <c r="I130" s="41"/>
      <c r="J130" s="41"/>
      <c r="K130" s="41"/>
      <c r="L130" s="41"/>
    </row>
    <row r="131" spans="1:12" ht="15.75" x14ac:dyDescent="0.25">
      <c r="A131" s="43"/>
      <c r="B131" s="42"/>
      <c r="C131" s="41"/>
      <c r="D131" s="41"/>
      <c r="E131" s="41"/>
      <c r="F131" s="41"/>
      <c r="G131" s="41"/>
      <c r="H131" s="41"/>
      <c r="I131" s="41"/>
      <c r="J131" s="41"/>
      <c r="K131" s="41"/>
      <c r="L131" s="41"/>
    </row>
    <row r="132" spans="1:12" ht="15.75" x14ac:dyDescent="0.25">
      <c r="A132" s="43"/>
      <c r="B132" s="42"/>
      <c r="C132" s="41"/>
      <c r="D132" s="41"/>
      <c r="E132" s="41"/>
      <c r="F132" s="41"/>
      <c r="G132" s="41"/>
      <c r="H132" s="41"/>
      <c r="I132" s="41"/>
      <c r="J132" s="41"/>
      <c r="K132" s="41"/>
      <c r="L132" s="41"/>
    </row>
    <row r="133" spans="1:12" ht="15.75" x14ac:dyDescent="0.25">
      <c r="A133" s="43"/>
      <c r="B133" s="42"/>
      <c r="C133" s="41"/>
      <c r="D133" s="41"/>
      <c r="E133" s="41"/>
      <c r="F133" s="41"/>
      <c r="G133" s="41"/>
      <c r="H133" s="41"/>
      <c r="I133" s="41"/>
      <c r="J133" s="41"/>
      <c r="K133" s="41"/>
      <c r="L133" s="41"/>
    </row>
    <row r="134" spans="1:12" ht="15.75" x14ac:dyDescent="0.25">
      <c r="A134" s="43"/>
      <c r="B134" s="42"/>
      <c r="C134" s="41"/>
      <c r="D134" s="41"/>
      <c r="E134" s="41"/>
      <c r="F134" s="41"/>
      <c r="G134" s="41"/>
      <c r="H134" s="41"/>
      <c r="I134" s="41"/>
      <c r="J134" s="41"/>
      <c r="K134" s="41"/>
      <c r="L134" s="41"/>
    </row>
    <row r="135" spans="1:12" ht="15.75" x14ac:dyDescent="0.25">
      <c r="A135" s="43"/>
      <c r="B135" s="42"/>
      <c r="C135" s="41"/>
      <c r="D135" s="41"/>
      <c r="E135" s="41"/>
      <c r="F135" s="41"/>
      <c r="G135" s="41"/>
      <c r="H135" s="41"/>
      <c r="I135" s="41"/>
      <c r="J135" s="41"/>
      <c r="K135" s="41"/>
      <c r="L135" s="41"/>
    </row>
    <row r="136" spans="1:12" ht="15.75" x14ac:dyDescent="0.25">
      <c r="A136" s="43"/>
      <c r="B136" s="42"/>
      <c r="C136" s="41"/>
      <c r="D136" s="41"/>
      <c r="E136" s="41"/>
      <c r="F136" s="41"/>
      <c r="G136" s="41"/>
      <c r="H136" s="41"/>
      <c r="I136" s="41"/>
      <c r="J136" s="41"/>
      <c r="K136" s="41"/>
      <c r="L136" s="41"/>
    </row>
    <row r="137" spans="1:12" ht="15.75" x14ac:dyDescent="0.25">
      <c r="A137" s="43"/>
      <c r="B137" s="42"/>
      <c r="C137" s="41"/>
      <c r="D137" s="41"/>
      <c r="E137" s="41"/>
      <c r="F137" s="41"/>
      <c r="G137" s="41"/>
      <c r="H137" s="41"/>
      <c r="I137" s="41"/>
      <c r="J137" s="41"/>
      <c r="K137" s="41"/>
      <c r="L137" s="41"/>
    </row>
    <row r="138" spans="1:12" ht="15.75" x14ac:dyDescent="0.25">
      <c r="A138" s="43"/>
      <c r="B138" s="42"/>
      <c r="C138" s="41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ht="15.75" x14ac:dyDescent="0.25">
      <c r="A139" s="43"/>
      <c r="B139" s="42"/>
      <c r="C139" s="41"/>
      <c r="D139" s="41"/>
      <c r="E139" s="41"/>
      <c r="F139" s="41"/>
      <c r="G139" s="41"/>
      <c r="H139" s="41"/>
      <c r="I139" s="41"/>
      <c r="J139" s="41"/>
      <c r="K139" s="41"/>
      <c r="L139" s="41"/>
    </row>
    <row r="140" spans="1:12" ht="15.75" x14ac:dyDescent="0.25">
      <c r="A140" s="43"/>
      <c r="B140" s="42"/>
      <c r="C140" s="41"/>
      <c r="D140" s="41"/>
      <c r="E140" s="41"/>
      <c r="F140" s="41"/>
      <c r="G140" s="41"/>
      <c r="H140" s="41"/>
      <c r="I140" s="41"/>
      <c r="J140" s="41"/>
      <c r="K140" s="41"/>
      <c r="L140" s="41"/>
    </row>
    <row r="141" spans="1:12" ht="15.75" x14ac:dyDescent="0.25">
      <c r="A141" s="43"/>
      <c r="B141" s="42"/>
      <c r="C141" s="41"/>
      <c r="D141" s="41"/>
      <c r="E141" s="41"/>
      <c r="F141" s="41"/>
      <c r="G141" s="41"/>
      <c r="H141" s="41"/>
      <c r="I141" s="41"/>
      <c r="J141" s="41"/>
      <c r="K141" s="41"/>
      <c r="L141" s="41"/>
    </row>
    <row r="142" spans="1:12" ht="15.75" x14ac:dyDescent="0.25">
      <c r="A142" s="43"/>
      <c r="B142" s="42"/>
      <c r="C142" s="41"/>
      <c r="D142" s="41"/>
      <c r="E142" s="41"/>
      <c r="F142" s="41"/>
      <c r="G142" s="41"/>
      <c r="H142" s="41"/>
      <c r="I142" s="41"/>
      <c r="J142" s="41"/>
      <c r="K142" s="41"/>
      <c r="L142" s="41"/>
    </row>
    <row r="143" spans="1:12" ht="15.75" x14ac:dyDescent="0.25">
      <c r="A143" s="43"/>
      <c r="B143" s="42"/>
      <c r="C143" s="41"/>
      <c r="D143" s="41"/>
      <c r="E143" s="41"/>
      <c r="F143" s="41"/>
      <c r="G143" s="41"/>
      <c r="H143" s="41"/>
      <c r="I143" s="41"/>
      <c r="J143" s="41"/>
      <c r="K143" s="41"/>
      <c r="L143" s="41"/>
    </row>
    <row r="144" spans="1:12" ht="15.75" x14ac:dyDescent="0.25">
      <c r="A144" s="43"/>
      <c r="B144" s="42"/>
      <c r="C144" s="41"/>
      <c r="D144" s="41"/>
      <c r="E144" s="41"/>
      <c r="F144" s="41"/>
      <c r="G144" s="41"/>
      <c r="H144" s="41"/>
      <c r="I144" s="41"/>
      <c r="J144" s="41"/>
      <c r="K144" s="41"/>
      <c r="L144" s="41"/>
    </row>
    <row r="145" spans="1:12" ht="15.75" x14ac:dyDescent="0.25">
      <c r="A145" s="43"/>
      <c r="B145" s="42"/>
      <c r="C145" s="41"/>
      <c r="D145" s="41"/>
      <c r="E145" s="41"/>
      <c r="F145" s="41"/>
      <c r="G145" s="41"/>
      <c r="H145" s="41"/>
      <c r="I145" s="41"/>
      <c r="J145" s="41"/>
      <c r="K145" s="41"/>
      <c r="L145" s="41"/>
    </row>
    <row r="146" spans="1:12" ht="15.75" x14ac:dyDescent="0.25">
      <c r="A146" s="43"/>
      <c r="B146" s="42"/>
      <c r="C146" s="41"/>
      <c r="D146" s="41"/>
      <c r="E146" s="41"/>
      <c r="F146" s="41"/>
      <c r="G146" s="41"/>
      <c r="H146" s="41"/>
      <c r="I146" s="41"/>
      <c r="J146" s="41"/>
      <c r="K146" s="41"/>
      <c r="L146" s="41"/>
    </row>
    <row r="147" spans="1:12" ht="15.75" x14ac:dyDescent="0.25">
      <c r="A147" s="43"/>
      <c r="B147" s="42"/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1:12" ht="15.75" x14ac:dyDescent="0.25">
      <c r="A148" s="43"/>
      <c r="B148" s="42"/>
      <c r="C148" s="41"/>
      <c r="D148" s="41"/>
      <c r="E148" s="41"/>
      <c r="F148" s="41"/>
      <c r="G148" s="41"/>
      <c r="H148" s="41"/>
      <c r="I148" s="41"/>
      <c r="J148" s="41"/>
      <c r="K148" s="41"/>
      <c r="L148" s="41"/>
    </row>
    <row r="149" spans="1:12" ht="15.75" x14ac:dyDescent="0.25">
      <c r="A149" s="43"/>
      <c r="B149" s="42"/>
      <c r="C149" s="41"/>
      <c r="D149" s="41"/>
      <c r="E149" s="41"/>
      <c r="F149" s="41"/>
      <c r="G149" s="41"/>
      <c r="H149" s="41"/>
      <c r="I149" s="41"/>
      <c r="J149" s="41"/>
      <c r="K149" s="41"/>
      <c r="L149" s="41"/>
    </row>
    <row r="150" spans="1:12" ht="15.75" x14ac:dyDescent="0.25">
      <c r="A150" s="43"/>
      <c r="B150" s="42"/>
      <c r="C150" s="41"/>
      <c r="D150" s="41"/>
      <c r="E150" s="41"/>
      <c r="F150" s="41"/>
      <c r="G150" s="41"/>
      <c r="H150" s="41"/>
      <c r="I150" s="41"/>
      <c r="J150" s="41"/>
      <c r="K150" s="41"/>
      <c r="L150" s="41"/>
    </row>
    <row r="151" spans="1:12" ht="15.75" x14ac:dyDescent="0.25">
      <c r="A151" s="43"/>
      <c r="B151" s="42"/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ht="15.75" x14ac:dyDescent="0.25">
      <c r="A152" s="43"/>
      <c r="B152" s="42"/>
      <c r="C152" s="41"/>
      <c r="D152" s="41"/>
      <c r="E152" s="41"/>
      <c r="F152" s="41"/>
      <c r="G152" s="41"/>
      <c r="H152" s="41"/>
      <c r="I152" s="41"/>
      <c r="J152" s="41"/>
      <c r="K152" s="41"/>
      <c r="L152" s="41"/>
    </row>
    <row r="153" spans="1:12" ht="15.75" x14ac:dyDescent="0.25">
      <c r="A153" s="43"/>
      <c r="B153" s="42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 ht="15.75" x14ac:dyDescent="0.25">
      <c r="A154" s="43"/>
      <c r="B154" s="42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5" spans="1:12" ht="15.75" x14ac:dyDescent="0.25">
      <c r="A155" s="43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41"/>
    </row>
    <row r="156" spans="1:12" ht="15.75" x14ac:dyDescent="0.25">
      <c r="A156" s="43"/>
      <c r="B156" s="42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 ht="15.75" x14ac:dyDescent="0.25">
      <c r="A157" s="43"/>
      <c r="B157" s="42"/>
      <c r="C157" s="41"/>
      <c r="D157" s="41"/>
      <c r="E157" s="41"/>
      <c r="F157" s="41"/>
      <c r="G157" s="41"/>
      <c r="H157" s="41"/>
      <c r="I157" s="41"/>
      <c r="J157" s="41"/>
      <c r="K157" s="41"/>
      <c r="L157" s="41"/>
    </row>
    <row r="158" spans="1:12" ht="15.75" x14ac:dyDescent="0.25">
      <c r="A158" s="43"/>
      <c r="B158" s="42"/>
      <c r="C158" s="41"/>
      <c r="D158" s="41"/>
      <c r="E158" s="41"/>
      <c r="F158" s="41"/>
      <c r="G158" s="41"/>
      <c r="H158" s="41"/>
      <c r="I158" s="41"/>
      <c r="J158" s="41"/>
      <c r="K158" s="41"/>
      <c r="L158" s="41"/>
    </row>
    <row r="159" spans="1:12" ht="15.75" x14ac:dyDescent="0.25">
      <c r="A159" s="43"/>
      <c r="B159" s="42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  <row r="160" spans="1:12" ht="15.75" x14ac:dyDescent="0.25">
      <c r="A160" s="43"/>
      <c r="B160" s="42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  <row r="161" spans="1:12" ht="15.75" x14ac:dyDescent="0.25">
      <c r="A161" s="43"/>
      <c r="B161" s="42"/>
      <c r="C161" s="41"/>
      <c r="D161" s="41"/>
      <c r="E161" s="41"/>
      <c r="F161" s="41"/>
      <c r="G161" s="41"/>
      <c r="H161" s="41"/>
      <c r="I161" s="41"/>
      <c r="J161" s="41"/>
      <c r="K161" s="41"/>
      <c r="L161" s="41"/>
    </row>
    <row r="162" spans="1:12" ht="15.75" x14ac:dyDescent="0.25">
      <c r="A162" s="43"/>
      <c r="B162" s="42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  <row r="163" spans="1:12" ht="15.75" x14ac:dyDescent="0.25">
      <c r="A163" s="43"/>
      <c r="B163" s="42"/>
      <c r="C163" s="41"/>
      <c r="D163" s="41"/>
      <c r="E163" s="41"/>
      <c r="F163" s="41"/>
      <c r="G163" s="41"/>
      <c r="H163" s="41"/>
      <c r="I163" s="41"/>
      <c r="J163" s="41"/>
      <c r="K163" s="41"/>
      <c r="L163" s="41"/>
    </row>
    <row r="164" spans="1:12" ht="15.75" x14ac:dyDescent="0.25">
      <c r="A164" s="43"/>
      <c r="B164" s="42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  <row r="165" spans="1:12" ht="15.75" x14ac:dyDescent="0.25">
      <c r="A165" s="43"/>
      <c r="B165" s="42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  <row r="166" spans="1:12" ht="15.75" x14ac:dyDescent="0.25">
      <c r="A166" s="43"/>
      <c r="B166" s="42"/>
      <c r="C166" s="41"/>
      <c r="D166" s="41"/>
      <c r="E166" s="41"/>
      <c r="F166" s="41"/>
      <c r="G166" s="41"/>
      <c r="H166" s="41"/>
      <c r="I166" s="41"/>
      <c r="J166" s="41"/>
      <c r="K166" s="41"/>
      <c r="L166" s="41"/>
    </row>
    <row r="167" spans="1:12" ht="15.75" x14ac:dyDescent="0.25">
      <c r="A167" s="43"/>
      <c r="B167" s="42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  <row r="168" spans="1:12" ht="15.75" x14ac:dyDescent="0.25">
      <c r="A168" s="43"/>
      <c r="B168" s="42"/>
      <c r="C168" s="41"/>
      <c r="D168" s="41"/>
      <c r="E168" s="41"/>
      <c r="F168" s="41"/>
      <c r="G168" s="41"/>
      <c r="H168" s="41"/>
      <c r="I168" s="41"/>
      <c r="J168" s="41"/>
      <c r="K168" s="41"/>
      <c r="L168" s="41"/>
    </row>
    <row r="169" spans="1:12" ht="15.75" x14ac:dyDescent="0.25">
      <c r="A169" s="43"/>
      <c r="B169" s="42"/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2" ht="15.75" x14ac:dyDescent="0.25">
      <c r="A170" s="43"/>
      <c r="B170" s="42"/>
      <c r="C170" s="41"/>
      <c r="D170" s="41"/>
      <c r="E170" s="41"/>
      <c r="F170" s="41"/>
      <c r="G170" s="41"/>
      <c r="H170" s="41"/>
      <c r="I170" s="41"/>
      <c r="J170" s="41"/>
      <c r="K170" s="41"/>
      <c r="L170" s="41"/>
    </row>
    <row r="171" spans="1:12" ht="15.75" x14ac:dyDescent="0.25">
      <c r="A171" s="43"/>
      <c r="B171" s="42"/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1:12" ht="15.75" x14ac:dyDescent="0.25">
      <c r="A172" s="43"/>
      <c r="B172" s="42"/>
      <c r="C172" s="41"/>
      <c r="D172" s="41"/>
      <c r="E172" s="41"/>
      <c r="F172" s="41"/>
      <c r="G172" s="41"/>
      <c r="H172" s="41"/>
      <c r="I172" s="41"/>
      <c r="J172" s="41"/>
      <c r="K172" s="41"/>
      <c r="L172" s="41"/>
    </row>
    <row r="173" spans="1:12" ht="15.75" x14ac:dyDescent="0.25">
      <c r="A173" s="43"/>
      <c r="B173" s="42"/>
      <c r="C173" s="41"/>
      <c r="D173" s="41"/>
      <c r="E173" s="41"/>
      <c r="F173" s="41"/>
      <c r="G173" s="41"/>
      <c r="H173" s="41"/>
      <c r="I173" s="41"/>
      <c r="J173" s="41"/>
      <c r="K173" s="41"/>
      <c r="L173" s="41"/>
    </row>
    <row r="174" spans="1:12" ht="15.75" x14ac:dyDescent="0.25">
      <c r="A174" s="43"/>
      <c r="B174" s="42"/>
      <c r="C174" s="41"/>
      <c r="D174" s="41"/>
      <c r="E174" s="41"/>
      <c r="F174" s="41"/>
      <c r="G174" s="41"/>
      <c r="H174" s="41"/>
      <c r="I174" s="41"/>
      <c r="J174" s="41"/>
      <c r="K174" s="41"/>
      <c r="L174" s="41"/>
    </row>
    <row r="175" spans="1:12" ht="15.75" x14ac:dyDescent="0.25">
      <c r="A175" s="43"/>
      <c r="B175" s="42"/>
      <c r="C175" s="41"/>
      <c r="D175" s="41"/>
      <c r="E175" s="41"/>
      <c r="F175" s="41"/>
      <c r="G175" s="41"/>
      <c r="H175" s="41"/>
      <c r="I175" s="41"/>
      <c r="J175" s="41"/>
      <c r="K175" s="41"/>
      <c r="L175" s="41"/>
    </row>
    <row r="176" spans="1:12" ht="15.75" x14ac:dyDescent="0.25">
      <c r="A176" s="43"/>
      <c r="B176" s="42"/>
      <c r="C176" s="41"/>
      <c r="D176" s="41"/>
      <c r="E176" s="41"/>
      <c r="F176" s="41"/>
      <c r="G176" s="41"/>
      <c r="H176" s="41"/>
      <c r="I176" s="41"/>
      <c r="J176" s="41"/>
      <c r="K176" s="41"/>
      <c r="L176" s="41"/>
    </row>
    <row r="177" spans="1:12" ht="15.75" x14ac:dyDescent="0.25">
      <c r="A177" s="43"/>
      <c r="B177" s="42"/>
      <c r="C177" s="41"/>
      <c r="D177" s="41"/>
      <c r="E177" s="41"/>
      <c r="F177" s="41"/>
      <c r="G177" s="41"/>
      <c r="H177" s="41"/>
      <c r="I177" s="41"/>
      <c r="J177" s="41"/>
      <c r="K177" s="41"/>
      <c r="L177" s="41"/>
    </row>
    <row r="178" spans="1:12" ht="15.75" x14ac:dyDescent="0.25">
      <c r="A178" s="43"/>
      <c r="B178" s="42"/>
      <c r="C178" s="41"/>
      <c r="D178" s="41"/>
      <c r="E178" s="41"/>
      <c r="F178" s="41"/>
      <c r="G178" s="41"/>
      <c r="H178" s="41"/>
      <c r="I178" s="41"/>
      <c r="J178" s="41"/>
      <c r="K178" s="41"/>
      <c r="L178" s="41"/>
    </row>
    <row r="179" spans="1:12" ht="15.75" x14ac:dyDescent="0.25">
      <c r="A179" s="43"/>
      <c r="B179" s="42"/>
      <c r="C179" s="41"/>
      <c r="D179" s="41"/>
      <c r="E179" s="41"/>
      <c r="F179" s="41"/>
      <c r="G179" s="41"/>
      <c r="H179" s="41"/>
      <c r="I179" s="41"/>
      <c r="J179" s="41"/>
      <c r="K179" s="41"/>
      <c r="L179" s="41"/>
    </row>
    <row r="180" spans="1:12" ht="15.75" x14ac:dyDescent="0.25">
      <c r="A180" s="43"/>
      <c r="B180" s="42"/>
      <c r="C180" s="41"/>
      <c r="D180" s="41"/>
      <c r="E180" s="41"/>
      <c r="F180" s="41"/>
      <c r="G180" s="41"/>
      <c r="H180" s="41"/>
      <c r="I180" s="41"/>
      <c r="J180" s="41"/>
      <c r="K180" s="41"/>
      <c r="L180" s="41"/>
    </row>
    <row r="181" spans="1:12" ht="15.75" x14ac:dyDescent="0.25">
      <c r="A181" s="43"/>
      <c r="B181" s="42"/>
      <c r="C181" s="41"/>
      <c r="D181" s="41"/>
      <c r="E181" s="41"/>
      <c r="F181" s="41"/>
      <c r="G181" s="41"/>
      <c r="H181" s="41"/>
      <c r="I181" s="41"/>
      <c r="J181" s="41"/>
      <c r="K181" s="41"/>
      <c r="L181" s="41"/>
    </row>
    <row r="182" spans="1:12" ht="15.75" x14ac:dyDescent="0.25">
      <c r="A182" s="43"/>
      <c r="B182" s="42"/>
      <c r="C182" s="41"/>
      <c r="D182" s="41"/>
      <c r="E182" s="41"/>
      <c r="F182" s="41"/>
      <c r="G182" s="41"/>
      <c r="H182" s="41"/>
      <c r="I182" s="41"/>
      <c r="J182" s="41"/>
      <c r="K182" s="41"/>
      <c r="L182" s="41"/>
    </row>
    <row r="183" spans="1:12" ht="15.75" x14ac:dyDescent="0.25">
      <c r="A183" s="43"/>
      <c r="B183" s="42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ht="15.75" x14ac:dyDescent="0.25">
      <c r="A184" s="43"/>
      <c r="B184" s="42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5" spans="1:12" ht="15.75" x14ac:dyDescent="0.25">
      <c r="A185" s="43"/>
      <c r="B185" s="42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ht="15.75" x14ac:dyDescent="0.25">
      <c r="A186" s="43"/>
      <c r="B186" s="42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ht="15.75" x14ac:dyDescent="0.25">
      <c r="A187" s="43"/>
      <c r="B187" s="42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8" spans="1:12" ht="15.75" x14ac:dyDescent="0.25">
      <c r="A188" s="43"/>
      <c r="B188" s="42"/>
      <c r="C188" s="41"/>
      <c r="D188" s="41"/>
      <c r="E188" s="41"/>
      <c r="F188" s="41"/>
      <c r="G188" s="41"/>
      <c r="H188" s="41"/>
      <c r="I188" s="41"/>
      <c r="J188" s="41"/>
      <c r="K188" s="41"/>
      <c r="L188" s="41"/>
    </row>
    <row r="189" spans="1:12" ht="15.75" x14ac:dyDescent="0.25">
      <c r="A189" s="43"/>
      <c r="B189" s="42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ht="15.75" x14ac:dyDescent="0.25">
      <c r="A190" s="43"/>
      <c r="B190" s="42"/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1:12" ht="15.75" x14ac:dyDescent="0.25">
      <c r="A191" s="43"/>
      <c r="B191" s="42"/>
      <c r="C191" s="41"/>
      <c r="D191" s="41"/>
      <c r="E191" s="41"/>
      <c r="F191" s="41"/>
      <c r="G191" s="41"/>
      <c r="H191" s="41"/>
      <c r="I191" s="41"/>
      <c r="J191" s="41"/>
      <c r="K191" s="41"/>
      <c r="L191" s="41"/>
    </row>
    <row r="192" spans="1:12" ht="15.75" x14ac:dyDescent="0.25">
      <c r="A192" s="43"/>
      <c r="B192" s="42"/>
      <c r="C192" s="41"/>
      <c r="D192" s="41"/>
      <c r="E192" s="41"/>
      <c r="F192" s="41"/>
      <c r="G192" s="41"/>
      <c r="H192" s="41"/>
      <c r="I192" s="41"/>
      <c r="J192" s="41"/>
      <c r="K192" s="41"/>
      <c r="L192" s="41"/>
    </row>
    <row r="193" spans="1:12" ht="15.75" x14ac:dyDescent="0.25">
      <c r="A193" s="43"/>
      <c r="B193" s="42"/>
      <c r="C193" s="41"/>
      <c r="D193" s="41"/>
      <c r="E193" s="41"/>
      <c r="F193" s="41"/>
      <c r="G193" s="41"/>
      <c r="H193" s="41"/>
      <c r="I193" s="41"/>
      <c r="J193" s="41"/>
      <c r="K193" s="41"/>
      <c r="L193" s="41"/>
    </row>
    <row r="194" spans="1:12" ht="15.75" x14ac:dyDescent="0.25">
      <c r="A194" s="43"/>
      <c r="B194" s="42"/>
      <c r="C194" s="41"/>
      <c r="D194" s="41"/>
      <c r="E194" s="41"/>
      <c r="F194" s="41"/>
      <c r="G194" s="41"/>
      <c r="H194" s="41"/>
      <c r="I194" s="41"/>
      <c r="J194" s="41"/>
      <c r="K194" s="41"/>
      <c r="L194" s="41"/>
    </row>
    <row r="195" spans="1:12" ht="15.75" x14ac:dyDescent="0.25">
      <c r="A195" s="43"/>
      <c r="B195" s="42"/>
      <c r="C195" s="41"/>
      <c r="D195" s="41"/>
      <c r="E195" s="41"/>
      <c r="F195" s="41"/>
      <c r="G195" s="41"/>
      <c r="H195" s="41"/>
      <c r="I195" s="41"/>
      <c r="J195" s="41"/>
      <c r="K195" s="41"/>
      <c r="L195" s="41"/>
    </row>
    <row r="196" spans="1:12" ht="15.75" x14ac:dyDescent="0.25">
      <c r="A196" s="43"/>
      <c r="B196" s="42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ht="15.75" x14ac:dyDescent="0.25">
      <c r="A197" s="43"/>
      <c r="B197" s="42"/>
      <c r="C197" s="41"/>
      <c r="D197" s="41"/>
      <c r="E197" s="41"/>
      <c r="F197" s="41"/>
      <c r="G197" s="41"/>
      <c r="H197" s="41"/>
      <c r="I197" s="41"/>
      <c r="J197" s="41"/>
      <c r="K197" s="41"/>
      <c r="L197" s="41"/>
    </row>
    <row r="198" spans="1:12" ht="15.75" x14ac:dyDescent="0.25">
      <c r="A198" s="43"/>
      <c r="B198" s="42"/>
      <c r="C198" s="41"/>
      <c r="D198" s="41"/>
      <c r="E198" s="41"/>
      <c r="F198" s="41"/>
      <c r="G198" s="41"/>
      <c r="H198" s="41"/>
      <c r="I198" s="41"/>
      <c r="J198" s="41"/>
      <c r="K198" s="41"/>
      <c r="L198" s="41"/>
    </row>
    <row r="199" spans="1:12" ht="15.75" x14ac:dyDescent="0.25">
      <c r="A199" s="43"/>
      <c r="B199" s="42"/>
      <c r="C199" s="41"/>
      <c r="D199" s="41"/>
      <c r="E199" s="41"/>
      <c r="F199" s="41"/>
      <c r="G199" s="41"/>
      <c r="H199" s="41"/>
      <c r="I199" s="41"/>
      <c r="J199" s="41"/>
      <c r="K199" s="41"/>
      <c r="L199" s="41"/>
    </row>
    <row r="200" spans="1:12" ht="15.75" x14ac:dyDescent="0.25">
      <c r="A200" s="43"/>
      <c r="B200" s="42"/>
      <c r="C200" s="41"/>
      <c r="D200" s="41"/>
      <c r="E200" s="41"/>
      <c r="F200" s="41"/>
      <c r="G200" s="41"/>
      <c r="H200" s="41"/>
      <c r="I200" s="41"/>
      <c r="J200" s="41"/>
      <c r="K200" s="41"/>
      <c r="L200" s="41"/>
    </row>
    <row r="201" spans="1:12" ht="15.75" x14ac:dyDescent="0.25">
      <c r="A201" s="43"/>
      <c r="B201" s="42"/>
      <c r="C201" s="41"/>
      <c r="D201" s="41"/>
      <c r="E201" s="41"/>
      <c r="F201" s="41"/>
      <c r="G201" s="41"/>
      <c r="H201" s="41"/>
      <c r="I201" s="41"/>
      <c r="J201" s="41"/>
      <c r="K201" s="41"/>
      <c r="L201" s="41"/>
    </row>
    <row r="202" spans="1:12" ht="15.75" x14ac:dyDescent="0.25">
      <c r="A202" s="43"/>
      <c r="B202" s="42"/>
      <c r="C202" s="41"/>
      <c r="D202" s="41"/>
      <c r="E202" s="41"/>
      <c r="F202" s="41"/>
      <c r="G202" s="41"/>
      <c r="H202" s="41"/>
      <c r="I202" s="41"/>
      <c r="J202" s="41"/>
      <c r="K202" s="41"/>
      <c r="L202" s="41"/>
    </row>
    <row r="203" spans="1:12" ht="15.75" x14ac:dyDescent="0.25">
      <c r="A203" s="43"/>
      <c r="B203" s="42"/>
      <c r="C203" s="41"/>
      <c r="D203" s="41"/>
      <c r="E203" s="41"/>
      <c r="F203" s="41"/>
      <c r="G203" s="41"/>
      <c r="H203" s="41"/>
      <c r="I203" s="41"/>
      <c r="J203" s="41"/>
      <c r="K203" s="41"/>
      <c r="L203" s="41"/>
    </row>
    <row r="204" spans="1:12" ht="15.75" x14ac:dyDescent="0.25">
      <c r="A204" s="43"/>
      <c r="B204" s="42"/>
      <c r="C204" s="41"/>
      <c r="D204" s="41"/>
      <c r="E204" s="41"/>
      <c r="F204" s="41"/>
      <c r="G204" s="41"/>
      <c r="H204" s="41"/>
      <c r="I204" s="41"/>
      <c r="J204" s="41"/>
      <c r="K204" s="41"/>
      <c r="L204" s="41"/>
    </row>
    <row r="205" spans="1:12" ht="15.75" x14ac:dyDescent="0.25">
      <c r="A205" s="43"/>
      <c r="B205" s="42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ht="15.75" x14ac:dyDescent="0.25">
      <c r="A206" s="43"/>
      <c r="B206" s="42"/>
      <c r="C206" s="41"/>
      <c r="D206" s="41"/>
      <c r="E206" s="41"/>
      <c r="F206" s="41"/>
      <c r="G206" s="41"/>
      <c r="H206" s="41"/>
      <c r="I206" s="41"/>
      <c r="J206" s="41"/>
      <c r="K206" s="41"/>
      <c r="L206" s="41"/>
    </row>
    <row r="207" spans="1:12" ht="15.75" x14ac:dyDescent="0.25">
      <c r="A207" s="43"/>
      <c r="B207" s="42"/>
      <c r="C207" s="41"/>
      <c r="D207" s="41"/>
      <c r="E207" s="41"/>
      <c r="F207" s="41"/>
      <c r="G207" s="41"/>
      <c r="H207" s="41"/>
      <c r="I207" s="41"/>
      <c r="J207" s="41"/>
      <c r="K207" s="41"/>
      <c r="L207" s="41"/>
    </row>
    <row r="208" spans="1:12" ht="15.75" x14ac:dyDescent="0.25">
      <c r="A208" s="43"/>
      <c r="B208" s="42"/>
      <c r="C208" s="41"/>
      <c r="D208" s="41"/>
      <c r="E208" s="41"/>
      <c r="F208" s="41"/>
      <c r="G208" s="41"/>
      <c r="H208" s="41"/>
      <c r="I208" s="41"/>
      <c r="J208" s="41"/>
      <c r="K208" s="41"/>
      <c r="L208" s="41"/>
    </row>
    <row r="209" spans="1:12" ht="15.75" x14ac:dyDescent="0.25">
      <c r="A209" s="43"/>
      <c r="B209" s="42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1:12" ht="15.75" x14ac:dyDescent="0.25">
      <c r="A210" s="43"/>
      <c r="B210" s="42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ht="15.75" x14ac:dyDescent="0.25">
      <c r="A211" s="43"/>
      <c r="B211" s="42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1:12" ht="15.75" x14ac:dyDescent="0.25">
      <c r="A212" s="43"/>
      <c r="B212" s="42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1:12" ht="15.75" x14ac:dyDescent="0.25">
      <c r="A213" s="43"/>
      <c r="B213" s="42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ht="15.75" x14ac:dyDescent="0.25">
      <c r="A214" s="43"/>
      <c r="B214" s="42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1:12" ht="15.75" x14ac:dyDescent="0.25">
      <c r="A215" s="43"/>
      <c r="B215" s="42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1:12" ht="15.75" x14ac:dyDescent="0.25">
      <c r="A216" s="43"/>
      <c r="B216" s="42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1:12" ht="15.75" x14ac:dyDescent="0.25">
      <c r="A217" s="43"/>
      <c r="B217" s="42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  <row r="218" spans="1:12" ht="15.75" x14ac:dyDescent="0.25">
      <c r="A218" s="43"/>
      <c r="B218" s="42"/>
      <c r="C218" s="41"/>
      <c r="D218" s="41"/>
      <c r="E218" s="41"/>
      <c r="F218" s="41"/>
      <c r="G218" s="41"/>
      <c r="H218" s="41"/>
      <c r="I218" s="41"/>
      <c r="J218" s="41"/>
      <c r="K218" s="41"/>
      <c r="L218" s="41"/>
    </row>
    <row r="219" spans="1:12" ht="15.75" x14ac:dyDescent="0.25">
      <c r="A219" s="43"/>
      <c r="B219" s="42"/>
      <c r="C219" s="41"/>
      <c r="D219" s="41"/>
      <c r="E219" s="41"/>
      <c r="F219" s="41"/>
      <c r="G219" s="41"/>
      <c r="H219" s="41"/>
      <c r="I219" s="41"/>
      <c r="J219" s="41"/>
      <c r="K219" s="41"/>
      <c r="L219" s="41"/>
    </row>
    <row r="220" spans="1:12" ht="15.75" x14ac:dyDescent="0.25">
      <c r="A220" s="43"/>
      <c r="B220" s="42"/>
      <c r="C220" s="41"/>
      <c r="D220" s="41"/>
      <c r="E220" s="41"/>
      <c r="F220" s="41"/>
      <c r="G220" s="41"/>
      <c r="H220" s="41"/>
      <c r="I220" s="41"/>
      <c r="J220" s="41"/>
      <c r="K220" s="41"/>
      <c r="L220" s="41"/>
    </row>
    <row r="221" spans="1:12" ht="15.75" x14ac:dyDescent="0.25">
      <c r="A221" s="43"/>
      <c r="B221" s="42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 ht="15.75" x14ac:dyDescent="0.25">
      <c r="A222" s="43"/>
      <c r="B222" s="42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 ht="15.75" x14ac:dyDescent="0.25">
      <c r="A223" s="43"/>
      <c r="B223" s="42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 ht="15.75" x14ac:dyDescent="0.25">
      <c r="A224" s="43"/>
      <c r="B224" s="42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1:12" ht="15.75" x14ac:dyDescent="0.25">
      <c r="A225" s="43"/>
      <c r="B225" s="42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1:12" ht="15.75" x14ac:dyDescent="0.25">
      <c r="A226" s="43"/>
      <c r="B226" s="42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1:12" ht="15.75" x14ac:dyDescent="0.25">
      <c r="A227" s="43"/>
      <c r="B227" s="42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1:12" ht="15.75" x14ac:dyDescent="0.25">
      <c r="A228" s="43"/>
      <c r="B228" s="42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1:12" ht="15.75" x14ac:dyDescent="0.25">
      <c r="A229" s="43"/>
      <c r="B229" s="42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ht="15.75" x14ac:dyDescent="0.25">
      <c r="A230" s="43"/>
      <c r="B230" s="42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1:12" ht="15.75" x14ac:dyDescent="0.25">
      <c r="A231" s="43"/>
      <c r="B231" s="42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1:12" ht="15.75" x14ac:dyDescent="0.25">
      <c r="A232" s="43"/>
      <c r="B232" s="42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ht="15.75" x14ac:dyDescent="0.25">
      <c r="A233" s="43"/>
      <c r="B233" s="42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1:12" ht="15.75" x14ac:dyDescent="0.25">
      <c r="A234" s="43"/>
      <c r="B234" s="42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1:12" ht="15.75" x14ac:dyDescent="0.25">
      <c r="A235" s="43"/>
      <c r="B235" s="42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1:12" ht="15.75" x14ac:dyDescent="0.25">
      <c r="A236" s="43"/>
      <c r="B236" s="42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1:12" ht="15.75" x14ac:dyDescent="0.25">
      <c r="A237" s="43"/>
      <c r="B237" s="42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1:12" ht="15.75" x14ac:dyDescent="0.25">
      <c r="A238" s="43"/>
      <c r="B238" s="42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1:12" ht="15.75" x14ac:dyDescent="0.25">
      <c r="A239" s="43"/>
      <c r="B239" s="42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1:12" ht="15.75" x14ac:dyDescent="0.25">
      <c r="A240" s="43"/>
      <c r="B240" s="42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1:16" ht="15.75" x14ac:dyDescent="0.25">
      <c r="A241" s="43"/>
      <c r="B241" s="42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1:16" ht="15.75" x14ac:dyDescent="0.25">
      <c r="A242" s="43"/>
      <c r="B242" s="42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1:16" ht="15.75" x14ac:dyDescent="0.25">
      <c r="A243" s="43"/>
      <c r="B243" s="42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1:16" ht="15.75" x14ac:dyDescent="0.25">
      <c r="A244" s="43"/>
      <c r="B244" s="42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1:16" ht="15.75" x14ac:dyDescent="0.25">
      <c r="A245" s="43"/>
      <c r="B245" s="42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6" ht="15.75" x14ac:dyDescent="0.25">
      <c r="A246" s="43"/>
      <c r="B246" s="42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1:16" ht="15.75" x14ac:dyDescent="0.25">
      <c r="A247" s="43"/>
      <c r="B247" s="42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1:16" ht="15.75" x14ac:dyDescent="0.25">
      <c r="A248" s="43"/>
      <c r="B248" s="42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6" ht="15.75" x14ac:dyDescent="0.25">
      <c r="A249" s="43"/>
      <c r="B249" s="42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1:16" ht="15.75" x14ac:dyDescent="0.25">
      <c r="A250" s="43"/>
      <c r="B250" s="42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1:16" ht="15.75" x14ac:dyDescent="0.25">
      <c r="A251" s="43"/>
      <c r="B251" s="42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1:16" ht="15.75" x14ac:dyDescent="0.25">
      <c r="A252" s="43"/>
      <c r="B252" s="42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1:16" ht="15.75" x14ac:dyDescent="0.25">
      <c r="A253" s="43"/>
      <c r="B253" s="42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  <row r="254" spans="1:16" ht="15.75" x14ac:dyDescent="0.25">
      <c r="A254" s="43"/>
      <c r="B254" s="42"/>
      <c r="C254" s="41"/>
      <c r="D254" s="41"/>
      <c r="E254" s="41"/>
      <c r="F254" s="41"/>
      <c r="G254" s="41"/>
      <c r="H254" s="41"/>
      <c r="I254" s="41"/>
      <c r="J254" s="41"/>
      <c r="K254" s="41"/>
      <c r="L254" s="41"/>
    </row>
    <row r="255" spans="1:16" ht="15.75" x14ac:dyDescent="0.25">
      <c r="A255" s="43"/>
      <c r="B255" s="189"/>
      <c r="C255" s="189"/>
      <c r="D255" s="189"/>
      <c r="E255" s="189"/>
      <c r="F255" s="189"/>
      <c r="G255" s="189"/>
      <c r="H255" s="189"/>
      <c r="I255" s="189"/>
      <c r="J255" s="189"/>
      <c r="K255" s="189"/>
      <c r="L255" s="43"/>
      <c r="M255" s="189"/>
      <c r="N255" s="189"/>
      <c r="O255" s="189"/>
      <c r="P255" s="189"/>
    </row>
    <row r="256" spans="1:16" ht="15.75" x14ac:dyDescent="0.25">
      <c r="A256" s="43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43"/>
      <c r="M256" s="189"/>
      <c r="N256" s="189"/>
      <c r="O256" s="189"/>
      <c r="P256" s="189"/>
    </row>
    <row r="257" spans="1:16" ht="15.75" x14ac:dyDescent="0.25">
      <c r="A257" s="43"/>
      <c r="B257" s="189"/>
      <c r="C257" s="189"/>
      <c r="D257" s="189"/>
      <c r="E257" s="189"/>
      <c r="F257" s="189"/>
      <c r="G257" s="189"/>
      <c r="H257" s="189"/>
      <c r="I257" s="189"/>
      <c r="J257" s="189"/>
      <c r="K257" s="189"/>
      <c r="L257" s="43"/>
      <c r="M257" s="189"/>
      <c r="N257" s="189"/>
      <c r="O257" s="189"/>
      <c r="P257" s="189"/>
    </row>
    <row r="258" spans="1:16" ht="15.75" x14ac:dyDescent="0.25">
      <c r="A258" s="43"/>
      <c r="B258" s="189"/>
      <c r="C258" s="189"/>
      <c r="D258" s="189"/>
      <c r="E258" s="189"/>
      <c r="F258" s="189"/>
      <c r="G258" s="189"/>
      <c r="H258" s="189"/>
      <c r="I258" s="189"/>
      <c r="J258" s="189"/>
      <c r="K258" s="189"/>
      <c r="L258" s="43"/>
      <c r="M258" s="189"/>
      <c r="N258" s="189"/>
      <c r="O258" s="189"/>
      <c r="P258" s="189"/>
    </row>
    <row r="259" spans="1:16" ht="15.75" x14ac:dyDescent="0.25">
      <c r="A259" s="43"/>
      <c r="B259" s="189"/>
      <c r="C259" s="189"/>
      <c r="D259" s="189"/>
      <c r="E259" s="189"/>
      <c r="F259" s="189"/>
      <c r="G259" s="189"/>
      <c r="H259" s="189"/>
      <c r="I259" s="189"/>
      <c r="J259" s="189"/>
      <c r="K259" s="189"/>
      <c r="L259" s="43"/>
      <c r="M259" s="189"/>
      <c r="N259" s="189"/>
      <c r="O259" s="189"/>
      <c r="P259" s="189"/>
    </row>
    <row r="260" spans="1:16" ht="15.75" x14ac:dyDescent="0.25">
      <c r="A260" s="43"/>
      <c r="B260" s="189"/>
      <c r="C260" s="189"/>
      <c r="D260" s="189"/>
      <c r="E260" s="189"/>
      <c r="F260" s="189"/>
      <c r="G260" s="189"/>
      <c r="H260" s="189"/>
      <c r="I260" s="189"/>
      <c r="J260" s="189"/>
      <c r="K260" s="189"/>
      <c r="L260" s="43"/>
      <c r="M260" s="189"/>
      <c r="N260" s="189"/>
      <c r="O260" s="189"/>
      <c r="P260" s="189"/>
    </row>
    <row r="261" spans="1:16" ht="15.75" x14ac:dyDescent="0.25">
      <c r="A261" s="43"/>
      <c r="B261" s="189"/>
      <c r="C261" s="189"/>
      <c r="D261" s="189"/>
      <c r="E261" s="189"/>
      <c r="F261" s="189"/>
      <c r="G261" s="189"/>
      <c r="H261" s="189"/>
      <c r="I261" s="189"/>
      <c r="J261" s="189"/>
      <c r="K261" s="189"/>
      <c r="L261" s="43"/>
      <c r="M261" s="189"/>
      <c r="N261" s="189"/>
      <c r="O261" s="189"/>
      <c r="P261" s="189"/>
    </row>
    <row r="262" spans="1:16" ht="15.75" x14ac:dyDescent="0.25">
      <c r="A262" s="43"/>
      <c r="B262" s="189"/>
      <c r="C262" s="189"/>
      <c r="D262" s="189"/>
      <c r="E262" s="189"/>
      <c r="F262" s="189"/>
      <c r="G262" s="189"/>
      <c r="H262" s="189"/>
      <c r="I262" s="189"/>
      <c r="J262" s="189"/>
      <c r="K262" s="189"/>
      <c r="L262" s="43"/>
      <c r="M262" s="189"/>
      <c r="N262" s="189"/>
      <c r="O262" s="189"/>
      <c r="P262" s="189"/>
    </row>
    <row r="263" spans="1:16" ht="15.75" x14ac:dyDescent="0.25">
      <c r="A263" s="43"/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43"/>
      <c r="M263" s="189"/>
      <c r="N263" s="189"/>
      <c r="O263" s="189"/>
      <c r="P263" s="189"/>
    </row>
    <row r="264" spans="1:16" ht="15.75" x14ac:dyDescent="0.25">
      <c r="A264" s="43"/>
      <c r="B264" s="189"/>
      <c r="C264" s="189"/>
      <c r="D264" s="189"/>
      <c r="E264" s="189"/>
      <c r="F264" s="189"/>
      <c r="G264" s="189"/>
      <c r="H264" s="189"/>
      <c r="I264" s="189"/>
      <c r="J264" s="189"/>
      <c r="K264" s="189"/>
      <c r="L264" s="43"/>
      <c r="M264" s="189"/>
      <c r="N264" s="189"/>
      <c r="O264" s="189"/>
      <c r="P264" s="189"/>
    </row>
    <row r="265" spans="1:16" ht="15.75" x14ac:dyDescent="0.25">
      <c r="A265" s="43"/>
      <c r="B265" s="189"/>
      <c r="C265" s="189"/>
      <c r="D265" s="189"/>
      <c r="E265" s="189"/>
      <c r="F265" s="189"/>
      <c r="G265" s="189"/>
      <c r="H265" s="189"/>
      <c r="I265" s="189"/>
      <c r="J265" s="189"/>
      <c r="K265" s="189"/>
      <c r="L265" s="43"/>
      <c r="M265" s="189"/>
      <c r="N265" s="189"/>
      <c r="O265" s="189"/>
      <c r="P265" s="189"/>
    </row>
    <row r="266" spans="1:16" ht="15.75" x14ac:dyDescent="0.25">
      <c r="A266" s="43"/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43"/>
      <c r="M266" s="189"/>
      <c r="N266" s="189"/>
      <c r="O266" s="189"/>
      <c r="P266" s="189"/>
    </row>
    <row r="267" spans="1:16" ht="15.75" x14ac:dyDescent="0.25">
      <c r="A267" s="43"/>
      <c r="B267" s="189"/>
      <c r="C267" s="189"/>
      <c r="D267" s="189"/>
      <c r="E267" s="189"/>
      <c r="F267" s="189"/>
      <c r="G267" s="189"/>
      <c r="H267" s="189"/>
      <c r="I267" s="189"/>
      <c r="J267" s="189"/>
      <c r="K267" s="189"/>
      <c r="L267" s="43"/>
      <c r="M267" s="189"/>
      <c r="N267" s="189"/>
      <c r="O267" s="189"/>
      <c r="P267" s="189"/>
    </row>
    <row r="268" spans="1:16" ht="15.75" x14ac:dyDescent="0.25">
      <c r="A268" s="43"/>
      <c r="B268" s="189"/>
      <c r="C268" s="189"/>
      <c r="D268" s="189"/>
      <c r="E268" s="189"/>
      <c r="F268" s="189"/>
      <c r="G268" s="189"/>
      <c r="H268" s="189"/>
      <c r="I268" s="189"/>
      <c r="J268" s="189"/>
      <c r="K268" s="189"/>
      <c r="L268" s="43"/>
      <c r="M268" s="189"/>
      <c r="N268" s="189"/>
      <c r="O268" s="189"/>
      <c r="P268" s="189"/>
    </row>
    <row r="269" spans="1:16" ht="15.75" x14ac:dyDescent="0.25">
      <c r="A269" s="43"/>
      <c r="B269" s="189"/>
      <c r="C269" s="189"/>
      <c r="D269" s="189"/>
      <c r="E269" s="189"/>
      <c r="F269" s="189"/>
      <c r="G269" s="189"/>
      <c r="H269" s="189"/>
      <c r="I269" s="189"/>
      <c r="J269" s="189"/>
      <c r="K269" s="189"/>
      <c r="L269" s="43"/>
      <c r="M269" s="189"/>
      <c r="N269" s="189"/>
      <c r="O269" s="189"/>
      <c r="P269" s="189"/>
    </row>
    <row r="270" spans="1:16" ht="15.75" x14ac:dyDescent="0.25">
      <c r="A270" s="43"/>
      <c r="B270" s="189"/>
      <c r="C270" s="189"/>
      <c r="D270" s="189"/>
      <c r="E270" s="189"/>
      <c r="F270" s="189"/>
      <c r="G270" s="189"/>
      <c r="H270" s="189"/>
      <c r="I270" s="189"/>
      <c r="J270" s="189"/>
      <c r="K270" s="189"/>
      <c r="L270" s="43"/>
      <c r="M270" s="189"/>
      <c r="N270" s="189"/>
      <c r="O270" s="189"/>
      <c r="P270" s="189"/>
    </row>
    <row r="271" spans="1:16" ht="15.75" x14ac:dyDescent="0.25">
      <c r="A271" s="43"/>
      <c r="B271" s="189"/>
      <c r="C271" s="189"/>
      <c r="D271" s="189"/>
      <c r="E271" s="189"/>
      <c r="F271" s="189"/>
      <c r="G271" s="189"/>
      <c r="H271" s="189"/>
      <c r="I271" s="189"/>
      <c r="J271" s="189"/>
      <c r="K271" s="189"/>
      <c r="L271" s="43"/>
      <c r="M271" s="189"/>
      <c r="N271" s="189"/>
      <c r="O271" s="189"/>
      <c r="P271" s="189"/>
    </row>
    <row r="272" spans="1:16" ht="15.75" x14ac:dyDescent="0.25">
      <c r="A272" s="43"/>
      <c r="B272" s="189"/>
      <c r="C272" s="189"/>
      <c r="D272" s="189"/>
      <c r="E272" s="189"/>
      <c r="F272" s="189"/>
      <c r="G272" s="189"/>
      <c r="H272" s="189"/>
      <c r="I272" s="189"/>
      <c r="J272" s="189"/>
      <c r="K272" s="189"/>
      <c r="L272" s="43"/>
      <c r="M272" s="189"/>
      <c r="N272" s="189"/>
      <c r="O272" s="189"/>
      <c r="P272" s="189"/>
    </row>
    <row r="273" spans="1:16" ht="15.75" x14ac:dyDescent="0.25">
      <c r="A273" s="43"/>
      <c r="B273" s="189"/>
      <c r="C273" s="189"/>
      <c r="D273" s="189"/>
      <c r="E273" s="189"/>
      <c r="F273" s="189"/>
      <c r="G273" s="189"/>
      <c r="H273" s="189"/>
      <c r="I273" s="189"/>
      <c r="J273" s="189"/>
      <c r="K273" s="189"/>
      <c r="L273" s="43"/>
      <c r="M273" s="189"/>
      <c r="N273" s="189"/>
      <c r="O273" s="189"/>
      <c r="P273" s="189"/>
    </row>
    <row r="274" spans="1:16" ht="15.75" x14ac:dyDescent="0.25">
      <c r="A274" s="43"/>
      <c r="B274" s="189"/>
      <c r="C274" s="189"/>
      <c r="D274" s="189"/>
      <c r="E274" s="189"/>
      <c r="F274" s="189"/>
      <c r="G274" s="189"/>
      <c r="H274" s="189"/>
      <c r="I274" s="189"/>
      <c r="J274" s="189"/>
      <c r="K274" s="189"/>
      <c r="L274" s="43"/>
      <c r="M274" s="189"/>
      <c r="N274" s="189"/>
      <c r="O274" s="189"/>
      <c r="P274" s="189"/>
    </row>
    <row r="275" spans="1:16" ht="15.75" x14ac:dyDescent="0.25">
      <c r="A275" s="43"/>
      <c r="B275" s="189"/>
      <c r="C275" s="189"/>
      <c r="D275" s="189"/>
      <c r="E275" s="189"/>
      <c r="F275" s="189"/>
      <c r="G275" s="189"/>
      <c r="H275" s="189"/>
      <c r="I275" s="189"/>
      <c r="J275" s="189"/>
      <c r="K275" s="189"/>
      <c r="L275" s="43"/>
      <c r="M275" s="189"/>
      <c r="N275" s="189"/>
      <c r="O275" s="189"/>
      <c r="P275" s="189"/>
    </row>
    <row r="276" spans="1:16" ht="15.75" x14ac:dyDescent="0.25">
      <c r="A276" s="43"/>
      <c r="B276" s="189"/>
      <c r="C276" s="189"/>
      <c r="D276" s="189"/>
      <c r="E276" s="189"/>
      <c r="F276" s="189"/>
      <c r="G276" s="189"/>
      <c r="H276" s="189"/>
      <c r="I276" s="189"/>
      <c r="J276" s="189"/>
      <c r="K276" s="189"/>
      <c r="L276" s="43"/>
      <c r="M276" s="189"/>
      <c r="N276" s="189"/>
      <c r="O276" s="189"/>
      <c r="P276" s="189"/>
    </row>
    <row r="277" spans="1:16" ht="15.75" x14ac:dyDescent="0.25">
      <c r="A277" s="43"/>
      <c r="B277" s="189"/>
      <c r="C277" s="189"/>
      <c r="D277" s="189"/>
      <c r="E277" s="189"/>
      <c r="F277" s="189"/>
      <c r="G277" s="189"/>
      <c r="H277" s="189"/>
      <c r="I277" s="189"/>
      <c r="J277" s="189"/>
      <c r="K277" s="189"/>
      <c r="L277" s="43"/>
      <c r="M277" s="189"/>
      <c r="N277" s="189"/>
      <c r="O277" s="189"/>
      <c r="P277" s="189"/>
    </row>
    <row r="278" spans="1:16" ht="15.75" x14ac:dyDescent="0.25">
      <c r="A278" s="43"/>
      <c r="B278" s="189"/>
      <c r="C278" s="189"/>
      <c r="D278" s="189"/>
      <c r="E278" s="189"/>
      <c r="F278" s="189"/>
      <c r="G278" s="189"/>
      <c r="H278" s="189"/>
      <c r="I278" s="189"/>
      <c r="J278" s="189"/>
      <c r="K278" s="189"/>
      <c r="L278" s="43"/>
      <c r="M278" s="189"/>
      <c r="N278" s="189"/>
      <c r="O278" s="189"/>
      <c r="P278" s="189"/>
    </row>
    <row r="279" spans="1:16" ht="15.75" x14ac:dyDescent="0.25">
      <c r="A279" s="43"/>
      <c r="B279" s="189"/>
      <c r="C279" s="189"/>
      <c r="D279" s="189"/>
      <c r="E279" s="189"/>
      <c r="F279" s="189"/>
      <c r="G279" s="189"/>
      <c r="H279" s="189"/>
      <c r="I279" s="189"/>
      <c r="J279" s="189"/>
      <c r="K279" s="189"/>
      <c r="L279" s="43"/>
      <c r="M279" s="189"/>
      <c r="N279" s="189"/>
      <c r="O279" s="189"/>
      <c r="P279" s="189"/>
    </row>
    <row r="280" spans="1:16" ht="15.75" x14ac:dyDescent="0.25">
      <c r="A280" s="43"/>
      <c r="B280" s="189"/>
      <c r="C280" s="189"/>
      <c r="D280" s="189"/>
      <c r="E280" s="189"/>
      <c r="F280" s="189"/>
      <c r="G280" s="189"/>
      <c r="H280" s="189"/>
      <c r="I280" s="189"/>
      <c r="J280" s="189"/>
      <c r="K280" s="189"/>
      <c r="L280" s="43"/>
      <c r="M280" s="189"/>
      <c r="N280" s="189"/>
      <c r="O280" s="189"/>
      <c r="P280" s="189"/>
    </row>
    <row r="281" spans="1:16" ht="15.75" x14ac:dyDescent="0.25">
      <c r="A281" s="43"/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43"/>
      <c r="M281" s="189"/>
      <c r="N281" s="189"/>
      <c r="O281" s="189"/>
      <c r="P281" s="189"/>
    </row>
    <row r="282" spans="1:16" ht="15.75" x14ac:dyDescent="0.25">
      <c r="A282" s="43"/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43"/>
      <c r="M282" s="189"/>
      <c r="N282" s="189"/>
      <c r="O282" s="189"/>
      <c r="P282" s="189"/>
    </row>
    <row r="283" spans="1:16" ht="15.75" x14ac:dyDescent="0.25">
      <c r="A283" s="43"/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43"/>
      <c r="M283" s="189"/>
      <c r="N283" s="189"/>
      <c r="O283" s="189"/>
      <c r="P283" s="189"/>
    </row>
    <row r="284" spans="1:16" ht="15.75" x14ac:dyDescent="0.25">
      <c r="A284" s="43"/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43"/>
      <c r="M284" s="189"/>
      <c r="N284" s="189"/>
      <c r="O284" s="189"/>
      <c r="P284" s="189"/>
    </row>
    <row r="285" spans="1:16" ht="15.75" x14ac:dyDescent="0.25">
      <c r="A285" s="43"/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43"/>
      <c r="M285" s="189"/>
      <c r="N285" s="189"/>
      <c r="O285" s="189"/>
      <c r="P285" s="189"/>
    </row>
    <row r="286" spans="1:16" ht="15.75" x14ac:dyDescent="0.25">
      <c r="A286" s="43"/>
      <c r="B286" s="189"/>
      <c r="C286" s="189"/>
      <c r="D286" s="189"/>
      <c r="E286" s="189"/>
      <c r="F286" s="189"/>
      <c r="G286" s="189"/>
      <c r="H286" s="189"/>
      <c r="I286" s="189"/>
      <c r="J286" s="189"/>
      <c r="K286" s="189"/>
      <c r="L286" s="43"/>
      <c r="M286" s="189"/>
      <c r="N286" s="189"/>
      <c r="O286" s="189"/>
      <c r="P286" s="189"/>
    </row>
    <row r="287" spans="1:16" ht="15.75" x14ac:dyDescent="0.25">
      <c r="A287" s="43"/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43"/>
      <c r="M287" s="189"/>
      <c r="N287" s="189"/>
      <c r="O287" s="189"/>
      <c r="P287" s="189"/>
    </row>
    <row r="288" spans="1:16" ht="15.75" x14ac:dyDescent="0.25">
      <c r="A288" s="43"/>
      <c r="B288" s="189"/>
      <c r="C288" s="189"/>
      <c r="D288" s="189"/>
      <c r="E288" s="189"/>
      <c r="F288" s="189"/>
      <c r="G288" s="189"/>
      <c r="H288" s="189"/>
      <c r="I288" s="189"/>
      <c r="J288" s="189"/>
      <c r="K288" s="189"/>
      <c r="L288" s="43"/>
      <c r="M288" s="189"/>
      <c r="N288" s="189"/>
      <c r="O288" s="189"/>
      <c r="P288" s="189"/>
    </row>
    <row r="289" spans="1:16" ht="15.75" x14ac:dyDescent="0.25">
      <c r="A289" s="43"/>
      <c r="B289" s="189"/>
      <c r="C289" s="189"/>
      <c r="D289" s="189"/>
      <c r="E289" s="189"/>
      <c r="F289" s="189"/>
      <c r="G289" s="189"/>
      <c r="H289" s="189"/>
      <c r="I289" s="189"/>
      <c r="J289" s="189"/>
      <c r="K289" s="189"/>
      <c r="L289" s="43"/>
      <c r="M289" s="189"/>
      <c r="N289" s="189"/>
      <c r="O289" s="189"/>
      <c r="P289" s="189"/>
    </row>
    <row r="290" spans="1:16" ht="15.75" x14ac:dyDescent="0.25">
      <c r="A290" s="43"/>
      <c r="B290" s="189"/>
      <c r="C290" s="189"/>
      <c r="D290" s="189"/>
      <c r="E290" s="189"/>
      <c r="F290" s="189"/>
      <c r="G290" s="189"/>
      <c r="H290" s="189"/>
      <c r="I290" s="189"/>
      <c r="J290" s="189"/>
      <c r="K290" s="189"/>
      <c r="L290" s="43"/>
      <c r="M290" s="189"/>
      <c r="N290" s="189"/>
      <c r="O290" s="189"/>
      <c r="P290" s="189"/>
    </row>
    <row r="291" spans="1:16" ht="15.75" x14ac:dyDescent="0.25">
      <c r="A291" s="43"/>
      <c r="B291" s="189"/>
      <c r="C291" s="189"/>
      <c r="D291" s="189"/>
      <c r="E291" s="189"/>
      <c r="F291" s="189"/>
      <c r="G291" s="189"/>
      <c r="H291" s="189"/>
      <c r="I291" s="189"/>
      <c r="J291" s="189"/>
      <c r="K291" s="189"/>
      <c r="L291" s="43"/>
      <c r="M291" s="189"/>
      <c r="N291" s="189"/>
      <c r="O291" s="189"/>
      <c r="P291" s="189"/>
    </row>
    <row r="292" spans="1:16" ht="15.75" x14ac:dyDescent="0.25">
      <c r="A292" s="43"/>
      <c r="B292" s="189"/>
      <c r="C292" s="189"/>
      <c r="D292" s="189"/>
      <c r="E292" s="189"/>
      <c r="F292" s="189"/>
      <c r="G292" s="189"/>
      <c r="H292" s="189"/>
      <c r="I292" s="189"/>
      <c r="J292" s="189"/>
      <c r="K292" s="189"/>
      <c r="L292" s="43"/>
      <c r="M292" s="189"/>
      <c r="N292" s="189"/>
      <c r="O292" s="189"/>
      <c r="P292" s="189"/>
    </row>
    <row r="293" spans="1:16" ht="15.75" x14ac:dyDescent="0.25">
      <c r="A293" s="43"/>
      <c r="B293" s="189"/>
      <c r="C293" s="189"/>
      <c r="D293" s="189"/>
      <c r="E293" s="189"/>
      <c r="F293" s="189"/>
      <c r="G293" s="189"/>
      <c r="H293" s="189"/>
      <c r="I293" s="189"/>
      <c r="J293" s="189"/>
      <c r="K293" s="189"/>
      <c r="L293" s="43"/>
      <c r="M293" s="189"/>
      <c r="N293" s="189"/>
      <c r="O293" s="189"/>
      <c r="P293" s="189"/>
    </row>
    <row r="294" spans="1:16" ht="15.75" x14ac:dyDescent="0.25">
      <c r="A294" s="43"/>
      <c r="B294" s="189"/>
      <c r="C294" s="189"/>
      <c r="D294" s="189"/>
      <c r="E294" s="189"/>
      <c r="F294" s="189"/>
      <c r="G294" s="189"/>
      <c r="H294" s="189"/>
      <c r="I294" s="189"/>
      <c r="J294" s="189"/>
      <c r="K294" s="189"/>
      <c r="L294" s="43"/>
      <c r="M294" s="189"/>
      <c r="N294" s="189"/>
      <c r="O294" s="189"/>
      <c r="P294" s="189"/>
    </row>
    <row r="295" spans="1:16" ht="15.75" x14ac:dyDescent="0.25">
      <c r="A295" s="43"/>
      <c r="B295" s="189"/>
      <c r="C295" s="189"/>
      <c r="D295" s="189"/>
      <c r="E295" s="189"/>
      <c r="F295" s="189"/>
      <c r="G295" s="189"/>
      <c r="H295" s="189"/>
      <c r="I295" s="189"/>
      <c r="J295" s="189"/>
      <c r="K295" s="189"/>
      <c r="L295" s="43"/>
      <c r="M295" s="189"/>
      <c r="N295" s="189"/>
      <c r="O295" s="189"/>
      <c r="P295" s="189"/>
    </row>
    <row r="296" spans="1:16" ht="15.75" x14ac:dyDescent="0.25">
      <c r="A296" s="43"/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43"/>
      <c r="M296" s="189"/>
      <c r="N296" s="189"/>
      <c r="O296" s="189"/>
      <c r="P296" s="189"/>
    </row>
    <row r="297" spans="1:16" ht="15.75" x14ac:dyDescent="0.25">
      <c r="A297" s="43"/>
      <c r="B297" s="189"/>
      <c r="C297" s="189"/>
      <c r="D297" s="189"/>
      <c r="E297" s="189"/>
      <c r="F297" s="189"/>
      <c r="G297" s="189"/>
      <c r="H297" s="189"/>
      <c r="I297" s="189"/>
      <c r="J297" s="189"/>
      <c r="K297" s="189"/>
      <c r="L297" s="43"/>
      <c r="M297" s="189"/>
      <c r="N297" s="189"/>
      <c r="O297" s="189"/>
      <c r="P297" s="189"/>
    </row>
    <row r="298" spans="1:16" ht="15.75" x14ac:dyDescent="0.25">
      <c r="A298" s="43"/>
      <c r="B298" s="189"/>
      <c r="C298" s="189"/>
      <c r="D298" s="189"/>
      <c r="E298" s="189"/>
      <c r="F298" s="189"/>
      <c r="G298" s="189"/>
      <c r="H298" s="189"/>
      <c r="I298" s="189"/>
      <c r="J298" s="189"/>
      <c r="K298" s="189"/>
      <c r="L298" s="43"/>
      <c r="M298" s="189"/>
      <c r="N298" s="189"/>
      <c r="O298" s="189"/>
      <c r="P298" s="189"/>
    </row>
    <row r="299" spans="1:16" ht="15.75" x14ac:dyDescent="0.25">
      <c r="A299" s="43"/>
      <c r="B299" s="189"/>
      <c r="C299" s="189"/>
      <c r="D299" s="189"/>
      <c r="E299" s="189"/>
      <c r="F299" s="189"/>
      <c r="G299" s="189"/>
      <c r="H299" s="189"/>
      <c r="I299" s="189"/>
      <c r="J299" s="189"/>
      <c r="K299" s="189"/>
      <c r="L299" s="43"/>
      <c r="M299" s="189"/>
      <c r="N299" s="189"/>
      <c r="O299" s="189"/>
      <c r="P299" s="189"/>
    </row>
    <row r="300" spans="1:16" ht="15.75" x14ac:dyDescent="0.25">
      <c r="A300" s="43"/>
      <c r="B300" s="189"/>
      <c r="C300" s="189"/>
      <c r="D300" s="189"/>
      <c r="E300" s="189"/>
      <c r="F300" s="189"/>
      <c r="G300" s="189"/>
      <c r="H300" s="189"/>
      <c r="I300" s="189"/>
      <c r="J300" s="189"/>
      <c r="K300" s="189"/>
      <c r="L300" s="43"/>
      <c r="M300" s="189"/>
      <c r="N300" s="189"/>
      <c r="O300" s="189"/>
      <c r="P300" s="189"/>
    </row>
    <row r="301" spans="1:16" ht="15.75" x14ac:dyDescent="0.25">
      <c r="A301" s="43"/>
      <c r="B301" s="189"/>
      <c r="C301" s="189"/>
      <c r="D301" s="189"/>
      <c r="E301" s="189"/>
      <c r="F301" s="189"/>
      <c r="G301" s="189"/>
      <c r="H301" s="189"/>
      <c r="I301" s="189"/>
      <c r="J301" s="189"/>
      <c r="K301" s="189"/>
      <c r="L301" s="43"/>
      <c r="M301" s="189"/>
      <c r="N301" s="189"/>
      <c r="O301" s="189"/>
      <c r="P301" s="189"/>
    </row>
    <row r="302" spans="1:16" ht="15.75" x14ac:dyDescent="0.25">
      <c r="A302" s="43"/>
      <c r="B302" s="189"/>
      <c r="C302" s="189"/>
      <c r="D302" s="189"/>
      <c r="E302" s="189"/>
      <c r="F302" s="189"/>
      <c r="G302" s="189"/>
      <c r="H302" s="189"/>
      <c r="I302" s="189"/>
      <c r="J302" s="189"/>
      <c r="K302" s="189"/>
      <c r="L302" s="43"/>
      <c r="M302" s="189"/>
      <c r="N302" s="189"/>
      <c r="O302" s="189"/>
      <c r="P302" s="189"/>
    </row>
    <row r="303" spans="1:16" ht="15.75" x14ac:dyDescent="0.25">
      <c r="A303" s="43"/>
      <c r="B303" s="189"/>
      <c r="C303" s="189"/>
      <c r="D303" s="189"/>
      <c r="E303" s="189"/>
      <c r="F303" s="189"/>
      <c r="G303" s="189"/>
      <c r="H303" s="189"/>
      <c r="I303" s="189"/>
      <c r="J303" s="189"/>
      <c r="K303" s="189"/>
      <c r="L303" s="43"/>
      <c r="M303" s="189"/>
      <c r="N303" s="189"/>
      <c r="O303" s="189"/>
      <c r="P303" s="189"/>
    </row>
    <row r="304" spans="1:16" ht="15.75" x14ac:dyDescent="0.25">
      <c r="A304" s="43"/>
      <c r="B304" s="189"/>
      <c r="C304" s="189"/>
      <c r="D304" s="189"/>
      <c r="E304" s="189"/>
      <c r="F304" s="189"/>
      <c r="G304" s="189"/>
      <c r="H304" s="189"/>
      <c r="I304" s="189"/>
      <c r="J304" s="189"/>
      <c r="K304" s="189"/>
      <c r="L304" s="43"/>
      <c r="M304" s="189"/>
      <c r="N304" s="189"/>
      <c r="O304" s="189"/>
      <c r="P304" s="189"/>
    </row>
    <row r="305" spans="1:16" ht="15.75" x14ac:dyDescent="0.25">
      <c r="A305" s="43"/>
      <c r="B305" s="189"/>
      <c r="C305" s="189"/>
      <c r="D305" s="189"/>
      <c r="E305" s="189"/>
      <c r="F305" s="189"/>
      <c r="G305" s="189"/>
      <c r="H305" s="189"/>
      <c r="I305" s="189"/>
      <c r="J305" s="189"/>
      <c r="K305" s="189"/>
      <c r="L305" s="43"/>
      <c r="M305" s="189"/>
      <c r="N305" s="189"/>
      <c r="O305" s="189"/>
      <c r="P305" s="189"/>
    </row>
    <row r="306" spans="1:16" ht="15.75" x14ac:dyDescent="0.25">
      <c r="A306" s="43"/>
      <c r="B306" s="189"/>
      <c r="C306" s="189"/>
      <c r="D306" s="189"/>
      <c r="E306" s="189"/>
      <c r="F306" s="189"/>
      <c r="G306" s="189"/>
      <c r="H306" s="189"/>
      <c r="I306" s="189"/>
      <c r="J306" s="189"/>
      <c r="K306" s="189"/>
      <c r="L306" s="43"/>
      <c r="M306" s="189"/>
      <c r="N306" s="189"/>
      <c r="O306" s="189"/>
      <c r="P306" s="189"/>
    </row>
    <row r="307" spans="1:16" ht="15.75" x14ac:dyDescent="0.25">
      <c r="A307" s="43"/>
      <c r="B307" s="189"/>
      <c r="C307" s="189"/>
      <c r="D307" s="189"/>
      <c r="E307" s="189"/>
      <c r="F307" s="189"/>
      <c r="G307" s="189"/>
      <c r="H307" s="189"/>
      <c r="I307" s="189"/>
      <c r="J307" s="189"/>
      <c r="K307" s="189"/>
      <c r="L307" s="43"/>
      <c r="M307" s="189"/>
      <c r="N307" s="189"/>
      <c r="O307" s="189"/>
      <c r="P307" s="189"/>
    </row>
    <row r="308" spans="1:16" ht="15.75" x14ac:dyDescent="0.25">
      <c r="A308" s="43"/>
      <c r="B308" s="189"/>
      <c r="C308" s="189"/>
      <c r="D308" s="189"/>
      <c r="E308" s="189"/>
      <c r="F308" s="189"/>
      <c r="G308" s="189"/>
      <c r="H308" s="189"/>
      <c r="I308" s="189"/>
      <c r="J308" s="189"/>
      <c r="K308" s="189"/>
      <c r="L308" s="43"/>
      <c r="M308" s="189"/>
      <c r="N308" s="189"/>
      <c r="O308" s="189"/>
      <c r="P308" s="189"/>
    </row>
    <row r="309" spans="1:16" ht="15.75" x14ac:dyDescent="0.25">
      <c r="A309" s="43"/>
      <c r="B309" s="189"/>
      <c r="C309" s="189"/>
      <c r="D309" s="189"/>
      <c r="E309" s="189"/>
      <c r="F309" s="189"/>
      <c r="G309" s="189"/>
      <c r="H309" s="189"/>
      <c r="I309" s="189"/>
      <c r="J309" s="189"/>
      <c r="K309" s="189"/>
      <c r="L309" s="43"/>
      <c r="M309" s="189"/>
      <c r="N309" s="189"/>
      <c r="O309" s="189"/>
      <c r="P309" s="189"/>
    </row>
    <row r="310" spans="1:16" ht="15.75" x14ac:dyDescent="0.25">
      <c r="A310" s="43"/>
      <c r="B310" s="189"/>
      <c r="C310" s="189"/>
      <c r="D310" s="189"/>
      <c r="E310" s="189"/>
      <c r="F310" s="189"/>
      <c r="G310" s="189"/>
      <c r="H310" s="189"/>
      <c r="I310" s="189"/>
      <c r="J310" s="189"/>
      <c r="K310" s="189"/>
      <c r="L310" s="43"/>
      <c r="M310" s="189"/>
      <c r="N310" s="189"/>
      <c r="O310" s="189"/>
      <c r="P310" s="189"/>
    </row>
    <row r="311" spans="1:16" ht="15.75" x14ac:dyDescent="0.25">
      <c r="A311" s="43"/>
      <c r="B311" s="189"/>
      <c r="C311" s="189"/>
      <c r="D311" s="189"/>
      <c r="E311" s="189"/>
      <c r="F311" s="189"/>
      <c r="G311" s="189"/>
      <c r="H311" s="189"/>
      <c r="I311" s="189"/>
      <c r="J311" s="189"/>
      <c r="K311" s="189"/>
      <c r="L311" s="43"/>
      <c r="M311" s="189"/>
      <c r="N311" s="189"/>
      <c r="O311" s="189"/>
      <c r="P311" s="189"/>
    </row>
    <row r="312" spans="1:16" ht="15.75" x14ac:dyDescent="0.25">
      <c r="A312" s="43"/>
      <c r="B312" s="189"/>
      <c r="C312" s="189"/>
      <c r="D312" s="189"/>
      <c r="E312" s="189"/>
      <c r="F312" s="189"/>
      <c r="G312" s="189"/>
      <c r="H312" s="189"/>
      <c r="I312" s="189"/>
      <c r="J312" s="189"/>
      <c r="K312" s="189"/>
      <c r="L312" s="43"/>
      <c r="M312" s="189"/>
      <c r="N312" s="189"/>
      <c r="O312" s="189"/>
      <c r="P312" s="189"/>
    </row>
    <row r="313" spans="1:16" ht="15.75" x14ac:dyDescent="0.25">
      <c r="A313" s="43"/>
      <c r="B313" s="189"/>
      <c r="C313" s="189"/>
      <c r="D313" s="189"/>
      <c r="E313" s="189"/>
      <c r="F313" s="189"/>
      <c r="G313" s="189"/>
      <c r="H313" s="189"/>
      <c r="I313" s="189"/>
      <c r="J313" s="189"/>
      <c r="K313" s="189"/>
      <c r="L313" s="43"/>
      <c r="M313" s="189"/>
      <c r="N313" s="189"/>
      <c r="O313" s="189"/>
      <c r="P313" s="189"/>
    </row>
    <row r="314" spans="1:16" ht="15.75" x14ac:dyDescent="0.25">
      <c r="A314" s="43"/>
      <c r="B314" s="189"/>
      <c r="C314" s="189"/>
      <c r="D314" s="189"/>
      <c r="E314" s="189"/>
      <c r="F314" s="189"/>
      <c r="G314" s="189"/>
      <c r="H314" s="189"/>
      <c r="I314" s="189"/>
      <c r="J314" s="189"/>
      <c r="K314" s="189"/>
      <c r="L314" s="43"/>
      <c r="M314" s="189"/>
      <c r="N314" s="189"/>
      <c r="O314" s="189"/>
      <c r="P314" s="189"/>
    </row>
    <row r="315" spans="1:16" ht="15.75" x14ac:dyDescent="0.25">
      <c r="A315" s="43"/>
      <c r="B315" s="189"/>
      <c r="C315" s="189"/>
      <c r="D315" s="189"/>
      <c r="E315" s="189"/>
      <c r="F315" s="189"/>
      <c r="G315" s="189"/>
      <c r="H315" s="189"/>
      <c r="I315" s="189"/>
      <c r="J315" s="189"/>
      <c r="K315" s="189"/>
      <c r="L315" s="43"/>
      <c r="M315" s="189"/>
      <c r="N315" s="189"/>
      <c r="O315" s="189"/>
      <c r="P315" s="189"/>
    </row>
    <row r="316" spans="1:16" ht="15.75" x14ac:dyDescent="0.25">
      <c r="A316" s="43"/>
      <c r="B316" s="189"/>
      <c r="C316" s="189"/>
      <c r="D316" s="189"/>
      <c r="E316" s="189"/>
      <c r="F316" s="189"/>
      <c r="G316" s="189"/>
      <c r="H316" s="189"/>
      <c r="I316" s="189"/>
      <c r="J316" s="189"/>
      <c r="K316" s="189"/>
      <c r="L316" s="43"/>
      <c r="M316" s="189"/>
      <c r="N316" s="189"/>
      <c r="O316" s="189"/>
      <c r="P316" s="189"/>
    </row>
    <row r="317" spans="1:16" ht="15.75" x14ac:dyDescent="0.25">
      <c r="A317" s="43"/>
      <c r="B317" s="189"/>
      <c r="C317" s="189"/>
      <c r="D317" s="189"/>
      <c r="E317" s="189"/>
      <c r="F317" s="189"/>
      <c r="G317" s="189"/>
      <c r="H317" s="189"/>
      <c r="I317" s="189"/>
      <c r="J317" s="189"/>
      <c r="K317" s="189"/>
      <c r="L317" s="43"/>
      <c r="M317" s="189"/>
      <c r="N317" s="189"/>
      <c r="O317" s="189"/>
      <c r="P317" s="189"/>
    </row>
    <row r="318" spans="1:16" ht="15.75" x14ac:dyDescent="0.25">
      <c r="A318" s="43"/>
      <c r="B318" s="189"/>
      <c r="C318" s="189"/>
      <c r="D318" s="189"/>
      <c r="E318" s="189"/>
      <c r="F318" s="189"/>
      <c r="G318" s="189"/>
      <c r="H318" s="189"/>
      <c r="I318" s="189"/>
      <c r="J318" s="189"/>
      <c r="K318" s="189"/>
      <c r="L318" s="43"/>
      <c r="M318" s="189"/>
      <c r="N318" s="189"/>
      <c r="O318" s="189"/>
      <c r="P318" s="189"/>
    </row>
    <row r="319" spans="1:16" ht="15.75" x14ac:dyDescent="0.25">
      <c r="A319" s="43"/>
      <c r="B319" s="189"/>
      <c r="C319" s="189"/>
      <c r="D319" s="189"/>
      <c r="E319" s="189"/>
      <c r="F319" s="189"/>
      <c r="G319" s="189"/>
      <c r="H319" s="189"/>
      <c r="I319" s="189"/>
      <c r="J319" s="189"/>
      <c r="K319" s="189"/>
      <c r="L319" s="43"/>
      <c r="M319" s="189"/>
      <c r="N319" s="189"/>
      <c r="O319" s="189"/>
      <c r="P319" s="189"/>
    </row>
    <row r="320" spans="1:16" ht="15.75" x14ac:dyDescent="0.25">
      <c r="A320" s="43"/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43"/>
      <c r="M320" s="189"/>
      <c r="N320" s="189"/>
      <c r="O320" s="189"/>
      <c r="P320" s="189"/>
    </row>
    <row r="321" spans="1:16" ht="15.75" x14ac:dyDescent="0.25">
      <c r="A321" s="43"/>
      <c r="B321" s="189"/>
      <c r="C321" s="189"/>
      <c r="D321" s="189"/>
      <c r="E321" s="189"/>
      <c r="F321" s="189"/>
      <c r="G321" s="189"/>
      <c r="H321" s="189"/>
      <c r="I321" s="189"/>
      <c r="J321" s="189"/>
      <c r="K321" s="189"/>
      <c r="L321" s="43"/>
      <c r="M321" s="189"/>
      <c r="N321" s="189"/>
      <c r="O321" s="189"/>
      <c r="P321" s="189"/>
    </row>
    <row r="322" spans="1:16" ht="15.75" x14ac:dyDescent="0.25">
      <c r="A322" s="43"/>
      <c r="B322" s="189"/>
      <c r="C322" s="189"/>
      <c r="D322" s="189"/>
      <c r="E322" s="189"/>
      <c r="F322" s="189"/>
      <c r="G322" s="189"/>
      <c r="H322" s="189"/>
      <c r="I322" s="189"/>
      <c r="J322" s="189"/>
      <c r="K322" s="189"/>
      <c r="L322" s="43"/>
      <c r="M322" s="189"/>
      <c r="N322" s="189"/>
      <c r="O322" s="189"/>
      <c r="P322" s="189"/>
    </row>
    <row r="323" spans="1:16" ht="15.75" x14ac:dyDescent="0.25">
      <c r="A323" s="43"/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43"/>
      <c r="M323" s="189"/>
      <c r="N323" s="189"/>
      <c r="O323" s="189"/>
      <c r="P323" s="189"/>
    </row>
    <row r="324" spans="1:16" ht="15.75" x14ac:dyDescent="0.25">
      <c r="A324" s="43"/>
      <c r="B324" s="189"/>
      <c r="C324" s="189"/>
      <c r="D324" s="189"/>
      <c r="E324" s="189"/>
      <c r="F324" s="189"/>
      <c r="G324" s="189"/>
      <c r="H324" s="189"/>
      <c r="I324" s="189"/>
      <c r="J324" s="189"/>
      <c r="K324" s="189"/>
      <c r="L324" s="43"/>
      <c r="M324" s="189"/>
      <c r="N324" s="189"/>
      <c r="O324" s="189"/>
      <c r="P324" s="189"/>
    </row>
    <row r="325" spans="1:16" ht="15.75" x14ac:dyDescent="0.25">
      <c r="A325" s="43"/>
      <c r="B325" s="189"/>
      <c r="C325" s="189"/>
      <c r="D325" s="189"/>
      <c r="E325" s="189"/>
      <c r="F325" s="189"/>
      <c r="G325" s="189"/>
      <c r="H325" s="189"/>
      <c r="I325" s="189"/>
      <c r="J325" s="189"/>
      <c r="K325" s="189"/>
      <c r="L325" s="43"/>
      <c r="M325" s="189"/>
      <c r="N325" s="189"/>
      <c r="O325" s="189"/>
      <c r="P325" s="189"/>
    </row>
    <row r="326" spans="1:16" ht="15.75" x14ac:dyDescent="0.25">
      <c r="A326" s="43"/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43"/>
      <c r="M326" s="189"/>
      <c r="N326" s="189"/>
      <c r="O326" s="189"/>
      <c r="P326" s="189"/>
    </row>
    <row r="327" spans="1:16" ht="15.75" x14ac:dyDescent="0.25">
      <c r="A327" s="43"/>
      <c r="B327" s="189"/>
      <c r="C327" s="189"/>
      <c r="D327" s="189"/>
      <c r="E327" s="189"/>
      <c r="F327" s="189"/>
      <c r="G327" s="189"/>
      <c r="H327" s="189"/>
      <c r="I327" s="189"/>
      <c r="J327" s="189"/>
      <c r="K327" s="189"/>
      <c r="L327" s="43"/>
      <c r="M327" s="189"/>
      <c r="N327" s="189"/>
      <c r="O327" s="189"/>
      <c r="P327" s="189"/>
    </row>
    <row r="328" spans="1:16" ht="15.75" x14ac:dyDescent="0.25">
      <c r="A328" s="43"/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43"/>
      <c r="M328" s="189"/>
      <c r="N328" s="189"/>
      <c r="O328" s="189"/>
      <c r="P328" s="189"/>
    </row>
    <row r="329" spans="1:16" ht="15.75" x14ac:dyDescent="0.25">
      <c r="A329" s="43"/>
      <c r="B329" s="189"/>
      <c r="C329" s="189"/>
      <c r="D329" s="189"/>
      <c r="E329" s="189"/>
      <c r="F329" s="189"/>
      <c r="G329" s="189"/>
      <c r="H329" s="189"/>
      <c r="I329" s="189"/>
      <c r="J329" s="189"/>
      <c r="K329" s="189"/>
      <c r="L329" s="43"/>
      <c r="M329" s="189"/>
      <c r="N329" s="189"/>
      <c r="O329" s="189"/>
      <c r="P329" s="189"/>
    </row>
    <row r="330" spans="1:16" ht="15.75" x14ac:dyDescent="0.25">
      <c r="A330" s="43"/>
      <c r="B330" s="189"/>
      <c r="C330" s="189"/>
      <c r="D330" s="189"/>
      <c r="E330" s="189"/>
      <c r="F330" s="189"/>
      <c r="G330" s="189"/>
      <c r="H330" s="189"/>
      <c r="I330" s="189"/>
      <c r="J330" s="189"/>
      <c r="K330" s="189"/>
      <c r="L330" s="43"/>
      <c r="M330" s="189"/>
      <c r="N330" s="189"/>
      <c r="O330" s="189"/>
      <c r="P330" s="189"/>
    </row>
    <row r="331" spans="1:16" ht="15.75" x14ac:dyDescent="0.25">
      <c r="A331" s="43"/>
      <c r="B331" s="189"/>
      <c r="C331" s="189"/>
      <c r="D331" s="189"/>
      <c r="E331" s="189"/>
      <c r="F331" s="189"/>
      <c r="G331" s="189"/>
      <c r="H331" s="189"/>
      <c r="I331" s="189"/>
      <c r="J331" s="189"/>
      <c r="K331" s="189"/>
      <c r="L331" s="43"/>
      <c r="M331" s="189"/>
      <c r="N331" s="189"/>
      <c r="O331" s="189"/>
      <c r="P331" s="189"/>
    </row>
    <row r="332" spans="1:16" ht="15.75" x14ac:dyDescent="0.25">
      <c r="A332" s="43"/>
      <c r="B332" s="189"/>
      <c r="C332" s="189"/>
      <c r="D332" s="189"/>
      <c r="E332" s="189"/>
      <c r="F332" s="189"/>
      <c r="G332" s="189"/>
      <c r="H332" s="189"/>
      <c r="I332" s="189"/>
      <c r="J332" s="189"/>
      <c r="K332" s="189"/>
      <c r="L332" s="43"/>
      <c r="M332" s="189"/>
      <c r="N332" s="189"/>
      <c r="O332" s="189"/>
      <c r="P332" s="189"/>
    </row>
    <row r="333" spans="1:16" ht="15.75" x14ac:dyDescent="0.25">
      <c r="A333" s="43"/>
      <c r="B333" s="189"/>
      <c r="C333" s="189"/>
      <c r="D333" s="189"/>
      <c r="E333" s="189"/>
      <c r="F333" s="189"/>
      <c r="G333" s="189"/>
      <c r="H333" s="189"/>
      <c r="I333" s="189"/>
      <c r="J333" s="189"/>
      <c r="K333" s="189"/>
      <c r="L333" s="43"/>
      <c r="M333" s="189"/>
      <c r="N333" s="189"/>
      <c r="O333" s="189"/>
      <c r="P333" s="189"/>
    </row>
    <row r="334" spans="1:16" ht="15.75" x14ac:dyDescent="0.25">
      <c r="A334" s="43"/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43"/>
      <c r="M334" s="189"/>
      <c r="N334" s="189"/>
      <c r="O334" s="189"/>
      <c r="P334" s="189"/>
    </row>
    <row r="335" spans="1:16" ht="15.75" x14ac:dyDescent="0.25">
      <c r="A335" s="43"/>
      <c r="B335" s="189"/>
      <c r="C335" s="189"/>
      <c r="D335" s="189"/>
      <c r="E335" s="189"/>
      <c r="F335" s="189"/>
      <c r="G335" s="189"/>
      <c r="H335" s="189"/>
      <c r="I335" s="189"/>
      <c r="J335" s="189"/>
      <c r="K335" s="189"/>
      <c r="L335" s="43"/>
      <c r="M335" s="189"/>
      <c r="N335" s="189"/>
      <c r="O335" s="189"/>
      <c r="P335" s="189"/>
    </row>
    <row r="336" spans="1:16" ht="15.75" x14ac:dyDescent="0.25">
      <c r="A336" s="43"/>
      <c r="B336" s="189"/>
      <c r="C336" s="189"/>
      <c r="D336" s="189"/>
      <c r="E336" s="189"/>
      <c r="F336" s="189"/>
      <c r="G336" s="189"/>
      <c r="H336" s="189"/>
      <c r="I336" s="189"/>
      <c r="J336" s="189"/>
      <c r="K336" s="189"/>
      <c r="L336" s="43"/>
      <c r="M336" s="189"/>
      <c r="N336" s="189"/>
      <c r="O336" s="189"/>
      <c r="P336" s="189"/>
    </row>
    <row r="337" spans="1:16" ht="15.75" x14ac:dyDescent="0.25">
      <c r="A337" s="43"/>
      <c r="B337" s="189"/>
      <c r="C337" s="189"/>
      <c r="D337" s="189"/>
      <c r="E337" s="189"/>
      <c r="F337" s="189"/>
      <c r="G337" s="189"/>
      <c r="H337" s="189"/>
      <c r="I337" s="189"/>
      <c r="J337" s="189"/>
      <c r="K337" s="189"/>
      <c r="L337" s="43"/>
      <c r="M337" s="189"/>
      <c r="N337" s="189"/>
      <c r="O337" s="189"/>
      <c r="P337" s="189"/>
    </row>
    <row r="338" spans="1:16" ht="15.75" x14ac:dyDescent="0.25">
      <c r="A338" s="43"/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43"/>
      <c r="M338" s="189"/>
      <c r="N338" s="189"/>
      <c r="O338" s="189"/>
      <c r="P338" s="189"/>
    </row>
    <row r="339" spans="1:16" ht="15.75" x14ac:dyDescent="0.25">
      <c r="A339" s="43"/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43"/>
      <c r="M339" s="189"/>
      <c r="N339" s="189"/>
      <c r="O339" s="189"/>
      <c r="P339" s="189"/>
    </row>
    <row r="340" spans="1:16" ht="15.75" x14ac:dyDescent="0.25">
      <c r="A340" s="43"/>
      <c r="B340" s="189"/>
      <c r="C340" s="189"/>
      <c r="D340" s="189"/>
      <c r="E340" s="189"/>
      <c r="F340" s="189"/>
      <c r="G340" s="189"/>
      <c r="H340" s="189"/>
      <c r="I340" s="189"/>
      <c r="J340" s="189"/>
      <c r="K340" s="189"/>
      <c r="L340" s="43"/>
      <c r="M340" s="189"/>
      <c r="N340" s="189"/>
      <c r="O340" s="189"/>
      <c r="P340" s="189"/>
    </row>
    <row r="341" spans="1:16" ht="15.75" x14ac:dyDescent="0.25">
      <c r="A341" s="43"/>
      <c r="B341" s="189"/>
      <c r="C341" s="189"/>
      <c r="D341" s="189"/>
      <c r="E341" s="189"/>
      <c r="F341" s="189"/>
      <c r="G341" s="189"/>
      <c r="H341" s="189"/>
      <c r="I341" s="189"/>
      <c r="J341" s="189"/>
      <c r="K341" s="189"/>
      <c r="L341" s="43"/>
      <c r="M341" s="189"/>
      <c r="N341" s="189"/>
      <c r="O341" s="189"/>
      <c r="P341" s="189"/>
    </row>
    <row r="342" spans="1:16" ht="15.75" x14ac:dyDescent="0.25">
      <c r="A342" s="43"/>
      <c r="B342" s="189"/>
      <c r="C342" s="189"/>
      <c r="D342" s="189"/>
      <c r="E342" s="189"/>
      <c r="F342" s="189"/>
      <c r="G342" s="189"/>
      <c r="H342" s="189"/>
      <c r="I342" s="189"/>
      <c r="J342" s="189"/>
      <c r="K342" s="189"/>
      <c r="L342" s="43"/>
      <c r="M342" s="189"/>
      <c r="N342" s="189"/>
      <c r="O342" s="189"/>
      <c r="P342" s="189"/>
    </row>
    <row r="343" spans="1:16" ht="15.75" x14ac:dyDescent="0.25">
      <c r="A343" s="43"/>
      <c r="B343" s="189"/>
      <c r="C343" s="189"/>
      <c r="D343" s="189"/>
      <c r="E343" s="189"/>
      <c r="F343" s="189"/>
      <c r="G343" s="189"/>
      <c r="H343" s="189"/>
      <c r="I343" s="189"/>
      <c r="J343" s="189"/>
      <c r="K343" s="189"/>
      <c r="L343" s="43"/>
      <c r="M343" s="189"/>
      <c r="N343" s="189"/>
      <c r="O343" s="189"/>
      <c r="P343" s="189"/>
    </row>
    <row r="344" spans="1:16" ht="15.75" x14ac:dyDescent="0.25">
      <c r="A344" s="43"/>
      <c r="B344" s="189"/>
      <c r="C344" s="189"/>
      <c r="D344" s="189"/>
      <c r="E344" s="189"/>
      <c r="F344" s="189"/>
      <c r="G344" s="189"/>
      <c r="H344" s="189"/>
      <c r="I344" s="189"/>
      <c r="J344" s="189"/>
      <c r="K344" s="189"/>
      <c r="L344" s="43"/>
      <c r="M344" s="189"/>
      <c r="N344" s="189"/>
      <c r="O344" s="189"/>
      <c r="P344" s="189"/>
    </row>
    <row r="345" spans="1:16" ht="15.75" x14ac:dyDescent="0.25">
      <c r="A345" s="43"/>
      <c r="B345" s="189"/>
      <c r="C345" s="189"/>
      <c r="D345" s="189"/>
      <c r="E345" s="189"/>
      <c r="F345" s="189"/>
      <c r="G345" s="189"/>
      <c r="H345" s="189"/>
      <c r="I345" s="189"/>
      <c r="J345" s="189"/>
      <c r="K345" s="189"/>
      <c r="L345" s="43"/>
      <c r="M345" s="189"/>
      <c r="N345" s="189"/>
      <c r="O345" s="189"/>
      <c r="P345" s="189"/>
    </row>
    <row r="346" spans="1:16" ht="15.75" x14ac:dyDescent="0.25">
      <c r="A346" s="43"/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43"/>
      <c r="M346" s="189"/>
      <c r="N346" s="189"/>
      <c r="O346" s="189"/>
      <c r="P346" s="189"/>
    </row>
    <row r="347" spans="1:16" ht="15.75" x14ac:dyDescent="0.25">
      <c r="A347" s="43"/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43"/>
      <c r="M347" s="189"/>
      <c r="N347" s="189"/>
      <c r="O347" s="189"/>
      <c r="P347" s="189"/>
    </row>
    <row r="348" spans="1:16" ht="15.75" x14ac:dyDescent="0.25">
      <c r="A348" s="43"/>
      <c r="B348" s="189"/>
      <c r="C348" s="189"/>
      <c r="D348" s="189"/>
      <c r="E348" s="189"/>
      <c r="F348" s="189"/>
      <c r="G348" s="189"/>
      <c r="H348" s="189"/>
      <c r="I348" s="189"/>
      <c r="J348" s="189"/>
      <c r="K348" s="189"/>
      <c r="L348" s="43"/>
      <c r="M348" s="189"/>
      <c r="N348" s="189"/>
      <c r="O348" s="189"/>
      <c r="P348" s="189"/>
    </row>
    <row r="349" spans="1:16" ht="15.75" x14ac:dyDescent="0.25">
      <c r="A349" s="43"/>
      <c r="B349" s="189"/>
      <c r="C349" s="189"/>
      <c r="D349" s="189"/>
      <c r="E349" s="189"/>
      <c r="F349" s="189"/>
      <c r="G349" s="189"/>
      <c r="H349" s="189"/>
      <c r="I349" s="189"/>
      <c r="J349" s="189"/>
      <c r="K349" s="189"/>
      <c r="L349" s="43"/>
      <c r="M349" s="189"/>
      <c r="N349" s="189"/>
      <c r="O349" s="189"/>
      <c r="P349" s="189"/>
    </row>
    <row r="350" spans="1:16" ht="15.75" x14ac:dyDescent="0.25">
      <c r="A350" s="43"/>
      <c r="B350" s="189"/>
      <c r="C350" s="189"/>
      <c r="D350" s="189"/>
      <c r="E350" s="189"/>
      <c r="F350" s="189"/>
      <c r="G350" s="189"/>
      <c r="H350" s="189"/>
      <c r="I350" s="189"/>
      <c r="J350" s="189"/>
      <c r="K350" s="189"/>
      <c r="L350" s="43"/>
      <c r="M350" s="189"/>
      <c r="N350" s="189"/>
      <c r="O350" s="189"/>
      <c r="P350" s="189"/>
    </row>
    <row r="351" spans="1:16" ht="15.75" x14ac:dyDescent="0.25">
      <c r="A351" s="43"/>
      <c r="B351" s="189"/>
      <c r="C351" s="189"/>
      <c r="D351" s="189"/>
      <c r="E351" s="189"/>
      <c r="F351" s="189"/>
      <c r="G351" s="189"/>
      <c r="H351" s="189"/>
      <c r="I351" s="189"/>
      <c r="J351" s="189"/>
      <c r="K351" s="189"/>
      <c r="L351" s="43"/>
      <c r="M351" s="189"/>
      <c r="N351" s="189"/>
      <c r="O351" s="189"/>
      <c r="P351" s="189"/>
    </row>
    <row r="352" spans="1:16" ht="15.75" x14ac:dyDescent="0.25">
      <c r="A352" s="43"/>
      <c r="B352" s="189"/>
      <c r="C352" s="189"/>
      <c r="D352" s="189"/>
      <c r="E352" s="189"/>
      <c r="F352" s="189"/>
      <c r="G352" s="189"/>
      <c r="H352" s="189"/>
      <c r="I352" s="189"/>
      <c r="J352" s="189"/>
      <c r="K352" s="189"/>
      <c r="L352" s="43"/>
      <c r="M352" s="189"/>
      <c r="N352" s="189"/>
      <c r="O352" s="189"/>
      <c r="P352" s="189"/>
    </row>
    <row r="353" spans="1:16" ht="15.75" x14ac:dyDescent="0.25">
      <c r="A353" s="43"/>
      <c r="B353" s="189"/>
      <c r="C353" s="189"/>
      <c r="D353" s="189"/>
      <c r="E353" s="189"/>
      <c r="F353" s="189"/>
      <c r="G353" s="189"/>
      <c r="H353" s="189"/>
      <c r="I353" s="189"/>
      <c r="J353" s="189"/>
      <c r="K353" s="189"/>
      <c r="L353" s="43"/>
      <c r="M353" s="189"/>
      <c r="N353" s="189"/>
      <c r="O353" s="189"/>
      <c r="P353" s="189"/>
    </row>
    <row r="354" spans="1:16" ht="15.75" x14ac:dyDescent="0.25">
      <c r="A354" s="43"/>
      <c r="B354" s="189"/>
      <c r="C354" s="189"/>
      <c r="D354" s="189"/>
      <c r="E354" s="189"/>
      <c r="F354" s="189"/>
      <c r="G354" s="189"/>
      <c r="H354" s="189"/>
      <c r="I354" s="189"/>
      <c r="J354" s="189"/>
      <c r="K354" s="189"/>
      <c r="L354" s="43"/>
      <c r="M354" s="189"/>
      <c r="N354" s="189"/>
      <c r="O354" s="189"/>
      <c r="P354" s="189"/>
    </row>
    <row r="355" spans="1:16" ht="15.75" x14ac:dyDescent="0.25">
      <c r="A355" s="43"/>
      <c r="B355" s="189"/>
      <c r="C355" s="189"/>
      <c r="D355" s="189"/>
      <c r="E355" s="189"/>
      <c r="F355" s="189"/>
      <c r="G355" s="189"/>
      <c r="H355" s="189"/>
      <c r="I355" s="189"/>
      <c r="J355" s="189"/>
      <c r="K355" s="189"/>
      <c r="L355" s="43"/>
      <c r="M355" s="189"/>
      <c r="N355" s="189"/>
      <c r="O355" s="189"/>
      <c r="P355" s="189"/>
    </row>
    <row r="356" spans="1:16" ht="15.75" x14ac:dyDescent="0.25">
      <c r="A356" s="43"/>
      <c r="B356" s="189"/>
      <c r="C356" s="189"/>
      <c r="D356" s="189"/>
      <c r="E356" s="189"/>
      <c r="F356" s="189"/>
      <c r="G356" s="189"/>
      <c r="H356" s="189"/>
      <c r="I356" s="189"/>
      <c r="J356" s="189"/>
      <c r="K356" s="189"/>
      <c r="L356" s="43"/>
      <c r="M356" s="189"/>
      <c r="N356" s="189"/>
      <c r="O356" s="189"/>
      <c r="P356" s="189"/>
    </row>
    <row r="357" spans="1:16" ht="15.75" x14ac:dyDescent="0.25">
      <c r="A357" s="43"/>
      <c r="B357" s="189"/>
      <c r="C357" s="189"/>
      <c r="D357" s="189"/>
      <c r="E357" s="189"/>
      <c r="F357" s="189"/>
      <c r="G357" s="189"/>
      <c r="H357" s="189"/>
      <c r="I357" s="189"/>
      <c r="J357" s="189"/>
      <c r="K357" s="189"/>
      <c r="L357" s="43"/>
      <c r="M357" s="189"/>
      <c r="N357" s="189"/>
      <c r="O357" s="189"/>
      <c r="P357" s="189"/>
    </row>
    <row r="358" spans="1:16" ht="15.75" x14ac:dyDescent="0.25">
      <c r="A358" s="43"/>
      <c r="B358" s="189"/>
      <c r="C358" s="189"/>
      <c r="D358" s="189"/>
      <c r="E358" s="189"/>
      <c r="F358" s="189"/>
      <c r="G358" s="189"/>
      <c r="H358" s="189"/>
      <c r="I358" s="189"/>
      <c r="J358" s="189"/>
      <c r="K358" s="189"/>
      <c r="L358" s="43"/>
      <c r="M358" s="189"/>
      <c r="N358" s="189"/>
      <c r="O358" s="189"/>
      <c r="P358" s="189"/>
    </row>
    <row r="359" spans="1:16" ht="15.75" x14ac:dyDescent="0.25">
      <c r="A359" s="43"/>
      <c r="B359" s="189"/>
      <c r="C359" s="189"/>
      <c r="D359" s="189"/>
      <c r="E359" s="189"/>
      <c r="F359" s="189"/>
      <c r="G359" s="189"/>
      <c r="H359" s="189"/>
      <c r="I359" s="189"/>
      <c r="J359" s="189"/>
      <c r="K359" s="189"/>
      <c r="L359" s="43"/>
      <c r="M359" s="189"/>
      <c r="N359" s="189"/>
      <c r="O359" s="189"/>
      <c r="P359" s="189"/>
    </row>
    <row r="360" spans="1:16" ht="15.75" x14ac:dyDescent="0.25">
      <c r="A360" s="43"/>
      <c r="B360" s="189"/>
      <c r="C360" s="189"/>
      <c r="D360" s="189"/>
      <c r="E360" s="189"/>
      <c r="F360" s="189"/>
      <c r="G360" s="189"/>
      <c r="H360" s="189"/>
      <c r="I360" s="189"/>
      <c r="J360" s="189"/>
      <c r="K360" s="189"/>
      <c r="L360" s="43"/>
      <c r="M360" s="189"/>
      <c r="N360" s="189"/>
      <c r="O360" s="189"/>
      <c r="P360" s="189"/>
    </row>
    <row r="361" spans="1:16" ht="15.75" x14ac:dyDescent="0.25">
      <c r="A361" s="43"/>
      <c r="B361" s="189"/>
      <c r="C361" s="189"/>
      <c r="D361" s="189"/>
      <c r="E361" s="189"/>
      <c r="F361" s="189"/>
      <c r="G361" s="189"/>
      <c r="H361" s="189"/>
      <c r="I361" s="189"/>
      <c r="J361" s="189"/>
      <c r="K361" s="189"/>
      <c r="L361" s="43"/>
      <c r="M361" s="189"/>
      <c r="N361" s="189"/>
      <c r="O361" s="189"/>
      <c r="P361" s="189"/>
    </row>
    <row r="362" spans="1:16" ht="15.75" x14ac:dyDescent="0.25">
      <c r="A362" s="43"/>
      <c r="B362" s="189"/>
      <c r="C362" s="189"/>
      <c r="D362" s="189"/>
      <c r="E362" s="189"/>
      <c r="F362" s="189"/>
      <c r="G362" s="189"/>
      <c r="H362" s="189"/>
      <c r="I362" s="189"/>
      <c r="J362" s="189"/>
      <c r="K362" s="189"/>
      <c r="L362" s="43"/>
      <c r="M362" s="189"/>
      <c r="N362" s="189"/>
      <c r="O362" s="189"/>
      <c r="P362" s="189"/>
    </row>
    <row r="363" spans="1:16" ht="15.75" x14ac:dyDescent="0.25">
      <c r="A363" s="43"/>
      <c r="B363" s="189"/>
      <c r="C363" s="189"/>
      <c r="D363" s="189"/>
      <c r="E363" s="189"/>
      <c r="F363" s="189"/>
      <c r="G363" s="189"/>
      <c r="H363" s="189"/>
      <c r="I363" s="189"/>
      <c r="J363" s="189"/>
      <c r="K363" s="189"/>
      <c r="L363" s="43"/>
      <c r="M363" s="189"/>
      <c r="N363" s="189"/>
      <c r="O363" s="189"/>
      <c r="P363" s="189"/>
    </row>
    <row r="364" spans="1:16" ht="15.75" x14ac:dyDescent="0.25">
      <c r="A364" s="43"/>
      <c r="B364" s="189"/>
      <c r="C364" s="189"/>
      <c r="D364" s="189"/>
      <c r="E364" s="189"/>
      <c r="F364" s="189"/>
      <c r="G364" s="189"/>
      <c r="H364" s="189"/>
      <c r="I364" s="189"/>
      <c r="J364" s="189"/>
      <c r="K364" s="189"/>
      <c r="L364" s="43"/>
      <c r="M364" s="189"/>
      <c r="N364" s="189"/>
      <c r="O364" s="189"/>
      <c r="P364" s="189"/>
    </row>
    <row r="365" spans="1:16" ht="15.75" x14ac:dyDescent="0.25">
      <c r="A365" s="43"/>
      <c r="B365" s="189"/>
      <c r="C365" s="189"/>
      <c r="D365" s="189"/>
      <c r="E365" s="189"/>
      <c r="F365" s="189"/>
      <c r="G365" s="189"/>
      <c r="H365" s="189"/>
      <c r="I365" s="189"/>
      <c r="J365" s="189"/>
      <c r="K365" s="189"/>
      <c r="L365" s="43"/>
      <c r="M365" s="189"/>
      <c r="N365" s="189"/>
      <c r="O365" s="189"/>
      <c r="P365" s="189"/>
    </row>
    <row r="366" spans="1:16" ht="15.75" x14ac:dyDescent="0.25">
      <c r="A366" s="43"/>
      <c r="B366" s="189"/>
      <c r="C366" s="189"/>
      <c r="D366" s="189"/>
      <c r="E366" s="189"/>
      <c r="F366" s="189"/>
      <c r="G366" s="189"/>
      <c r="H366" s="189"/>
      <c r="I366" s="189"/>
      <c r="J366" s="189"/>
      <c r="K366" s="189"/>
      <c r="L366" s="43"/>
      <c r="M366" s="189"/>
      <c r="N366" s="189"/>
      <c r="O366" s="189"/>
      <c r="P366" s="189"/>
    </row>
    <row r="367" spans="1:16" ht="15.75" x14ac:dyDescent="0.25">
      <c r="A367" s="43"/>
      <c r="B367" s="189"/>
      <c r="C367" s="189"/>
      <c r="D367" s="189"/>
      <c r="E367" s="189"/>
      <c r="F367" s="189"/>
      <c r="G367" s="189"/>
      <c r="H367" s="189"/>
      <c r="I367" s="189"/>
      <c r="J367" s="189"/>
      <c r="K367" s="189"/>
      <c r="L367" s="43"/>
      <c r="M367" s="189"/>
      <c r="N367" s="189"/>
      <c r="O367" s="189"/>
      <c r="P367" s="189"/>
    </row>
    <row r="368" spans="1:16" ht="15.75" x14ac:dyDescent="0.25">
      <c r="A368" s="43"/>
      <c r="B368" s="189"/>
      <c r="C368" s="189"/>
      <c r="D368" s="189"/>
      <c r="E368" s="189"/>
      <c r="F368" s="189"/>
      <c r="G368" s="189"/>
      <c r="H368" s="189"/>
      <c r="I368" s="189"/>
      <c r="J368" s="189"/>
      <c r="K368" s="189"/>
      <c r="L368" s="43"/>
      <c r="M368" s="189"/>
      <c r="N368" s="189"/>
      <c r="O368" s="189"/>
      <c r="P368" s="189"/>
    </row>
    <row r="369" spans="1:16" ht="15.75" x14ac:dyDescent="0.25">
      <c r="A369" s="43"/>
      <c r="B369" s="189"/>
      <c r="C369" s="189"/>
      <c r="D369" s="189"/>
      <c r="E369" s="189"/>
      <c r="F369" s="189"/>
      <c r="G369" s="189"/>
      <c r="H369" s="189"/>
      <c r="I369" s="189"/>
      <c r="J369" s="189"/>
      <c r="K369" s="189"/>
      <c r="L369" s="43"/>
      <c r="M369" s="189"/>
      <c r="N369" s="189"/>
      <c r="O369" s="189"/>
      <c r="P369" s="189"/>
    </row>
    <row r="370" spans="1:16" ht="15.75" x14ac:dyDescent="0.25">
      <c r="A370" s="43"/>
      <c r="B370" s="189"/>
      <c r="C370" s="189"/>
      <c r="D370" s="189"/>
      <c r="E370" s="189"/>
      <c r="F370" s="189"/>
      <c r="G370" s="189"/>
      <c r="H370" s="189"/>
      <c r="I370" s="189"/>
      <c r="J370" s="189"/>
      <c r="K370" s="189"/>
      <c r="L370" s="43"/>
      <c r="M370" s="189"/>
      <c r="N370" s="189"/>
      <c r="O370" s="189"/>
      <c r="P370" s="189"/>
    </row>
    <row r="371" spans="1:16" ht="15.75" x14ac:dyDescent="0.25">
      <c r="A371" s="43"/>
      <c r="B371" s="189"/>
      <c r="C371" s="189"/>
      <c r="D371" s="189"/>
      <c r="E371" s="189"/>
      <c r="F371" s="189"/>
      <c r="G371" s="189"/>
      <c r="H371" s="189"/>
      <c r="I371" s="189"/>
      <c r="J371" s="189"/>
      <c r="K371" s="189"/>
      <c r="L371" s="43"/>
      <c r="M371" s="189"/>
      <c r="N371" s="189"/>
      <c r="O371" s="189"/>
      <c r="P371" s="189"/>
    </row>
    <row r="372" spans="1:16" ht="15.75" x14ac:dyDescent="0.25">
      <c r="A372" s="43"/>
      <c r="B372" s="189"/>
      <c r="C372" s="189"/>
      <c r="D372" s="189"/>
      <c r="E372" s="189"/>
      <c r="F372" s="189"/>
      <c r="G372" s="189"/>
      <c r="H372" s="189"/>
      <c r="I372" s="189"/>
      <c r="J372" s="189"/>
      <c r="K372" s="189"/>
      <c r="L372" s="43"/>
      <c r="M372" s="189"/>
      <c r="N372" s="189"/>
      <c r="O372" s="189"/>
      <c r="P372" s="189"/>
    </row>
    <row r="373" spans="1:16" ht="15.75" x14ac:dyDescent="0.25">
      <c r="A373" s="43"/>
      <c r="B373" s="189"/>
      <c r="C373" s="189"/>
      <c r="D373" s="189"/>
      <c r="E373" s="189"/>
      <c r="F373" s="189"/>
      <c r="G373" s="189"/>
      <c r="H373" s="189"/>
      <c r="I373" s="189"/>
      <c r="J373" s="189"/>
      <c r="K373" s="189"/>
      <c r="L373" s="43"/>
      <c r="M373" s="189"/>
      <c r="N373" s="189"/>
      <c r="O373" s="189"/>
      <c r="P373" s="189"/>
    </row>
    <row r="374" spans="1:16" ht="15.75" x14ac:dyDescent="0.25">
      <c r="A374" s="43"/>
      <c r="B374" s="189"/>
      <c r="C374" s="189"/>
      <c r="D374" s="189"/>
      <c r="E374" s="189"/>
      <c r="F374" s="189"/>
      <c r="G374" s="189"/>
      <c r="H374" s="189"/>
      <c r="I374" s="189"/>
      <c r="J374" s="189"/>
      <c r="K374" s="189"/>
      <c r="L374" s="43"/>
      <c r="M374" s="189"/>
      <c r="N374" s="189"/>
      <c r="O374" s="189"/>
      <c r="P374" s="189"/>
    </row>
    <row r="375" spans="1:16" ht="15.75" x14ac:dyDescent="0.25">
      <c r="A375" s="43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43"/>
      <c r="M375" s="189"/>
      <c r="N375" s="189"/>
      <c r="O375" s="189"/>
      <c r="P375" s="189"/>
    </row>
    <row r="376" spans="1:16" ht="15.75" x14ac:dyDescent="0.25">
      <c r="A376" s="43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43"/>
      <c r="M376" s="189"/>
      <c r="N376" s="189"/>
      <c r="O376" s="189"/>
      <c r="P376" s="189"/>
    </row>
    <row r="377" spans="1:16" ht="15.75" x14ac:dyDescent="0.25">
      <c r="A377" s="43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43"/>
      <c r="M377" s="189"/>
      <c r="N377" s="189"/>
      <c r="O377" s="189"/>
      <c r="P377" s="189"/>
    </row>
    <row r="378" spans="1:16" ht="15.75" x14ac:dyDescent="0.25">
      <c r="A378" s="43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43"/>
      <c r="M378" s="189"/>
      <c r="N378" s="189"/>
      <c r="O378" s="189"/>
      <c r="P378" s="189"/>
    </row>
    <row r="379" spans="1:16" ht="15.75" x14ac:dyDescent="0.25">
      <c r="A379" s="43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43"/>
      <c r="M379" s="189"/>
      <c r="N379" s="189"/>
      <c r="O379" s="189"/>
      <c r="P379" s="189"/>
    </row>
    <row r="380" spans="1:16" ht="15.75" x14ac:dyDescent="0.25">
      <c r="A380" s="43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43"/>
      <c r="M380" s="189"/>
      <c r="N380" s="189"/>
      <c r="O380" s="189"/>
      <c r="P380" s="189"/>
    </row>
    <row r="381" spans="1:16" ht="15.75" x14ac:dyDescent="0.25">
      <c r="A381" s="43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43"/>
      <c r="M381" s="189"/>
      <c r="N381" s="189"/>
      <c r="O381" s="189"/>
      <c r="P381" s="189"/>
    </row>
    <row r="382" spans="1:16" ht="15.75" x14ac:dyDescent="0.25">
      <c r="A382" s="43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43"/>
      <c r="M382" s="189"/>
      <c r="N382" s="189"/>
      <c r="O382" s="189"/>
      <c r="P382" s="189"/>
    </row>
    <row r="383" spans="1:16" ht="15.75" x14ac:dyDescent="0.25">
      <c r="A383" s="43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43"/>
      <c r="M383" s="189"/>
      <c r="N383" s="189"/>
      <c r="O383" s="189"/>
      <c r="P383" s="189"/>
    </row>
    <row r="384" spans="1:16" ht="15.75" x14ac:dyDescent="0.25">
      <c r="A384" s="43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43"/>
      <c r="M384" s="189"/>
      <c r="N384" s="189"/>
      <c r="O384" s="189"/>
      <c r="P384" s="189"/>
    </row>
    <row r="385" spans="1:16" ht="15.75" x14ac:dyDescent="0.25">
      <c r="A385" s="43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43"/>
      <c r="M385" s="189"/>
      <c r="N385" s="189"/>
      <c r="O385" s="189"/>
      <c r="P385" s="189"/>
    </row>
    <row r="386" spans="1:16" ht="15.75" x14ac:dyDescent="0.25">
      <c r="A386" s="43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43"/>
      <c r="M386" s="189"/>
      <c r="N386" s="189"/>
      <c r="O386" s="189"/>
      <c r="P386" s="189"/>
    </row>
    <row r="387" spans="1:16" ht="15.75" x14ac:dyDescent="0.25">
      <c r="A387" s="43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43"/>
      <c r="M387" s="189"/>
      <c r="N387" s="189"/>
      <c r="O387" s="189"/>
      <c r="P387" s="189"/>
    </row>
    <row r="388" spans="1:16" ht="15.75" x14ac:dyDescent="0.25">
      <c r="A388" s="43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43"/>
      <c r="M388" s="189"/>
      <c r="N388" s="189"/>
      <c r="O388" s="189"/>
      <c r="P388" s="189"/>
    </row>
    <row r="389" spans="1:16" ht="15.75" x14ac:dyDescent="0.25">
      <c r="A389" s="43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43"/>
      <c r="M389" s="189"/>
      <c r="N389" s="189"/>
      <c r="O389" s="189"/>
      <c r="P389" s="189"/>
    </row>
    <row r="390" spans="1:16" ht="15.75" x14ac:dyDescent="0.25">
      <c r="A390" s="43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43"/>
      <c r="M390" s="189"/>
      <c r="N390" s="189"/>
      <c r="O390" s="189"/>
      <c r="P390" s="189"/>
    </row>
    <row r="391" spans="1:16" ht="15.75" x14ac:dyDescent="0.25">
      <c r="A391" s="43"/>
      <c r="B391" s="189"/>
      <c r="C391" s="189"/>
      <c r="D391" s="189"/>
      <c r="E391" s="189"/>
      <c r="F391" s="189"/>
      <c r="G391" s="189"/>
      <c r="H391" s="189"/>
      <c r="I391" s="189"/>
      <c r="J391" s="189"/>
      <c r="K391" s="189"/>
      <c r="L391" s="43"/>
      <c r="M391" s="189"/>
      <c r="N391" s="189"/>
      <c r="O391" s="189"/>
      <c r="P391" s="189"/>
    </row>
    <row r="392" spans="1:16" ht="15.75" x14ac:dyDescent="0.25">
      <c r="A392" s="43"/>
      <c r="B392" s="189"/>
      <c r="C392" s="189"/>
      <c r="D392" s="189"/>
      <c r="E392" s="189"/>
      <c r="F392" s="189"/>
      <c r="G392" s="189"/>
      <c r="H392" s="189"/>
      <c r="I392" s="189"/>
      <c r="J392" s="189"/>
      <c r="K392" s="189"/>
      <c r="L392" s="43"/>
      <c r="M392" s="189"/>
      <c r="N392" s="189"/>
      <c r="O392" s="189"/>
      <c r="P392" s="189"/>
    </row>
    <row r="393" spans="1:16" ht="15.75" x14ac:dyDescent="0.25">
      <c r="A393" s="43"/>
      <c r="B393" s="189"/>
      <c r="C393" s="189"/>
      <c r="D393" s="189"/>
      <c r="E393" s="189"/>
      <c r="F393" s="189"/>
      <c r="G393" s="189"/>
      <c r="H393" s="189"/>
      <c r="I393" s="189"/>
      <c r="J393" s="189"/>
      <c r="K393" s="189"/>
      <c r="L393" s="43"/>
      <c r="M393" s="189"/>
      <c r="N393" s="189"/>
      <c r="O393" s="189"/>
      <c r="P393" s="189"/>
    </row>
    <row r="394" spans="1:16" ht="15.75" x14ac:dyDescent="0.25">
      <c r="A394" s="43"/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43"/>
      <c r="M394" s="189"/>
      <c r="N394" s="189"/>
      <c r="O394" s="189"/>
      <c r="P394" s="189"/>
    </row>
    <row r="395" spans="1:16" ht="15.75" x14ac:dyDescent="0.25">
      <c r="A395" s="43"/>
      <c r="B395" s="189"/>
      <c r="C395" s="189"/>
      <c r="D395" s="189"/>
      <c r="E395" s="189"/>
      <c r="F395" s="189"/>
      <c r="G395" s="189"/>
      <c r="H395" s="189"/>
      <c r="I395" s="189"/>
      <c r="J395" s="189"/>
      <c r="K395" s="189"/>
      <c r="L395" s="43"/>
      <c r="M395" s="189"/>
      <c r="N395" s="189"/>
      <c r="O395" s="189"/>
      <c r="P395" s="189"/>
    </row>
    <row r="396" spans="1:16" ht="15.75" x14ac:dyDescent="0.25">
      <c r="A396" s="43"/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43"/>
      <c r="M396" s="189"/>
      <c r="N396" s="189"/>
      <c r="O396" s="189"/>
      <c r="P396" s="189"/>
    </row>
    <row r="397" spans="1:16" ht="15.75" x14ac:dyDescent="0.25">
      <c r="A397" s="43"/>
      <c r="B397" s="189"/>
      <c r="C397" s="189"/>
      <c r="D397" s="189"/>
      <c r="E397" s="189"/>
      <c r="F397" s="189"/>
      <c r="G397" s="189"/>
      <c r="H397" s="189"/>
      <c r="I397" s="189"/>
      <c r="J397" s="189"/>
      <c r="K397" s="189"/>
      <c r="L397" s="43"/>
      <c r="M397" s="189"/>
      <c r="N397" s="189"/>
      <c r="O397" s="189"/>
      <c r="P397" s="189"/>
    </row>
    <row r="398" spans="1:16" ht="15.75" x14ac:dyDescent="0.25">
      <c r="A398" s="43"/>
      <c r="B398" s="189"/>
      <c r="C398" s="189"/>
      <c r="D398" s="189"/>
      <c r="E398" s="189"/>
      <c r="F398" s="189"/>
      <c r="G398" s="189"/>
      <c r="H398" s="189"/>
      <c r="I398" s="189"/>
      <c r="J398" s="189"/>
      <c r="K398" s="189"/>
      <c r="L398" s="43"/>
      <c r="M398" s="189"/>
      <c r="N398" s="189"/>
      <c r="O398" s="189"/>
      <c r="P398" s="189"/>
    </row>
    <row r="399" spans="1:16" ht="15.75" x14ac:dyDescent="0.25">
      <c r="A399" s="43"/>
      <c r="B399" s="189"/>
      <c r="C399" s="189"/>
      <c r="D399" s="189"/>
      <c r="E399" s="189"/>
      <c r="F399" s="189"/>
      <c r="G399" s="189"/>
      <c r="H399" s="189"/>
      <c r="I399" s="189"/>
      <c r="J399" s="189"/>
      <c r="K399" s="189"/>
      <c r="L399" s="43"/>
      <c r="M399" s="189"/>
      <c r="N399" s="189"/>
      <c r="O399" s="189"/>
      <c r="P399" s="189"/>
    </row>
    <row r="400" spans="1:16" ht="15.75" x14ac:dyDescent="0.25">
      <c r="A400" s="43"/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43"/>
      <c r="M400" s="189"/>
      <c r="N400" s="189"/>
      <c r="O400" s="189"/>
      <c r="P400" s="189"/>
    </row>
    <row r="401" spans="1:16" ht="15.75" x14ac:dyDescent="0.25">
      <c r="A401" s="43"/>
      <c r="B401" s="189"/>
      <c r="C401" s="189"/>
      <c r="D401" s="189"/>
      <c r="E401" s="189"/>
      <c r="F401" s="189"/>
      <c r="G401" s="189"/>
      <c r="H401" s="189"/>
      <c r="I401" s="189"/>
      <c r="J401" s="189"/>
      <c r="K401" s="189"/>
      <c r="L401" s="43"/>
      <c r="M401" s="189"/>
      <c r="N401" s="189"/>
      <c r="O401" s="189"/>
      <c r="P401" s="189"/>
    </row>
    <row r="402" spans="1:16" ht="15.75" x14ac:dyDescent="0.25">
      <c r="A402" s="43"/>
      <c r="B402" s="189"/>
      <c r="C402" s="189"/>
      <c r="D402" s="189"/>
      <c r="E402" s="189"/>
      <c r="F402" s="189"/>
      <c r="G402" s="189"/>
      <c r="H402" s="189"/>
      <c r="I402" s="189"/>
      <c r="J402" s="189"/>
      <c r="K402" s="189"/>
      <c r="L402" s="43"/>
      <c r="M402" s="189"/>
      <c r="N402" s="189"/>
      <c r="O402" s="189"/>
      <c r="P402" s="189"/>
    </row>
    <row r="403" spans="1:16" ht="15.75" x14ac:dyDescent="0.25">
      <c r="A403" s="43"/>
      <c r="B403" s="189"/>
      <c r="C403" s="189"/>
      <c r="D403" s="189"/>
      <c r="E403" s="189"/>
      <c r="F403" s="189"/>
      <c r="G403" s="189"/>
      <c r="H403" s="189"/>
      <c r="I403" s="189"/>
      <c r="J403" s="189"/>
      <c r="K403" s="189"/>
      <c r="L403" s="43"/>
      <c r="M403" s="189"/>
      <c r="N403" s="189"/>
      <c r="O403" s="189"/>
      <c r="P403" s="189"/>
    </row>
    <row r="404" spans="1:16" ht="15.75" x14ac:dyDescent="0.25">
      <c r="A404" s="43"/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43"/>
      <c r="M404" s="189"/>
      <c r="N404" s="189"/>
      <c r="O404" s="189"/>
      <c r="P404" s="189"/>
    </row>
    <row r="405" spans="1:16" ht="15.75" x14ac:dyDescent="0.25">
      <c r="A405" s="43"/>
      <c r="B405" s="189"/>
      <c r="C405" s="189"/>
      <c r="D405" s="189"/>
      <c r="E405" s="189"/>
      <c r="F405" s="189"/>
      <c r="G405" s="189"/>
      <c r="H405" s="189"/>
      <c r="I405" s="189"/>
      <c r="J405" s="189"/>
      <c r="K405" s="189"/>
      <c r="L405" s="43"/>
      <c r="M405" s="189"/>
      <c r="N405" s="189"/>
      <c r="O405" s="189"/>
      <c r="P405" s="189"/>
    </row>
    <row r="406" spans="1:16" ht="15.75" x14ac:dyDescent="0.25">
      <c r="A406" s="43"/>
      <c r="B406" s="189"/>
      <c r="C406" s="189"/>
      <c r="D406" s="189"/>
      <c r="E406" s="189"/>
      <c r="F406" s="189"/>
      <c r="G406" s="189"/>
      <c r="H406" s="189"/>
      <c r="I406" s="189"/>
      <c r="J406" s="189"/>
      <c r="K406" s="189"/>
      <c r="L406" s="43"/>
      <c r="M406" s="189"/>
      <c r="N406" s="189"/>
      <c r="O406" s="189"/>
      <c r="P406" s="189"/>
    </row>
    <row r="407" spans="1:16" ht="15.75" x14ac:dyDescent="0.25">
      <c r="A407" s="43"/>
      <c r="B407" s="189"/>
      <c r="C407" s="189"/>
      <c r="D407" s="189"/>
      <c r="E407" s="189"/>
      <c r="F407" s="189"/>
      <c r="G407" s="189"/>
      <c r="H407" s="189"/>
      <c r="I407" s="189"/>
      <c r="J407" s="189"/>
      <c r="K407" s="189"/>
      <c r="L407" s="43"/>
      <c r="M407" s="189"/>
      <c r="N407" s="189"/>
      <c r="O407" s="189"/>
      <c r="P407" s="189"/>
    </row>
    <row r="408" spans="1:16" ht="15.75" x14ac:dyDescent="0.25">
      <c r="A408" s="43"/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43"/>
      <c r="M408" s="189"/>
      <c r="N408" s="189"/>
      <c r="O408" s="189"/>
      <c r="P408" s="189"/>
    </row>
    <row r="409" spans="1:16" ht="15.75" x14ac:dyDescent="0.25">
      <c r="A409" s="43"/>
      <c r="B409" s="189"/>
      <c r="C409" s="189"/>
      <c r="D409" s="189"/>
      <c r="E409" s="189"/>
      <c r="F409" s="189"/>
      <c r="G409" s="189"/>
      <c r="H409" s="189"/>
      <c r="I409" s="189"/>
      <c r="J409" s="189"/>
      <c r="K409" s="189"/>
      <c r="L409" s="43"/>
      <c r="M409" s="189"/>
      <c r="N409" s="189"/>
      <c r="O409" s="189"/>
      <c r="P409" s="189"/>
    </row>
    <row r="410" spans="1:16" ht="15.75" x14ac:dyDescent="0.25">
      <c r="A410" s="43"/>
      <c r="B410" s="189"/>
      <c r="C410" s="189"/>
      <c r="D410" s="189"/>
      <c r="E410" s="189"/>
      <c r="F410" s="189"/>
      <c r="G410" s="189"/>
      <c r="H410" s="189"/>
      <c r="I410" s="189"/>
      <c r="J410" s="189"/>
      <c r="K410" s="189"/>
      <c r="L410" s="43"/>
      <c r="M410" s="189"/>
      <c r="N410" s="189"/>
      <c r="O410" s="189"/>
      <c r="P410" s="189"/>
    </row>
    <row r="411" spans="1:16" ht="15.75" x14ac:dyDescent="0.25">
      <c r="A411" s="43"/>
      <c r="B411" s="189"/>
      <c r="C411" s="189"/>
      <c r="D411" s="189"/>
      <c r="E411" s="189"/>
      <c r="F411" s="189"/>
      <c r="G411" s="189"/>
      <c r="H411" s="189"/>
      <c r="I411" s="189"/>
      <c r="J411" s="189"/>
      <c r="K411" s="189"/>
      <c r="L411" s="43"/>
      <c r="M411" s="189"/>
      <c r="N411" s="189"/>
      <c r="O411" s="189"/>
      <c r="P411" s="189"/>
    </row>
    <row r="412" spans="1:16" ht="15.75" x14ac:dyDescent="0.25">
      <c r="A412" s="43"/>
      <c r="B412" s="189"/>
      <c r="C412" s="189"/>
      <c r="D412" s="189"/>
      <c r="E412" s="189"/>
      <c r="F412" s="189"/>
      <c r="G412" s="189"/>
      <c r="H412" s="189"/>
      <c r="I412" s="189"/>
      <c r="J412" s="189"/>
      <c r="K412" s="189"/>
      <c r="L412" s="43"/>
      <c r="M412" s="189"/>
      <c r="N412" s="189"/>
      <c r="O412" s="189"/>
      <c r="P412" s="189"/>
    </row>
    <row r="413" spans="1:16" ht="15.75" x14ac:dyDescent="0.25">
      <c r="A413" s="43"/>
      <c r="B413" s="189"/>
      <c r="C413" s="189"/>
      <c r="D413" s="189"/>
      <c r="E413" s="189"/>
      <c r="F413" s="189"/>
      <c r="G413" s="189"/>
      <c r="H413" s="189"/>
      <c r="I413" s="189"/>
      <c r="J413" s="189"/>
      <c r="K413" s="189"/>
      <c r="L413" s="43"/>
      <c r="M413" s="189"/>
      <c r="N413" s="189"/>
      <c r="O413" s="189"/>
      <c r="P413" s="189"/>
    </row>
    <row r="414" spans="1:16" ht="15.75" x14ac:dyDescent="0.25">
      <c r="A414" s="43"/>
      <c r="B414" s="189"/>
      <c r="C414" s="189"/>
      <c r="D414" s="189"/>
      <c r="E414" s="189"/>
      <c r="F414" s="189"/>
      <c r="G414" s="189"/>
      <c r="H414" s="189"/>
      <c r="I414" s="189"/>
      <c r="J414" s="189"/>
      <c r="K414" s="189"/>
      <c r="L414" s="43"/>
      <c r="M414" s="189"/>
      <c r="N414" s="189"/>
      <c r="O414" s="189"/>
      <c r="P414" s="189"/>
    </row>
    <row r="415" spans="1:16" ht="15.75" x14ac:dyDescent="0.25">
      <c r="A415" s="43"/>
      <c r="B415" s="189"/>
      <c r="C415" s="189"/>
      <c r="D415" s="189"/>
      <c r="E415" s="189"/>
      <c r="F415" s="189"/>
      <c r="G415" s="189"/>
      <c r="H415" s="189"/>
      <c r="I415" s="189"/>
      <c r="J415" s="189"/>
      <c r="K415" s="189"/>
      <c r="L415" s="43"/>
      <c r="M415" s="189"/>
      <c r="N415" s="189"/>
      <c r="O415" s="189"/>
      <c r="P415" s="189"/>
    </row>
    <row r="416" spans="1:16" ht="15.75" x14ac:dyDescent="0.25">
      <c r="A416" s="43"/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43"/>
      <c r="M416" s="189"/>
      <c r="N416" s="189"/>
      <c r="O416" s="189"/>
      <c r="P416" s="189"/>
    </row>
    <row r="417" spans="1:16" ht="15.75" x14ac:dyDescent="0.25">
      <c r="A417" s="43"/>
      <c r="B417" s="189"/>
      <c r="C417" s="189"/>
      <c r="D417" s="189"/>
      <c r="E417" s="189"/>
      <c r="F417" s="189"/>
      <c r="G417" s="189"/>
      <c r="H417" s="189"/>
      <c r="I417" s="189"/>
      <c r="J417" s="189"/>
      <c r="K417" s="189"/>
      <c r="L417" s="43"/>
      <c r="M417" s="189"/>
      <c r="N417" s="189"/>
      <c r="O417" s="189"/>
      <c r="P417" s="189"/>
    </row>
    <row r="418" spans="1:16" ht="15.75" x14ac:dyDescent="0.25">
      <c r="A418" s="43"/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43"/>
      <c r="M418" s="189"/>
      <c r="N418" s="189"/>
      <c r="O418" s="189"/>
      <c r="P418" s="189"/>
    </row>
    <row r="419" spans="1:16" ht="15.75" x14ac:dyDescent="0.25">
      <c r="A419" s="43"/>
      <c r="B419" s="189"/>
      <c r="C419" s="189"/>
      <c r="D419" s="189"/>
      <c r="E419" s="189"/>
      <c r="F419" s="189"/>
      <c r="G419" s="189"/>
      <c r="H419" s="189"/>
      <c r="I419" s="189"/>
      <c r="J419" s="189"/>
      <c r="K419" s="189"/>
      <c r="L419" s="43"/>
      <c r="M419" s="189"/>
      <c r="N419" s="189"/>
      <c r="O419" s="189"/>
      <c r="P419" s="189"/>
    </row>
    <row r="420" spans="1:16" ht="15.75" x14ac:dyDescent="0.25">
      <c r="A420" s="43"/>
      <c r="B420" s="189"/>
      <c r="C420" s="189"/>
      <c r="D420" s="189"/>
      <c r="E420" s="189"/>
      <c r="F420" s="189"/>
      <c r="G420" s="189"/>
      <c r="H420" s="189"/>
      <c r="I420" s="189"/>
      <c r="J420" s="189"/>
      <c r="K420" s="189"/>
      <c r="L420" s="43"/>
      <c r="M420" s="189"/>
      <c r="N420" s="189"/>
      <c r="O420" s="189"/>
      <c r="P420" s="189"/>
    </row>
    <row r="421" spans="1:16" ht="15.75" x14ac:dyDescent="0.25">
      <c r="A421" s="43"/>
      <c r="B421" s="189"/>
      <c r="C421" s="189"/>
      <c r="D421" s="189"/>
      <c r="E421" s="189"/>
      <c r="F421" s="189"/>
      <c r="G421" s="189"/>
      <c r="H421" s="189"/>
      <c r="I421" s="189"/>
      <c r="J421" s="189"/>
      <c r="K421" s="189"/>
      <c r="L421" s="43"/>
      <c r="M421" s="189"/>
      <c r="N421" s="189"/>
      <c r="O421" s="189"/>
      <c r="P421" s="189"/>
    </row>
    <row r="422" spans="1:16" ht="15.75" x14ac:dyDescent="0.25">
      <c r="A422" s="43"/>
      <c r="B422" s="189"/>
      <c r="C422" s="189"/>
      <c r="D422" s="189"/>
      <c r="E422" s="189"/>
      <c r="F422" s="189"/>
      <c r="G422" s="189"/>
      <c r="H422" s="189"/>
      <c r="I422" s="189"/>
      <c r="J422" s="189"/>
      <c r="K422" s="189"/>
      <c r="L422" s="43"/>
      <c r="M422" s="189"/>
      <c r="N422" s="189"/>
      <c r="O422" s="189"/>
      <c r="P422" s="189"/>
    </row>
    <row r="423" spans="1:16" ht="15.75" x14ac:dyDescent="0.25">
      <c r="A423" s="43"/>
      <c r="B423" s="189"/>
      <c r="C423" s="189"/>
      <c r="D423" s="189"/>
      <c r="E423" s="189"/>
      <c r="F423" s="189"/>
      <c r="G423" s="189"/>
      <c r="H423" s="189"/>
      <c r="I423" s="189"/>
      <c r="J423" s="189"/>
      <c r="K423" s="189"/>
      <c r="L423" s="43"/>
      <c r="M423" s="189"/>
      <c r="N423" s="189"/>
      <c r="O423" s="189"/>
      <c r="P423" s="189"/>
    </row>
    <row r="424" spans="1:16" ht="15.75" x14ac:dyDescent="0.25">
      <c r="A424" s="43"/>
      <c r="B424" s="189"/>
      <c r="C424" s="189"/>
      <c r="D424" s="189"/>
      <c r="E424" s="189"/>
      <c r="F424" s="189"/>
      <c r="G424" s="189"/>
      <c r="H424" s="189"/>
      <c r="I424" s="189"/>
      <c r="J424" s="189"/>
      <c r="K424" s="189"/>
      <c r="L424" s="43"/>
      <c r="M424" s="189"/>
      <c r="N424" s="189"/>
      <c r="O424" s="189"/>
      <c r="P424" s="189"/>
    </row>
    <row r="425" spans="1:16" ht="15.75" x14ac:dyDescent="0.25">
      <c r="A425" s="43"/>
      <c r="B425" s="189"/>
      <c r="C425" s="189"/>
      <c r="D425" s="189"/>
      <c r="E425" s="189"/>
      <c r="F425" s="189"/>
      <c r="G425" s="189"/>
      <c r="H425" s="189"/>
      <c r="I425" s="189"/>
      <c r="J425" s="189"/>
      <c r="K425" s="189"/>
      <c r="L425" s="43"/>
      <c r="M425" s="189"/>
      <c r="N425" s="189"/>
      <c r="O425" s="189"/>
      <c r="P425" s="189"/>
    </row>
    <row r="426" spans="1:16" ht="15.75" x14ac:dyDescent="0.25">
      <c r="A426" s="43"/>
      <c r="B426" s="189"/>
      <c r="C426" s="189"/>
      <c r="D426" s="189"/>
      <c r="E426" s="189"/>
      <c r="F426" s="189"/>
      <c r="G426" s="189"/>
      <c r="H426" s="189"/>
      <c r="I426" s="189"/>
      <c r="J426" s="189"/>
      <c r="K426" s="189"/>
      <c r="L426" s="43"/>
      <c r="M426" s="189"/>
      <c r="N426" s="189"/>
      <c r="O426" s="189"/>
      <c r="P426" s="189"/>
    </row>
    <row r="427" spans="1:16" ht="15.75" x14ac:dyDescent="0.25">
      <c r="A427" s="43"/>
      <c r="B427" s="189"/>
      <c r="C427" s="189"/>
      <c r="D427" s="189"/>
      <c r="E427" s="189"/>
      <c r="F427" s="189"/>
      <c r="G427" s="189"/>
      <c r="H427" s="189"/>
      <c r="I427" s="189"/>
      <c r="J427" s="189"/>
      <c r="K427" s="189"/>
      <c r="L427" s="43"/>
      <c r="M427" s="189"/>
      <c r="N427" s="189"/>
      <c r="O427" s="189"/>
      <c r="P427" s="189"/>
    </row>
    <row r="428" spans="1:16" ht="15.75" x14ac:dyDescent="0.25">
      <c r="A428" s="43"/>
      <c r="B428" s="189"/>
      <c r="C428" s="189"/>
      <c r="D428" s="189"/>
      <c r="E428" s="189"/>
      <c r="F428" s="189"/>
      <c r="G428" s="189"/>
      <c r="H428" s="189"/>
      <c r="I428" s="189"/>
      <c r="J428" s="189"/>
      <c r="K428" s="189"/>
      <c r="L428" s="43"/>
      <c r="M428" s="189"/>
      <c r="N428" s="189"/>
      <c r="O428" s="189"/>
      <c r="P428" s="189"/>
    </row>
    <row r="429" spans="1:16" ht="15.75" x14ac:dyDescent="0.25">
      <c r="A429" s="43"/>
      <c r="B429" s="189"/>
      <c r="C429" s="189"/>
      <c r="D429" s="189"/>
      <c r="E429" s="189"/>
      <c r="F429" s="189"/>
      <c r="G429" s="189"/>
      <c r="H429" s="189"/>
      <c r="I429" s="189"/>
      <c r="J429" s="189"/>
      <c r="K429" s="189"/>
      <c r="L429" s="43"/>
      <c r="M429" s="189"/>
      <c r="N429" s="189"/>
      <c r="O429" s="189"/>
      <c r="P429" s="189"/>
    </row>
    <row r="430" spans="1:16" ht="15.75" x14ac:dyDescent="0.25">
      <c r="A430" s="43"/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43"/>
      <c r="M430" s="189"/>
      <c r="N430" s="189"/>
      <c r="O430" s="189"/>
      <c r="P430" s="189"/>
    </row>
    <row r="431" spans="1:16" ht="15.75" x14ac:dyDescent="0.25">
      <c r="A431" s="43"/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43"/>
      <c r="M431" s="189"/>
      <c r="N431" s="189"/>
      <c r="O431" s="189"/>
      <c r="P431" s="189"/>
    </row>
    <row r="432" spans="1:16" ht="15.75" x14ac:dyDescent="0.25">
      <c r="A432" s="43"/>
      <c r="B432" s="189"/>
      <c r="C432" s="189"/>
      <c r="D432" s="189"/>
      <c r="E432" s="189"/>
      <c r="F432" s="189"/>
      <c r="G432" s="189"/>
      <c r="H432" s="189"/>
      <c r="I432" s="189"/>
      <c r="J432" s="189"/>
      <c r="K432" s="189"/>
      <c r="L432" s="43"/>
      <c r="M432" s="189"/>
      <c r="N432" s="189"/>
      <c r="O432" s="189"/>
      <c r="P432" s="189"/>
    </row>
    <row r="433" spans="1:16" ht="15.75" x14ac:dyDescent="0.25">
      <c r="A433" s="43"/>
      <c r="B433" s="189"/>
      <c r="C433" s="189"/>
      <c r="D433" s="189"/>
      <c r="E433" s="189"/>
      <c r="F433" s="189"/>
      <c r="G433" s="189"/>
      <c r="H433" s="189"/>
      <c r="I433" s="189"/>
      <c r="J433" s="189"/>
      <c r="K433" s="189"/>
      <c r="L433" s="43"/>
      <c r="M433" s="189"/>
      <c r="N433" s="189"/>
      <c r="O433" s="189"/>
      <c r="P433" s="189"/>
    </row>
    <row r="434" spans="1:16" ht="15.75" x14ac:dyDescent="0.25">
      <c r="A434" s="43"/>
      <c r="B434" s="189"/>
      <c r="C434" s="189"/>
      <c r="D434" s="189"/>
      <c r="E434" s="189"/>
      <c r="F434" s="189"/>
      <c r="G434" s="189"/>
      <c r="H434" s="189"/>
      <c r="I434" s="189"/>
      <c r="J434" s="189"/>
      <c r="K434" s="189"/>
      <c r="L434" s="43"/>
      <c r="M434" s="189"/>
      <c r="N434" s="189"/>
      <c r="O434" s="189"/>
      <c r="P434" s="189"/>
    </row>
    <row r="435" spans="1:16" ht="15.75" x14ac:dyDescent="0.25">
      <c r="A435" s="43"/>
      <c r="B435" s="189"/>
      <c r="C435" s="189"/>
      <c r="D435" s="189"/>
      <c r="E435" s="189"/>
      <c r="F435" s="189"/>
      <c r="G435" s="189"/>
      <c r="H435" s="189"/>
      <c r="I435" s="189"/>
      <c r="J435" s="189"/>
      <c r="K435" s="189"/>
      <c r="L435" s="43"/>
      <c r="M435" s="189"/>
      <c r="N435" s="189"/>
      <c r="O435" s="189"/>
      <c r="P435" s="189"/>
    </row>
    <row r="436" spans="1:16" ht="15.75" x14ac:dyDescent="0.25">
      <c r="A436" s="43"/>
      <c r="B436" s="189"/>
      <c r="C436" s="189"/>
      <c r="D436" s="189"/>
      <c r="E436" s="189"/>
      <c r="F436" s="189"/>
      <c r="G436" s="189"/>
      <c r="H436" s="189"/>
      <c r="I436" s="189"/>
      <c r="J436" s="189"/>
      <c r="K436" s="189"/>
      <c r="L436" s="43"/>
      <c r="M436" s="189"/>
      <c r="N436" s="189"/>
      <c r="O436" s="189"/>
      <c r="P436" s="189"/>
    </row>
    <row r="437" spans="1:16" ht="15.75" x14ac:dyDescent="0.25">
      <c r="A437" s="43"/>
      <c r="B437" s="189"/>
      <c r="C437" s="189"/>
      <c r="D437" s="189"/>
      <c r="E437" s="189"/>
      <c r="F437" s="189"/>
      <c r="G437" s="189"/>
      <c r="H437" s="189"/>
      <c r="I437" s="189"/>
      <c r="J437" s="189"/>
      <c r="K437" s="189"/>
      <c r="L437" s="43"/>
      <c r="M437" s="189"/>
      <c r="N437" s="189"/>
      <c r="O437" s="189"/>
      <c r="P437" s="189"/>
    </row>
    <row r="438" spans="1:16" ht="15.75" x14ac:dyDescent="0.25">
      <c r="A438" s="43"/>
      <c r="B438" s="189"/>
      <c r="C438" s="189"/>
      <c r="D438" s="189"/>
      <c r="E438" s="189"/>
      <c r="F438" s="189"/>
      <c r="G438" s="189"/>
      <c r="H438" s="189"/>
      <c r="I438" s="189"/>
      <c r="J438" s="189"/>
      <c r="K438" s="189"/>
      <c r="L438" s="43"/>
      <c r="M438" s="189"/>
      <c r="N438" s="189"/>
      <c r="O438" s="189"/>
      <c r="P438" s="189"/>
    </row>
    <row r="439" spans="1:16" ht="15.75" x14ac:dyDescent="0.25">
      <c r="A439" s="43"/>
      <c r="B439" s="189"/>
      <c r="C439" s="189"/>
      <c r="D439" s="189"/>
      <c r="E439" s="189"/>
      <c r="F439" s="189"/>
      <c r="G439" s="189"/>
      <c r="H439" s="189"/>
      <c r="I439" s="189"/>
      <c r="J439" s="189"/>
      <c r="K439" s="189"/>
      <c r="L439" s="43"/>
      <c r="M439" s="189"/>
      <c r="N439" s="189"/>
      <c r="O439" s="189"/>
      <c r="P439" s="189"/>
    </row>
    <row r="440" spans="1:16" ht="15.75" x14ac:dyDescent="0.25">
      <c r="A440" s="43"/>
      <c r="B440" s="189"/>
      <c r="C440" s="189"/>
      <c r="D440" s="189"/>
      <c r="E440" s="189"/>
      <c r="F440" s="189"/>
      <c r="G440" s="189"/>
      <c r="H440" s="189"/>
      <c r="I440" s="189"/>
      <c r="J440" s="189"/>
      <c r="K440" s="189"/>
      <c r="L440" s="43"/>
      <c r="M440" s="189"/>
      <c r="N440" s="189"/>
      <c r="O440" s="189"/>
      <c r="P440" s="189"/>
    </row>
    <row r="441" spans="1:16" ht="15.75" x14ac:dyDescent="0.25">
      <c r="A441" s="43"/>
      <c r="B441" s="189"/>
      <c r="C441" s="189"/>
      <c r="D441" s="189"/>
      <c r="E441" s="189"/>
      <c r="F441" s="189"/>
      <c r="G441" s="189"/>
      <c r="H441" s="189"/>
      <c r="I441" s="189"/>
      <c r="J441" s="189"/>
      <c r="K441" s="189"/>
      <c r="L441" s="43"/>
      <c r="M441" s="189"/>
      <c r="N441" s="189"/>
      <c r="O441" s="189"/>
      <c r="P441" s="189"/>
    </row>
    <row r="442" spans="1:16" ht="15.75" x14ac:dyDescent="0.25">
      <c r="A442" s="43"/>
      <c r="B442" s="189"/>
      <c r="C442" s="189"/>
      <c r="D442" s="189"/>
      <c r="E442" s="189"/>
      <c r="F442" s="189"/>
      <c r="G442" s="189"/>
      <c r="H442" s="189"/>
      <c r="I442" s="189"/>
      <c r="J442" s="189"/>
      <c r="K442" s="189"/>
      <c r="L442" s="43"/>
      <c r="M442" s="189"/>
      <c r="N442" s="189"/>
      <c r="O442" s="189"/>
      <c r="P442" s="189"/>
    </row>
    <row r="443" spans="1:16" ht="15.75" x14ac:dyDescent="0.25">
      <c r="A443" s="43"/>
      <c r="B443" s="189"/>
      <c r="C443" s="189"/>
      <c r="D443" s="189"/>
      <c r="E443" s="189"/>
      <c r="F443" s="189"/>
      <c r="G443" s="189"/>
      <c r="H443" s="189"/>
      <c r="I443" s="189"/>
      <c r="J443" s="189"/>
      <c r="K443" s="189"/>
      <c r="L443" s="43"/>
      <c r="M443" s="189"/>
      <c r="N443" s="189"/>
      <c r="O443" s="189"/>
      <c r="P443" s="189"/>
    </row>
    <row r="444" spans="1:16" ht="15.75" x14ac:dyDescent="0.25">
      <c r="A444" s="43"/>
      <c r="B444" s="189"/>
      <c r="C444" s="189"/>
      <c r="D444" s="189"/>
      <c r="E444" s="189"/>
      <c r="F444" s="189"/>
      <c r="G444" s="189"/>
      <c r="H444" s="189"/>
      <c r="I444" s="189"/>
      <c r="J444" s="189"/>
      <c r="K444" s="189"/>
      <c r="L444" s="43"/>
      <c r="M444" s="189"/>
      <c r="N444" s="189"/>
      <c r="O444" s="189"/>
      <c r="P444" s="189"/>
    </row>
    <row r="445" spans="1:16" ht="15.75" x14ac:dyDescent="0.25">
      <c r="A445" s="43"/>
      <c r="B445" s="189"/>
      <c r="C445" s="189"/>
      <c r="D445" s="189"/>
      <c r="E445" s="189"/>
      <c r="F445" s="189"/>
      <c r="G445" s="189"/>
      <c r="H445" s="189"/>
      <c r="I445" s="189"/>
      <c r="J445" s="189"/>
      <c r="K445" s="189"/>
      <c r="L445" s="43"/>
      <c r="M445" s="189"/>
      <c r="N445" s="189"/>
      <c r="O445" s="189"/>
      <c r="P445" s="189"/>
    </row>
    <row r="446" spans="1:16" ht="15.75" x14ac:dyDescent="0.25">
      <c r="A446" s="43"/>
      <c r="B446" s="189"/>
      <c r="C446" s="189"/>
      <c r="D446" s="189"/>
      <c r="E446" s="189"/>
      <c r="F446" s="189"/>
      <c r="G446" s="189"/>
      <c r="H446" s="189"/>
      <c r="I446" s="189"/>
      <c r="J446" s="189"/>
      <c r="K446" s="189"/>
      <c r="L446" s="43"/>
      <c r="M446" s="189"/>
      <c r="N446" s="189"/>
      <c r="O446" s="189"/>
      <c r="P446" s="189"/>
    </row>
    <row r="447" spans="1:16" ht="15.75" x14ac:dyDescent="0.25">
      <c r="A447" s="43"/>
      <c r="B447" s="189"/>
      <c r="C447" s="189"/>
      <c r="D447" s="189"/>
      <c r="E447" s="189"/>
      <c r="F447" s="189"/>
      <c r="G447" s="189"/>
      <c r="H447" s="189"/>
      <c r="I447" s="189"/>
      <c r="J447" s="189"/>
      <c r="K447" s="189"/>
      <c r="L447" s="43"/>
      <c r="M447" s="189"/>
      <c r="N447" s="189"/>
      <c r="O447" s="189"/>
      <c r="P447" s="189"/>
    </row>
    <row r="448" spans="1:16" ht="15.75" x14ac:dyDescent="0.25">
      <c r="A448" s="43"/>
      <c r="B448" s="189"/>
      <c r="C448" s="189"/>
      <c r="D448" s="189"/>
      <c r="E448" s="189"/>
      <c r="F448" s="189"/>
      <c r="G448" s="189"/>
      <c r="H448" s="189"/>
      <c r="I448" s="189"/>
      <c r="J448" s="189"/>
      <c r="K448" s="189"/>
      <c r="L448" s="43"/>
      <c r="M448" s="189"/>
      <c r="N448" s="189"/>
      <c r="O448" s="189"/>
      <c r="P448" s="189"/>
    </row>
    <row r="449" spans="1:16" ht="15.75" x14ac:dyDescent="0.25">
      <c r="A449" s="43"/>
      <c r="B449" s="189"/>
      <c r="C449" s="189"/>
      <c r="D449" s="189"/>
      <c r="E449" s="189"/>
      <c r="F449" s="189"/>
      <c r="G449" s="189"/>
      <c r="H449" s="189"/>
      <c r="I449" s="189"/>
      <c r="J449" s="189"/>
      <c r="K449" s="189"/>
      <c r="L449" s="43"/>
      <c r="M449" s="189"/>
      <c r="N449" s="189"/>
      <c r="O449" s="189"/>
      <c r="P449" s="189"/>
    </row>
    <row r="450" spans="1:16" ht="15.75" x14ac:dyDescent="0.25">
      <c r="A450" s="43"/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43"/>
      <c r="M450" s="189"/>
      <c r="N450" s="189"/>
      <c r="O450" s="189"/>
      <c r="P450" s="189"/>
    </row>
    <row r="451" spans="1:16" ht="15.75" x14ac:dyDescent="0.25">
      <c r="A451" s="43"/>
      <c r="B451" s="189"/>
      <c r="C451" s="189"/>
      <c r="D451" s="189"/>
      <c r="E451" s="189"/>
      <c r="F451" s="189"/>
      <c r="G451" s="189"/>
      <c r="H451" s="189"/>
      <c r="I451" s="189"/>
      <c r="J451" s="189"/>
      <c r="K451" s="189"/>
      <c r="L451" s="43"/>
      <c r="M451" s="189"/>
      <c r="N451" s="189"/>
      <c r="O451" s="189"/>
      <c r="P451" s="189"/>
    </row>
    <row r="452" spans="1:16" ht="15.75" x14ac:dyDescent="0.25">
      <c r="A452" s="43"/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43"/>
      <c r="M452" s="189"/>
      <c r="N452" s="189"/>
      <c r="O452" s="189"/>
      <c r="P452" s="189"/>
    </row>
    <row r="453" spans="1:16" ht="15.75" x14ac:dyDescent="0.25">
      <c r="A453" s="43"/>
      <c r="B453" s="189"/>
      <c r="C453" s="189"/>
      <c r="D453" s="189"/>
      <c r="E453" s="189"/>
      <c r="F453" s="189"/>
      <c r="G453" s="189"/>
      <c r="H453" s="189"/>
      <c r="I453" s="189"/>
      <c r="J453" s="189"/>
      <c r="K453" s="189"/>
      <c r="L453" s="43"/>
      <c r="M453" s="189"/>
      <c r="N453" s="189"/>
      <c r="O453" s="189"/>
      <c r="P453" s="189"/>
    </row>
    <row r="454" spans="1:16" ht="15.75" x14ac:dyDescent="0.25">
      <c r="A454" s="43"/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43"/>
      <c r="M454" s="189"/>
      <c r="N454" s="189"/>
      <c r="O454" s="189"/>
      <c r="P454" s="189"/>
    </row>
    <row r="455" spans="1:16" ht="15.75" x14ac:dyDescent="0.25">
      <c r="A455" s="43"/>
      <c r="B455" s="189"/>
      <c r="C455" s="189"/>
      <c r="D455" s="189"/>
      <c r="E455" s="189"/>
      <c r="F455" s="189"/>
      <c r="G455" s="189"/>
      <c r="H455" s="189"/>
      <c r="I455" s="189"/>
      <c r="J455" s="189"/>
      <c r="K455" s="189"/>
      <c r="L455" s="43"/>
      <c r="M455" s="189"/>
      <c r="N455" s="189"/>
      <c r="O455" s="189"/>
      <c r="P455" s="189"/>
    </row>
    <row r="456" spans="1:16" ht="15.75" x14ac:dyDescent="0.25">
      <c r="A456" s="43"/>
      <c r="B456" s="189"/>
      <c r="C456" s="189"/>
      <c r="D456" s="189"/>
      <c r="E456" s="189"/>
      <c r="F456" s="189"/>
      <c r="G456" s="189"/>
      <c r="H456" s="189"/>
      <c r="I456" s="189"/>
      <c r="J456" s="189"/>
      <c r="K456" s="189"/>
      <c r="L456" s="43"/>
      <c r="M456" s="189"/>
      <c r="N456" s="189"/>
      <c r="O456" s="189"/>
      <c r="P456" s="189"/>
    </row>
    <row r="457" spans="1:16" ht="15.75" x14ac:dyDescent="0.25">
      <c r="A457" s="43"/>
      <c r="B457" s="189"/>
      <c r="C457" s="189"/>
      <c r="D457" s="189"/>
      <c r="E457" s="189"/>
      <c r="F457" s="189"/>
      <c r="G457" s="189"/>
      <c r="H457" s="189"/>
      <c r="I457" s="189"/>
      <c r="J457" s="189"/>
      <c r="K457" s="189"/>
      <c r="L457" s="43"/>
      <c r="M457" s="189"/>
      <c r="N457" s="189"/>
      <c r="O457" s="189"/>
      <c r="P457" s="189"/>
    </row>
    <row r="458" spans="1:16" ht="15.75" x14ac:dyDescent="0.25">
      <c r="A458" s="43"/>
      <c r="B458" s="189"/>
      <c r="C458" s="189"/>
      <c r="D458" s="189"/>
      <c r="E458" s="189"/>
      <c r="F458" s="189"/>
      <c r="G458" s="189"/>
      <c r="H458" s="189"/>
      <c r="I458" s="189"/>
      <c r="J458" s="189"/>
      <c r="K458" s="189"/>
      <c r="L458" s="43"/>
      <c r="M458" s="189"/>
      <c r="N458" s="189"/>
      <c r="O458" s="189"/>
      <c r="P458" s="189"/>
    </row>
    <row r="459" spans="1:16" ht="15.75" x14ac:dyDescent="0.25">
      <c r="A459" s="43"/>
      <c r="B459" s="189"/>
      <c r="C459" s="189"/>
      <c r="D459" s="189"/>
      <c r="E459" s="189"/>
      <c r="F459" s="189"/>
      <c r="G459" s="189"/>
      <c r="H459" s="189"/>
      <c r="I459" s="189"/>
      <c r="J459" s="189"/>
      <c r="K459" s="189"/>
      <c r="L459" s="43"/>
      <c r="M459" s="189"/>
      <c r="N459" s="189"/>
      <c r="O459" s="189"/>
      <c r="P459" s="189"/>
    </row>
    <row r="460" spans="1:16" ht="15.75" x14ac:dyDescent="0.25">
      <c r="A460" s="43"/>
      <c r="B460" s="189"/>
      <c r="C460" s="189"/>
      <c r="D460" s="189"/>
      <c r="E460" s="189"/>
      <c r="F460" s="189"/>
      <c r="G460" s="189"/>
      <c r="H460" s="189"/>
      <c r="I460" s="189"/>
      <c r="J460" s="189"/>
      <c r="K460" s="189"/>
      <c r="L460" s="43"/>
      <c r="M460" s="189"/>
      <c r="N460" s="189"/>
      <c r="O460" s="189"/>
      <c r="P460" s="189"/>
    </row>
    <row r="461" spans="1:16" ht="15.75" x14ac:dyDescent="0.25">
      <c r="A461" s="43"/>
      <c r="B461" s="189"/>
      <c r="C461" s="189"/>
      <c r="D461" s="189"/>
      <c r="E461" s="189"/>
      <c r="F461" s="189"/>
      <c r="G461" s="189"/>
      <c r="H461" s="189"/>
      <c r="I461" s="189"/>
      <c r="J461" s="189"/>
      <c r="K461" s="189"/>
      <c r="L461" s="43"/>
      <c r="M461" s="189"/>
      <c r="N461" s="189"/>
      <c r="O461" s="189"/>
      <c r="P461" s="189"/>
    </row>
    <row r="462" spans="1:16" ht="15.75" x14ac:dyDescent="0.25">
      <c r="A462" s="43"/>
      <c r="B462" s="189"/>
      <c r="C462" s="189"/>
      <c r="D462" s="189"/>
      <c r="E462" s="189"/>
      <c r="F462" s="189"/>
      <c r="G462" s="189"/>
      <c r="H462" s="189"/>
      <c r="I462" s="189"/>
      <c r="J462" s="189"/>
      <c r="K462" s="189"/>
      <c r="L462" s="43"/>
      <c r="M462" s="189"/>
      <c r="N462" s="189"/>
      <c r="O462" s="189"/>
      <c r="P462" s="189"/>
    </row>
    <row r="463" spans="1:16" ht="15.75" x14ac:dyDescent="0.25">
      <c r="A463" s="43"/>
      <c r="B463" s="189"/>
      <c r="C463" s="189"/>
      <c r="D463" s="189"/>
      <c r="E463" s="189"/>
      <c r="F463" s="189"/>
      <c r="G463" s="189"/>
      <c r="H463" s="189"/>
      <c r="I463" s="189"/>
      <c r="J463" s="189"/>
      <c r="K463" s="189"/>
      <c r="L463" s="43"/>
      <c r="M463" s="189"/>
      <c r="N463" s="189"/>
      <c r="O463" s="189"/>
      <c r="P463" s="189"/>
    </row>
    <row r="464" spans="1:16" ht="15.75" x14ac:dyDescent="0.25">
      <c r="A464" s="43"/>
      <c r="B464" s="189"/>
      <c r="C464" s="189"/>
      <c r="D464" s="189"/>
      <c r="E464" s="189"/>
      <c r="F464" s="189"/>
      <c r="G464" s="189"/>
      <c r="H464" s="189"/>
      <c r="I464" s="189"/>
      <c r="J464" s="189"/>
      <c r="K464" s="189"/>
      <c r="L464" s="43"/>
      <c r="M464" s="189"/>
      <c r="N464" s="189"/>
      <c r="O464" s="189"/>
      <c r="P464" s="189"/>
    </row>
    <row r="465" spans="1:16" ht="15.75" x14ac:dyDescent="0.25">
      <c r="A465" s="43"/>
      <c r="B465" s="189"/>
      <c r="C465" s="189"/>
      <c r="D465" s="189"/>
      <c r="E465" s="189"/>
      <c r="F465" s="189"/>
      <c r="G465" s="189"/>
      <c r="H465" s="189"/>
      <c r="I465" s="189"/>
      <c r="J465" s="189"/>
      <c r="K465" s="189"/>
      <c r="L465" s="43"/>
      <c r="M465" s="189"/>
      <c r="N465" s="189"/>
      <c r="O465" s="189"/>
      <c r="P465" s="189"/>
    </row>
    <row r="466" spans="1:16" ht="15.75" x14ac:dyDescent="0.25">
      <c r="A466" s="43"/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43"/>
      <c r="M466" s="189"/>
      <c r="N466" s="189"/>
      <c r="O466" s="189"/>
      <c r="P466" s="189"/>
    </row>
    <row r="467" spans="1:16" ht="15.75" x14ac:dyDescent="0.25">
      <c r="A467" s="43"/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43"/>
      <c r="M467" s="189"/>
      <c r="N467" s="189"/>
      <c r="O467" s="189"/>
      <c r="P467" s="189"/>
    </row>
    <row r="468" spans="1:16" ht="15.75" x14ac:dyDescent="0.25">
      <c r="A468" s="43"/>
      <c r="B468" s="189"/>
      <c r="C468" s="189"/>
      <c r="D468" s="189"/>
      <c r="E468" s="189"/>
      <c r="F468" s="189"/>
      <c r="G468" s="189"/>
      <c r="H468" s="189"/>
      <c r="I468" s="189"/>
      <c r="J468" s="189"/>
      <c r="K468" s="189"/>
      <c r="L468" s="43"/>
      <c r="M468" s="189"/>
      <c r="N468" s="189"/>
      <c r="O468" s="189"/>
      <c r="P468" s="189"/>
    </row>
    <row r="469" spans="1:16" ht="15.75" x14ac:dyDescent="0.25">
      <c r="A469" s="43"/>
      <c r="B469" s="189"/>
      <c r="C469" s="189"/>
      <c r="D469" s="189"/>
      <c r="E469" s="189"/>
      <c r="F469" s="189"/>
      <c r="G469" s="189"/>
      <c r="H469" s="189"/>
      <c r="I469" s="189"/>
      <c r="J469" s="189"/>
      <c r="K469" s="189"/>
      <c r="L469" s="43"/>
      <c r="M469" s="189"/>
      <c r="N469" s="189"/>
      <c r="O469" s="189"/>
      <c r="P469" s="189"/>
    </row>
    <row r="470" spans="1:16" ht="15.75" x14ac:dyDescent="0.25">
      <c r="A470" s="43"/>
      <c r="B470" s="189"/>
      <c r="C470" s="189"/>
      <c r="D470" s="189"/>
      <c r="E470" s="189"/>
      <c r="F470" s="189"/>
      <c r="G470" s="189"/>
      <c r="H470" s="189"/>
      <c r="I470" s="189"/>
      <c r="J470" s="189"/>
      <c r="K470" s="189"/>
      <c r="L470" s="43"/>
      <c r="M470" s="189"/>
      <c r="N470" s="189"/>
      <c r="O470" s="189"/>
      <c r="P470" s="189"/>
    </row>
    <row r="471" spans="1:16" ht="15.75" x14ac:dyDescent="0.25">
      <c r="A471" s="43"/>
      <c r="B471" s="189"/>
      <c r="C471" s="189"/>
      <c r="D471" s="189"/>
      <c r="E471" s="189"/>
      <c r="F471" s="189"/>
      <c r="G471" s="189"/>
      <c r="H471" s="189"/>
      <c r="I471" s="189"/>
      <c r="J471" s="189"/>
      <c r="K471" s="189"/>
      <c r="L471" s="43"/>
      <c r="M471" s="189"/>
      <c r="N471" s="189"/>
      <c r="O471" s="189"/>
      <c r="P471" s="189"/>
    </row>
    <row r="472" spans="1:16" ht="15.75" x14ac:dyDescent="0.25">
      <c r="A472" s="43"/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43"/>
      <c r="M472" s="189"/>
      <c r="N472" s="189"/>
      <c r="O472" s="189"/>
      <c r="P472" s="189"/>
    </row>
    <row r="473" spans="1:16" ht="15.75" x14ac:dyDescent="0.25">
      <c r="A473" s="43"/>
      <c r="B473" s="189"/>
      <c r="C473" s="189"/>
      <c r="D473" s="189"/>
      <c r="E473" s="189"/>
      <c r="F473" s="189"/>
      <c r="G473" s="189"/>
      <c r="H473" s="189"/>
      <c r="I473" s="189"/>
      <c r="J473" s="189"/>
      <c r="K473" s="189"/>
      <c r="L473" s="43"/>
      <c r="M473" s="189"/>
      <c r="N473" s="189"/>
      <c r="O473" s="189"/>
      <c r="P473" s="189"/>
    </row>
    <row r="474" spans="1:16" ht="15.75" x14ac:dyDescent="0.25">
      <c r="A474" s="43"/>
      <c r="B474" s="189"/>
      <c r="C474" s="189"/>
      <c r="D474" s="189"/>
      <c r="E474" s="189"/>
      <c r="F474" s="189"/>
      <c r="G474" s="189"/>
      <c r="H474" s="189"/>
      <c r="I474" s="189"/>
      <c r="J474" s="189"/>
      <c r="K474" s="189"/>
      <c r="L474" s="43"/>
      <c r="M474" s="189"/>
      <c r="N474" s="189"/>
      <c r="O474" s="189"/>
      <c r="P474" s="189"/>
    </row>
    <row r="475" spans="1:16" ht="15.75" x14ac:dyDescent="0.25">
      <c r="A475" s="43"/>
      <c r="B475" s="189"/>
      <c r="C475" s="189"/>
      <c r="D475" s="189"/>
      <c r="E475" s="189"/>
      <c r="F475" s="189"/>
      <c r="G475" s="189"/>
      <c r="H475" s="189"/>
      <c r="I475" s="189"/>
      <c r="J475" s="189"/>
      <c r="K475" s="189"/>
      <c r="L475" s="43"/>
      <c r="M475" s="189"/>
      <c r="N475" s="189"/>
      <c r="O475" s="189"/>
      <c r="P475" s="189"/>
    </row>
    <row r="476" spans="1:16" ht="15.75" x14ac:dyDescent="0.25">
      <c r="A476" s="43"/>
      <c r="B476" s="189"/>
      <c r="C476" s="189"/>
      <c r="D476" s="189"/>
      <c r="E476" s="189"/>
      <c r="F476" s="189"/>
      <c r="G476" s="189"/>
      <c r="H476" s="189"/>
      <c r="I476" s="189"/>
      <c r="J476" s="189"/>
      <c r="K476" s="189"/>
      <c r="L476" s="43"/>
      <c r="M476" s="189"/>
      <c r="N476" s="189"/>
      <c r="O476" s="189"/>
      <c r="P476" s="189"/>
    </row>
    <row r="477" spans="1:16" ht="15.75" x14ac:dyDescent="0.25">
      <c r="A477" s="43"/>
      <c r="B477" s="189"/>
      <c r="C477" s="189"/>
      <c r="D477" s="189"/>
      <c r="E477" s="189"/>
      <c r="F477" s="189"/>
      <c r="G477" s="189"/>
      <c r="H477" s="189"/>
      <c r="I477" s="189"/>
      <c r="J477" s="189"/>
      <c r="K477" s="189"/>
      <c r="L477" s="43"/>
      <c r="M477" s="189"/>
      <c r="N477" s="189"/>
      <c r="O477" s="189"/>
      <c r="P477" s="189"/>
    </row>
    <row r="478" spans="1:16" ht="15.75" x14ac:dyDescent="0.25">
      <c r="A478" s="43"/>
      <c r="B478" s="189"/>
      <c r="C478" s="189"/>
      <c r="D478" s="189"/>
      <c r="E478" s="189"/>
      <c r="F478" s="189"/>
      <c r="G478" s="189"/>
      <c r="H478" s="189"/>
      <c r="I478" s="189"/>
      <c r="J478" s="189"/>
      <c r="K478" s="189"/>
      <c r="L478" s="43"/>
      <c r="M478" s="189"/>
      <c r="N478" s="189"/>
      <c r="O478" s="189"/>
      <c r="P478" s="189"/>
    </row>
    <row r="479" spans="1:16" ht="15.75" x14ac:dyDescent="0.25">
      <c r="A479" s="43"/>
      <c r="B479" s="189"/>
      <c r="C479" s="189"/>
      <c r="D479" s="189"/>
      <c r="E479" s="189"/>
      <c r="F479" s="189"/>
      <c r="G479" s="189"/>
      <c r="H479" s="189"/>
      <c r="I479" s="189"/>
      <c r="J479" s="189"/>
      <c r="K479" s="189"/>
      <c r="L479" s="43"/>
      <c r="M479" s="189"/>
      <c r="N479" s="189"/>
      <c r="O479" s="189"/>
      <c r="P479" s="189"/>
    </row>
    <row r="480" spans="1:16" ht="15.75" x14ac:dyDescent="0.25">
      <c r="A480" s="43"/>
      <c r="B480" s="189"/>
      <c r="C480" s="189"/>
      <c r="D480" s="189"/>
      <c r="E480" s="189"/>
      <c r="F480" s="189"/>
      <c r="G480" s="189"/>
      <c r="H480" s="189"/>
      <c r="I480" s="189"/>
      <c r="J480" s="189"/>
      <c r="K480" s="189"/>
      <c r="L480" s="43"/>
      <c r="M480" s="189"/>
      <c r="N480" s="189"/>
      <c r="O480" s="189"/>
      <c r="P480" s="189"/>
    </row>
    <row r="481" spans="1:16" ht="15.75" x14ac:dyDescent="0.25">
      <c r="A481" s="43"/>
      <c r="B481" s="189"/>
      <c r="C481" s="189"/>
      <c r="D481" s="189"/>
      <c r="E481" s="189"/>
      <c r="F481" s="189"/>
      <c r="G481" s="189"/>
      <c r="H481" s="189"/>
      <c r="I481" s="189"/>
      <c r="J481" s="189"/>
      <c r="K481" s="189"/>
      <c r="L481" s="43"/>
      <c r="M481" s="189"/>
      <c r="N481" s="189"/>
      <c r="O481" s="189"/>
      <c r="P481" s="189"/>
    </row>
    <row r="482" spans="1:16" ht="15.75" x14ac:dyDescent="0.25">
      <c r="A482" s="43"/>
      <c r="B482" s="189"/>
      <c r="C482" s="189"/>
      <c r="D482" s="189"/>
      <c r="E482" s="189"/>
      <c r="F482" s="189"/>
      <c r="G482" s="189"/>
      <c r="H482" s="189"/>
      <c r="I482" s="189"/>
      <c r="J482" s="189"/>
      <c r="K482" s="189"/>
      <c r="L482" s="43"/>
      <c r="M482" s="189"/>
      <c r="N482" s="189"/>
      <c r="O482" s="189"/>
      <c r="P482" s="189"/>
    </row>
    <row r="483" spans="1:16" ht="15.75" x14ac:dyDescent="0.25">
      <c r="A483" s="43"/>
      <c r="B483" s="189"/>
      <c r="C483" s="189"/>
      <c r="D483" s="189"/>
      <c r="E483" s="189"/>
      <c r="F483" s="189"/>
      <c r="G483" s="189"/>
      <c r="H483" s="189"/>
      <c r="I483" s="189"/>
      <c r="J483" s="189"/>
      <c r="K483" s="189"/>
      <c r="L483" s="43"/>
      <c r="M483" s="189"/>
      <c r="N483" s="189"/>
      <c r="O483" s="189"/>
      <c r="P483" s="189"/>
    </row>
    <row r="484" spans="1:16" ht="15.75" x14ac:dyDescent="0.25">
      <c r="A484" s="43"/>
      <c r="B484" s="189"/>
      <c r="C484" s="189"/>
      <c r="D484" s="189"/>
      <c r="E484" s="189"/>
      <c r="F484" s="189"/>
      <c r="G484" s="189"/>
      <c r="H484" s="189"/>
      <c r="I484" s="189"/>
      <c r="J484" s="189"/>
      <c r="K484" s="189"/>
      <c r="L484" s="43"/>
      <c r="M484" s="189"/>
      <c r="N484" s="189"/>
      <c r="O484" s="189"/>
      <c r="P484" s="189"/>
    </row>
    <row r="485" spans="1:16" ht="15.75" x14ac:dyDescent="0.25">
      <c r="A485" s="43"/>
      <c r="B485" s="189"/>
      <c r="C485" s="189"/>
      <c r="D485" s="189"/>
      <c r="E485" s="189"/>
      <c r="F485" s="189"/>
      <c r="G485" s="189"/>
      <c r="H485" s="189"/>
      <c r="I485" s="189"/>
      <c r="J485" s="189"/>
      <c r="K485" s="189"/>
      <c r="L485" s="43"/>
      <c r="M485" s="189"/>
      <c r="N485" s="189"/>
      <c r="O485" s="189"/>
      <c r="P485" s="189"/>
    </row>
    <row r="486" spans="1:16" ht="15.75" x14ac:dyDescent="0.25">
      <c r="A486" s="43"/>
      <c r="B486" s="189"/>
      <c r="C486" s="189"/>
      <c r="D486" s="189"/>
      <c r="E486" s="189"/>
      <c r="F486" s="189"/>
      <c r="G486" s="189"/>
      <c r="H486" s="189"/>
      <c r="I486" s="189"/>
      <c r="J486" s="189"/>
      <c r="K486" s="189"/>
      <c r="L486" s="43"/>
      <c r="M486" s="189"/>
      <c r="N486" s="189"/>
      <c r="O486" s="189"/>
      <c r="P486" s="189"/>
    </row>
    <row r="487" spans="1:16" ht="15.75" x14ac:dyDescent="0.25">
      <c r="A487" s="43"/>
      <c r="B487" s="189"/>
      <c r="C487" s="189"/>
      <c r="D487" s="189"/>
      <c r="E487" s="189"/>
      <c r="F487" s="189"/>
      <c r="G487" s="189"/>
      <c r="H487" s="189"/>
      <c r="I487" s="189"/>
      <c r="J487" s="189"/>
      <c r="K487" s="189"/>
      <c r="L487" s="43"/>
      <c r="M487" s="189"/>
      <c r="N487" s="189"/>
      <c r="O487" s="189"/>
      <c r="P487" s="189"/>
    </row>
    <row r="488" spans="1:16" ht="15.75" x14ac:dyDescent="0.25">
      <c r="A488" s="43"/>
      <c r="B488" s="189"/>
      <c r="C488" s="189"/>
      <c r="D488" s="189"/>
      <c r="E488" s="189"/>
      <c r="F488" s="189"/>
      <c r="G488" s="189"/>
      <c r="H488" s="189"/>
      <c r="I488" s="189"/>
      <c r="J488" s="189"/>
      <c r="K488" s="189"/>
      <c r="L488" s="43"/>
      <c r="M488" s="189"/>
      <c r="N488" s="189"/>
      <c r="O488" s="189"/>
      <c r="P488" s="189"/>
    </row>
    <row r="489" spans="1:16" ht="15.75" x14ac:dyDescent="0.25">
      <c r="A489" s="43"/>
      <c r="B489" s="189"/>
      <c r="C489" s="189"/>
      <c r="D489" s="189"/>
      <c r="E489" s="189"/>
      <c r="F489" s="189"/>
      <c r="G489" s="189"/>
      <c r="H489" s="189"/>
      <c r="I489" s="189"/>
      <c r="J489" s="189"/>
      <c r="K489" s="189"/>
      <c r="L489" s="43"/>
      <c r="M489" s="189"/>
      <c r="N489" s="189"/>
      <c r="O489" s="189"/>
      <c r="P489" s="189"/>
    </row>
    <row r="490" spans="1:16" ht="15.75" x14ac:dyDescent="0.25">
      <c r="A490" s="43"/>
      <c r="B490" s="189"/>
      <c r="C490" s="189"/>
      <c r="D490" s="189"/>
      <c r="E490" s="189"/>
      <c r="F490" s="189"/>
      <c r="G490" s="189"/>
      <c r="H490" s="189"/>
      <c r="I490" s="189"/>
      <c r="J490" s="189"/>
      <c r="K490" s="189"/>
      <c r="L490" s="43"/>
      <c r="M490" s="189"/>
      <c r="N490" s="189"/>
      <c r="O490" s="189"/>
      <c r="P490" s="189"/>
    </row>
    <row r="491" spans="1:16" ht="15.75" x14ac:dyDescent="0.25">
      <c r="A491" s="43"/>
      <c r="B491" s="189"/>
      <c r="C491" s="189"/>
      <c r="D491" s="189"/>
      <c r="E491" s="189"/>
      <c r="F491" s="189"/>
      <c r="G491" s="189"/>
      <c r="H491" s="189"/>
      <c r="I491" s="189"/>
      <c r="J491" s="189"/>
      <c r="K491" s="189"/>
      <c r="L491" s="43"/>
      <c r="M491" s="189"/>
      <c r="N491" s="189"/>
      <c r="O491" s="189"/>
      <c r="P491" s="189"/>
    </row>
    <row r="492" spans="1:16" ht="15.75" x14ac:dyDescent="0.25">
      <c r="A492" s="43"/>
      <c r="B492" s="189"/>
      <c r="C492" s="189"/>
      <c r="D492" s="189"/>
      <c r="E492" s="189"/>
      <c r="F492" s="189"/>
      <c r="G492" s="189"/>
      <c r="H492" s="189"/>
      <c r="I492" s="189"/>
      <c r="J492" s="189"/>
      <c r="K492" s="189"/>
      <c r="L492" s="43"/>
      <c r="M492" s="189"/>
      <c r="N492" s="189"/>
      <c r="O492" s="189"/>
      <c r="P492" s="189"/>
    </row>
    <row r="493" spans="1:16" ht="15.75" x14ac:dyDescent="0.25">
      <c r="A493" s="43"/>
      <c r="B493" s="189"/>
      <c r="C493" s="189"/>
      <c r="D493" s="189"/>
      <c r="E493" s="189"/>
      <c r="F493" s="189"/>
      <c r="G493" s="189"/>
      <c r="H493" s="189"/>
      <c r="I493" s="189"/>
      <c r="J493" s="189"/>
      <c r="K493" s="189"/>
      <c r="L493" s="43"/>
      <c r="M493" s="189"/>
      <c r="N493" s="189"/>
      <c r="O493" s="189"/>
      <c r="P493" s="189"/>
    </row>
    <row r="494" spans="1:16" ht="15.75" x14ac:dyDescent="0.25">
      <c r="A494" s="43"/>
      <c r="B494" s="189"/>
      <c r="C494" s="189"/>
      <c r="D494" s="189"/>
      <c r="E494" s="189"/>
      <c r="F494" s="189"/>
      <c r="G494" s="189"/>
      <c r="H494" s="189"/>
      <c r="I494" s="189"/>
      <c r="J494" s="189"/>
      <c r="K494" s="189"/>
      <c r="L494" s="43"/>
      <c r="M494" s="189"/>
      <c r="N494" s="189"/>
      <c r="O494" s="189"/>
      <c r="P494" s="189"/>
    </row>
    <row r="495" spans="1:16" ht="15.75" x14ac:dyDescent="0.25">
      <c r="A495" s="43"/>
      <c r="B495" s="189"/>
      <c r="C495" s="189"/>
      <c r="D495" s="189"/>
      <c r="E495" s="189"/>
      <c r="F495" s="189"/>
      <c r="G495" s="189"/>
      <c r="H495" s="189"/>
      <c r="I495" s="189"/>
      <c r="J495" s="189"/>
      <c r="K495" s="189"/>
      <c r="L495" s="43"/>
      <c r="M495" s="189"/>
      <c r="N495" s="189"/>
      <c r="O495" s="189"/>
      <c r="P495" s="189"/>
    </row>
    <row r="496" spans="1:16" ht="15.75" x14ac:dyDescent="0.25">
      <c r="A496" s="43"/>
      <c r="B496" s="189"/>
      <c r="C496" s="189"/>
      <c r="D496" s="189"/>
      <c r="E496" s="189"/>
      <c r="F496" s="189"/>
      <c r="G496" s="189"/>
      <c r="H496" s="189"/>
      <c r="I496" s="189"/>
      <c r="J496" s="189"/>
      <c r="K496" s="189"/>
      <c r="L496" s="43"/>
      <c r="M496" s="189"/>
      <c r="N496" s="189"/>
      <c r="O496" s="189"/>
      <c r="P496" s="189"/>
    </row>
    <row r="497" spans="1:16" ht="15.75" x14ac:dyDescent="0.25">
      <c r="A497" s="43"/>
      <c r="B497" s="189"/>
      <c r="C497" s="189"/>
      <c r="D497" s="189"/>
      <c r="E497" s="189"/>
      <c r="F497" s="189"/>
      <c r="G497" s="189"/>
      <c r="H497" s="189"/>
      <c r="I497" s="189"/>
      <c r="J497" s="189"/>
      <c r="K497" s="189"/>
      <c r="L497" s="43"/>
      <c r="M497" s="189"/>
      <c r="N497" s="189"/>
      <c r="O497" s="189"/>
      <c r="P497" s="189"/>
    </row>
    <row r="498" spans="1:16" ht="15.75" x14ac:dyDescent="0.25">
      <c r="A498" s="43"/>
      <c r="B498" s="189"/>
      <c r="C498" s="189"/>
      <c r="D498" s="189"/>
      <c r="E498" s="189"/>
      <c r="F498" s="189"/>
      <c r="G498" s="189"/>
      <c r="H498" s="189"/>
      <c r="I498" s="189"/>
      <c r="J498" s="189"/>
      <c r="K498" s="189"/>
      <c r="L498" s="43"/>
      <c r="M498" s="189"/>
      <c r="N498" s="189"/>
      <c r="O498" s="189"/>
      <c r="P498" s="189"/>
    </row>
    <row r="499" spans="1:16" ht="15.75" x14ac:dyDescent="0.25">
      <c r="A499" s="43"/>
      <c r="B499" s="189"/>
      <c r="C499" s="189"/>
      <c r="D499" s="189"/>
      <c r="E499" s="189"/>
      <c r="F499" s="189"/>
      <c r="G499" s="189"/>
      <c r="H499" s="189"/>
      <c r="I499" s="189"/>
      <c r="J499" s="189"/>
      <c r="K499" s="189"/>
      <c r="L499" s="43"/>
      <c r="M499" s="189"/>
      <c r="N499" s="189"/>
      <c r="O499" s="189"/>
      <c r="P499" s="189"/>
    </row>
    <row r="500" spans="1:16" ht="15.75" x14ac:dyDescent="0.25">
      <c r="A500" s="43"/>
      <c r="B500" s="189"/>
      <c r="C500" s="189"/>
      <c r="D500" s="189"/>
      <c r="E500" s="189"/>
      <c r="F500" s="189"/>
      <c r="G500" s="189"/>
      <c r="H500" s="189"/>
      <c r="I500" s="189"/>
      <c r="J500" s="189"/>
      <c r="K500" s="189"/>
      <c r="L500" s="43"/>
      <c r="M500" s="189"/>
      <c r="N500" s="189"/>
      <c r="O500" s="189"/>
      <c r="P500" s="189"/>
    </row>
    <row r="501" spans="1:16" ht="15.75" x14ac:dyDescent="0.25">
      <c r="A501" s="43"/>
      <c r="B501" s="189"/>
      <c r="C501" s="189"/>
      <c r="D501" s="189"/>
      <c r="E501" s="189"/>
      <c r="F501" s="189"/>
      <c r="G501" s="189"/>
      <c r="H501" s="189"/>
      <c r="I501" s="189"/>
      <c r="J501" s="189"/>
      <c r="K501" s="189"/>
      <c r="L501" s="43"/>
      <c r="M501" s="189"/>
      <c r="N501" s="189"/>
      <c r="O501" s="189"/>
      <c r="P501" s="189"/>
    </row>
    <row r="502" spans="1:16" ht="15.75" x14ac:dyDescent="0.25">
      <c r="A502" s="43"/>
      <c r="B502" s="189"/>
      <c r="C502" s="189"/>
      <c r="D502" s="189"/>
      <c r="E502" s="189"/>
      <c r="F502" s="189"/>
      <c r="G502" s="189"/>
      <c r="H502" s="189"/>
      <c r="I502" s="189"/>
      <c r="J502" s="189"/>
      <c r="K502" s="189"/>
      <c r="L502" s="43"/>
      <c r="M502" s="189"/>
      <c r="N502" s="189"/>
      <c r="O502" s="189"/>
      <c r="P502" s="189"/>
    </row>
    <row r="503" spans="1:16" ht="15.75" x14ac:dyDescent="0.25">
      <c r="A503" s="43"/>
      <c r="B503" s="189"/>
      <c r="C503" s="189"/>
      <c r="D503" s="189"/>
      <c r="E503" s="189"/>
      <c r="F503" s="189"/>
      <c r="G503" s="189"/>
      <c r="H503" s="189"/>
      <c r="I503" s="189"/>
      <c r="J503" s="189"/>
      <c r="K503" s="189"/>
      <c r="L503" s="43"/>
      <c r="M503" s="189"/>
      <c r="N503" s="189"/>
      <c r="O503" s="189"/>
      <c r="P503" s="189"/>
    </row>
    <row r="504" spans="1:16" ht="15.75" x14ac:dyDescent="0.25">
      <c r="A504" s="43"/>
      <c r="B504" s="189"/>
      <c r="C504" s="189"/>
      <c r="D504" s="189"/>
      <c r="E504" s="189"/>
      <c r="F504" s="189"/>
      <c r="G504" s="189"/>
      <c r="H504" s="189"/>
      <c r="I504" s="189"/>
      <c r="J504" s="189"/>
      <c r="K504" s="189"/>
      <c r="L504" s="43"/>
      <c r="M504" s="189"/>
      <c r="N504" s="189"/>
      <c r="O504" s="189"/>
      <c r="P504" s="189"/>
    </row>
    <row r="505" spans="1:16" ht="15.75" x14ac:dyDescent="0.25">
      <c r="A505" s="43"/>
      <c r="B505" s="189"/>
      <c r="C505" s="189"/>
      <c r="D505" s="189"/>
      <c r="E505" s="189"/>
      <c r="F505" s="189"/>
      <c r="G505" s="189"/>
      <c r="H505" s="189"/>
      <c r="I505" s="189"/>
      <c r="J505" s="189"/>
      <c r="K505" s="189"/>
      <c r="L505" s="43"/>
      <c r="M505" s="189"/>
      <c r="N505" s="189"/>
      <c r="O505" s="189"/>
      <c r="P505" s="189"/>
    </row>
    <row r="506" spans="1:16" ht="15.75" x14ac:dyDescent="0.25">
      <c r="A506" s="43"/>
      <c r="B506" s="189"/>
      <c r="C506" s="189"/>
      <c r="D506" s="189"/>
      <c r="E506" s="189"/>
      <c r="F506" s="189"/>
      <c r="G506" s="189"/>
      <c r="H506" s="189"/>
      <c r="I506" s="189"/>
      <c r="J506" s="189"/>
      <c r="K506" s="189"/>
      <c r="L506" s="43"/>
      <c r="M506" s="189"/>
      <c r="N506" s="189"/>
      <c r="O506" s="189"/>
      <c r="P506" s="189"/>
    </row>
    <row r="507" spans="1:16" ht="15.75" x14ac:dyDescent="0.25">
      <c r="A507" s="43"/>
      <c r="B507" s="189"/>
      <c r="C507" s="189"/>
      <c r="D507" s="189"/>
      <c r="E507" s="189"/>
      <c r="F507" s="189"/>
      <c r="G507" s="189"/>
      <c r="H507" s="189"/>
      <c r="I507" s="189"/>
      <c r="J507" s="189"/>
      <c r="K507" s="189"/>
      <c r="L507" s="43"/>
      <c r="M507" s="189"/>
      <c r="N507" s="189"/>
      <c r="O507" s="189"/>
      <c r="P507" s="189"/>
    </row>
    <row r="508" spans="1:16" ht="15.75" x14ac:dyDescent="0.25">
      <c r="A508" s="43"/>
      <c r="B508" s="189"/>
      <c r="C508" s="189"/>
      <c r="D508" s="189"/>
      <c r="E508" s="189"/>
      <c r="F508" s="189"/>
      <c r="G508" s="189"/>
      <c r="H508" s="189"/>
      <c r="I508" s="189"/>
      <c r="J508" s="189"/>
      <c r="K508" s="189"/>
      <c r="L508" s="43"/>
      <c r="M508" s="189"/>
      <c r="N508" s="189"/>
      <c r="O508" s="189"/>
      <c r="P508" s="189"/>
    </row>
    <row r="509" spans="1:16" ht="15.75" x14ac:dyDescent="0.25">
      <c r="A509" s="43"/>
      <c r="B509" s="189"/>
      <c r="C509" s="189"/>
      <c r="D509" s="189"/>
      <c r="E509" s="189"/>
      <c r="F509" s="189"/>
      <c r="G509" s="189"/>
      <c r="H509" s="189"/>
      <c r="I509" s="189"/>
      <c r="J509" s="189"/>
      <c r="K509" s="189"/>
      <c r="L509" s="43"/>
      <c r="M509" s="189"/>
      <c r="N509" s="189"/>
      <c r="O509" s="189"/>
      <c r="P509" s="189"/>
    </row>
    <row r="510" spans="1:16" ht="15.75" x14ac:dyDescent="0.25">
      <c r="A510" s="43"/>
      <c r="B510" s="189"/>
      <c r="C510" s="189"/>
      <c r="D510" s="189"/>
      <c r="E510" s="189"/>
      <c r="F510" s="189"/>
      <c r="G510" s="189"/>
      <c r="H510" s="189"/>
      <c r="I510" s="189"/>
      <c r="J510" s="189"/>
      <c r="K510" s="189"/>
      <c r="L510" s="43"/>
      <c r="M510" s="189"/>
      <c r="N510" s="189"/>
      <c r="O510" s="189"/>
      <c r="P510" s="189"/>
    </row>
    <row r="511" spans="1:16" ht="15.75" x14ac:dyDescent="0.25">
      <c r="A511" s="43"/>
      <c r="B511" s="189"/>
      <c r="C511" s="189"/>
      <c r="D511" s="189"/>
      <c r="E511" s="189"/>
      <c r="F511" s="189"/>
      <c r="G511" s="189"/>
      <c r="H511" s="189"/>
      <c r="I511" s="189"/>
      <c r="J511" s="189"/>
      <c r="K511" s="189"/>
      <c r="L511" s="43"/>
      <c r="M511" s="189"/>
      <c r="N511" s="189"/>
      <c r="O511" s="189"/>
      <c r="P511" s="189"/>
    </row>
    <row r="512" spans="1:16" ht="15.75" x14ac:dyDescent="0.25">
      <c r="A512" s="43"/>
      <c r="B512" s="189"/>
      <c r="C512" s="189"/>
      <c r="D512" s="189"/>
      <c r="E512" s="189"/>
      <c r="F512" s="189"/>
      <c r="G512" s="189"/>
      <c r="H512" s="189"/>
      <c r="I512" s="189"/>
      <c r="J512" s="189"/>
      <c r="K512" s="189"/>
      <c r="L512" s="43"/>
      <c r="M512" s="189"/>
      <c r="N512" s="189"/>
      <c r="O512" s="189"/>
      <c r="P512" s="189"/>
    </row>
    <row r="513" spans="1:16" ht="15.75" x14ac:dyDescent="0.25">
      <c r="A513" s="43"/>
      <c r="B513" s="189"/>
      <c r="C513" s="189"/>
      <c r="D513" s="189"/>
      <c r="E513" s="189"/>
      <c r="F513" s="189"/>
      <c r="G513" s="189"/>
      <c r="H513" s="189"/>
      <c r="I513" s="189"/>
      <c r="J513" s="189"/>
      <c r="K513" s="189"/>
      <c r="L513" s="43"/>
      <c r="M513" s="189"/>
      <c r="N513" s="189"/>
      <c r="O513" s="189"/>
      <c r="P513" s="189"/>
    </row>
    <row r="514" spans="1:16" ht="15.75" x14ac:dyDescent="0.25">
      <c r="A514" s="43"/>
      <c r="B514" s="189"/>
      <c r="C514" s="189"/>
      <c r="D514" s="189"/>
      <c r="E514" s="189"/>
      <c r="F514" s="189"/>
      <c r="G514" s="189"/>
      <c r="H514" s="189"/>
      <c r="I514" s="189"/>
      <c r="J514" s="189"/>
      <c r="K514" s="189"/>
      <c r="L514" s="43"/>
      <c r="M514" s="189"/>
      <c r="N514" s="189"/>
      <c r="O514" s="189"/>
      <c r="P514" s="189"/>
    </row>
    <row r="515" spans="1:16" ht="15.75" x14ac:dyDescent="0.25">
      <c r="A515" s="43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43"/>
      <c r="M515" s="189"/>
      <c r="N515" s="189"/>
      <c r="O515" s="189"/>
      <c r="P515" s="189"/>
    </row>
    <row r="516" spans="1:16" ht="15.75" x14ac:dyDescent="0.25">
      <c r="A516" s="43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43"/>
      <c r="M516" s="189"/>
      <c r="N516" s="189"/>
      <c r="O516" s="189"/>
      <c r="P516" s="189"/>
    </row>
    <row r="517" spans="1:16" ht="15.75" x14ac:dyDescent="0.25">
      <c r="A517" s="43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43"/>
      <c r="M517" s="189"/>
      <c r="N517" s="189"/>
      <c r="O517" s="189"/>
      <c r="P517" s="189"/>
    </row>
    <row r="518" spans="1:16" ht="15.75" x14ac:dyDescent="0.25">
      <c r="A518" s="43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43"/>
      <c r="M518" s="189"/>
      <c r="N518" s="189"/>
      <c r="O518" s="189"/>
      <c r="P518" s="189"/>
    </row>
    <row r="519" spans="1:16" ht="15.75" x14ac:dyDescent="0.25">
      <c r="A519" s="43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43"/>
      <c r="M519" s="189"/>
      <c r="N519" s="189"/>
      <c r="O519" s="189"/>
      <c r="P519" s="189"/>
    </row>
    <row r="520" spans="1:16" ht="15.75" x14ac:dyDescent="0.25">
      <c r="A520" s="43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43"/>
      <c r="M520" s="189"/>
      <c r="N520" s="189"/>
      <c r="O520" s="189"/>
      <c r="P520" s="189"/>
    </row>
    <row r="521" spans="1:16" ht="15.75" x14ac:dyDescent="0.25">
      <c r="A521" s="43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43"/>
      <c r="M521" s="189"/>
      <c r="N521" s="189"/>
      <c r="O521" s="189"/>
      <c r="P521" s="189"/>
    </row>
    <row r="522" spans="1:16" ht="15.75" x14ac:dyDescent="0.25">
      <c r="A522" s="43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43"/>
      <c r="M522" s="189"/>
      <c r="N522" s="189"/>
      <c r="O522" s="189"/>
      <c r="P522" s="189"/>
    </row>
    <row r="523" spans="1:16" ht="15.75" x14ac:dyDescent="0.25">
      <c r="A523" s="43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43"/>
      <c r="M523" s="189"/>
      <c r="N523" s="189"/>
      <c r="O523" s="189"/>
      <c r="P523" s="189"/>
    </row>
    <row r="524" spans="1:16" ht="15.75" x14ac:dyDescent="0.25">
      <c r="A524" s="43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43"/>
      <c r="M524" s="189"/>
      <c r="N524" s="189"/>
      <c r="O524" s="189"/>
      <c r="P524" s="189"/>
    </row>
    <row r="525" spans="1:16" ht="15.75" x14ac:dyDescent="0.25">
      <c r="A525" s="43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43"/>
      <c r="M525" s="189"/>
      <c r="N525" s="189"/>
      <c r="O525" s="189"/>
      <c r="P525" s="189"/>
    </row>
    <row r="526" spans="1:16" ht="15.75" x14ac:dyDescent="0.25">
      <c r="A526" s="43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43"/>
      <c r="M526" s="189"/>
      <c r="N526" s="189"/>
      <c r="O526" s="189"/>
      <c r="P526" s="189"/>
    </row>
    <row r="527" spans="1:16" ht="15.75" x14ac:dyDescent="0.25">
      <c r="A527" s="43"/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43"/>
      <c r="M527" s="189"/>
      <c r="N527" s="189"/>
      <c r="O527" s="189"/>
      <c r="P527" s="189"/>
    </row>
    <row r="528" spans="1:16" ht="15.75" x14ac:dyDescent="0.25">
      <c r="A528" s="43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43"/>
      <c r="M528" s="189"/>
      <c r="N528" s="189"/>
      <c r="O528" s="189"/>
      <c r="P528" s="189"/>
    </row>
    <row r="529" spans="1:16" ht="15.75" x14ac:dyDescent="0.25">
      <c r="A529" s="43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43"/>
      <c r="M529" s="189"/>
      <c r="N529" s="189"/>
      <c r="O529" s="189"/>
      <c r="P529" s="189"/>
    </row>
    <row r="530" spans="1:16" ht="15.75" x14ac:dyDescent="0.25">
      <c r="A530" s="43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43"/>
      <c r="M530" s="189"/>
      <c r="N530" s="189"/>
      <c r="O530" s="189"/>
      <c r="P530" s="189"/>
    </row>
    <row r="531" spans="1:16" ht="15.75" x14ac:dyDescent="0.25">
      <c r="A531" s="43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43"/>
      <c r="M531" s="189"/>
      <c r="N531" s="189"/>
      <c r="O531" s="189"/>
      <c r="P531" s="189"/>
    </row>
    <row r="532" spans="1:16" ht="15.75" x14ac:dyDescent="0.25">
      <c r="A532" s="43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43"/>
      <c r="M532" s="189"/>
      <c r="N532" s="189"/>
      <c r="O532" s="189"/>
      <c r="P532" s="189"/>
    </row>
    <row r="533" spans="1:16" ht="15.75" x14ac:dyDescent="0.25">
      <c r="A533" s="43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43"/>
      <c r="M533" s="189"/>
      <c r="N533" s="189"/>
      <c r="O533" s="189"/>
      <c r="P533" s="189"/>
    </row>
    <row r="534" spans="1:16" ht="15.75" x14ac:dyDescent="0.25">
      <c r="A534" s="43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43"/>
      <c r="M534" s="189"/>
      <c r="N534" s="189"/>
      <c r="O534" s="189"/>
      <c r="P534" s="189"/>
    </row>
    <row r="535" spans="1:16" ht="15.75" x14ac:dyDescent="0.25">
      <c r="A535" s="43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43"/>
      <c r="M535" s="189"/>
      <c r="N535" s="189"/>
      <c r="O535" s="189"/>
      <c r="P535" s="189"/>
    </row>
    <row r="536" spans="1:16" ht="15.75" x14ac:dyDescent="0.25">
      <c r="A536" s="43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43"/>
      <c r="M536" s="189"/>
      <c r="N536" s="189"/>
      <c r="O536" s="189"/>
      <c r="P536" s="189"/>
    </row>
    <row r="537" spans="1:16" ht="15.75" x14ac:dyDescent="0.25">
      <c r="A537" s="43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43"/>
      <c r="M537" s="189"/>
      <c r="N537" s="189"/>
      <c r="O537" s="189"/>
      <c r="P537" s="189"/>
    </row>
    <row r="538" spans="1:16" ht="15.75" x14ac:dyDescent="0.25">
      <c r="A538" s="43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43"/>
      <c r="M538" s="189"/>
      <c r="N538" s="189"/>
      <c r="O538" s="189"/>
      <c r="P538" s="189"/>
    </row>
    <row r="539" spans="1:16" ht="15.75" x14ac:dyDescent="0.25">
      <c r="A539" s="43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43"/>
      <c r="M539" s="189"/>
      <c r="N539" s="189"/>
      <c r="O539" s="189"/>
      <c r="P539" s="189"/>
    </row>
    <row r="540" spans="1:16" ht="15.75" x14ac:dyDescent="0.25">
      <c r="A540" s="43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43"/>
      <c r="M540" s="189"/>
      <c r="N540" s="189"/>
      <c r="O540" s="189"/>
      <c r="P540" s="189"/>
    </row>
    <row r="541" spans="1:16" ht="15.75" x14ac:dyDescent="0.25">
      <c r="A541" s="43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43"/>
      <c r="M541" s="189"/>
      <c r="N541" s="189"/>
      <c r="O541" s="189"/>
      <c r="P541" s="189"/>
    </row>
    <row r="542" spans="1:16" ht="15.75" x14ac:dyDescent="0.25">
      <c r="A542" s="43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43"/>
      <c r="M542" s="189"/>
      <c r="N542" s="189"/>
      <c r="O542" s="189"/>
      <c r="P542" s="189"/>
    </row>
    <row r="543" spans="1:16" ht="15.75" x14ac:dyDescent="0.25">
      <c r="A543" s="43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43"/>
      <c r="M543" s="189"/>
      <c r="N543" s="189"/>
      <c r="O543" s="189"/>
      <c r="P543" s="189"/>
    </row>
    <row r="544" spans="1:16" ht="15.75" x14ac:dyDescent="0.25">
      <c r="A544" s="43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43"/>
      <c r="M544" s="189"/>
      <c r="N544" s="189"/>
      <c r="O544" s="189"/>
      <c r="P544" s="189"/>
    </row>
    <row r="545" spans="1:16" ht="15.75" x14ac:dyDescent="0.25">
      <c r="A545" s="43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43"/>
      <c r="M545" s="189"/>
      <c r="N545" s="189"/>
      <c r="O545" s="189"/>
      <c r="P545" s="189"/>
    </row>
    <row r="546" spans="1:16" ht="15.75" x14ac:dyDescent="0.25">
      <c r="A546" s="43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43"/>
      <c r="M546" s="189"/>
      <c r="N546" s="189"/>
      <c r="O546" s="189"/>
      <c r="P546" s="189"/>
    </row>
    <row r="547" spans="1:16" ht="15.75" x14ac:dyDescent="0.25">
      <c r="A547" s="43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43"/>
      <c r="M547" s="189"/>
      <c r="N547" s="189"/>
      <c r="O547" s="189"/>
      <c r="P547" s="189"/>
    </row>
    <row r="548" spans="1:16" ht="15.75" x14ac:dyDescent="0.25">
      <c r="A548" s="43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43"/>
      <c r="M548" s="189"/>
      <c r="N548" s="189"/>
      <c r="O548" s="189"/>
      <c r="P548" s="189"/>
    </row>
    <row r="549" spans="1:16" ht="15.75" x14ac:dyDescent="0.25">
      <c r="A549" s="43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43"/>
      <c r="M549" s="189"/>
      <c r="N549" s="189"/>
      <c r="O549" s="189"/>
      <c r="P549" s="189"/>
    </row>
    <row r="550" spans="1:16" ht="15.75" x14ac:dyDescent="0.25">
      <c r="A550" s="43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43"/>
      <c r="M550" s="189"/>
      <c r="N550" s="189"/>
      <c r="O550" s="189"/>
      <c r="P550" s="189"/>
    </row>
    <row r="551" spans="1:16" ht="15.75" x14ac:dyDescent="0.25">
      <c r="A551" s="43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43"/>
      <c r="M551" s="189"/>
      <c r="N551" s="189"/>
      <c r="O551" s="189"/>
      <c r="P551" s="189"/>
    </row>
    <row r="552" spans="1:16" ht="15.75" x14ac:dyDescent="0.25">
      <c r="A552" s="43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43"/>
      <c r="M552" s="189"/>
      <c r="N552" s="189"/>
      <c r="O552" s="189"/>
      <c r="P552" s="189"/>
    </row>
    <row r="553" spans="1:16" ht="15.75" x14ac:dyDescent="0.25">
      <c r="A553" s="43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43"/>
      <c r="M553" s="189"/>
      <c r="N553" s="189"/>
      <c r="O553" s="189"/>
      <c r="P553" s="189"/>
    </row>
    <row r="554" spans="1:16" ht="15.75" x14ac:dyDescent="0.25">
      <c r="A554" s="43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43"/>
      <c r="M554" s="189"/>
      <c r="N554" s="189"/>
      <c r="O554" s="189"/>
      <c r="P554" s="189"/>
    </row>
    <row r="555" spans="1:16" ht="15.75" x14ac:dyDescent="0.25">
      <c r="A555" s="43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43"/>
      <c r="M555" s="189"/>
      <c r="N555" s="189"/>
      <c r="O555" s="189"/>
      <c r="P555" s="189"/>
    </row>
    <row r="556" spans="1:16" ht="15.75" x14ac:dyDescent="0.25">
      <c r="A556" s="43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43"/>
      <c r="M556" s="189"/>
      <c r="N556" s="189"/>
      <c r="O556" s="189"/>
      <c r="P556" s="189"/>
    </row>
    <row r="557" spans="1:16" ht="15.75" x14ac:dyDescent="0.25">
      <c r="A557" s="43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43"/>
      <c r="M557" s="189"/>
      <c r="N557" s="189"/>
      <c r="O557" s="189"/>
      <c r="P557" s="189"/>
    </row>
    <row r="558" spans="1:16" ht="15.75" x14ac:dyDescent="0.25">
      <c r="A558" s="43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43"/>
      <c r="M558" s="189"/>
      <c r="N558" s="189"/>
      <c r="O558" s="189"/>
      <c r="P558" s="189"/>
    </row>
    <row r="559" spans="1:16" ht="15.75" x14ac:dyDescent="0.25">
      <c r="A559" s="43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43"/>
      <c r="M559" s="189"/>
      <c r="N559" s="189"/>
      <c r="O559" s="189"/>
      <c r="P559" s="189"/>
    </row>
    <row r="560" spans="1:16" ht="15.75" x14ac:dyDescent="0.25">
      <c r="A560" s="43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43"/>
      <c r="M560" s="189"/>
      <c r="N560" s="189"/>
      <c r="O560" s="189"/>
      <c r="P560" s="189"/>
    </row>
    <row r="561" spans="1:16" ht="15.75" x14ac:dyDescent="0.25">
      <c r="A561" s="43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43"/>
      <c r="M561" s="189"/>
      <c r="N561" s="189"/>
      <c r="O561" s="189"/>
      <c r="P561" s="189"/>
    </row>
    <row r="562" spans="1:16" ht="15.75" x14ac:dyDescent="0.25">
      <c r="A562" s="43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43"/>
      <c r="M562" s="189"/>
      <c r="N562" s="189"/>
      <c r="O562" s="189"/>
      <c r="P562" s="189"/>
    </row>
    <row r="563" spans="1:16" ht="15.75" x14ac:dyDescent="0.25">
      <c r="A563" s="43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43"/>
      <c r="M563" s="189"/>
      <c r="N563" s="189"/>
      <c r="O563" s="189"/>
      <c r="P563" s="189"/>
    </row>
    <row r="564" spans="1:16" ht="15.75" x14ac:dyDescent="0.25">
      <c r="A564" s="43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43"/>
      <c r="M564" s="189"/>
      <c r="N564" s="189"/>
      <c r="O564" s="189"/>
      <c r="P564" s="189"/>
    </row>
    <row r="565" spans="1:16" ht="15.75" x14ac:dyDescent="0.25">
      <c r="A565" s="43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43"/>
      <c r="M565" s="189"/>
      <c r="N565" s="189"/>
      <c r="O565" s="189"/>
      <c r="P565" s="189"/>
    </row>
    <row r="566" spans="1:16" ht="15.75" x14ac:dyDescent="0.25">
      <c r="A566" s="43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43"/>
      <c r="M566" s="189"/>
      <c r="N566" s="189"/>
      <c r="O566" s="189"/>
      <c r="P566" s="189"/>
    </row>
    <row r="567" spans="1:16" ht="15.75" x14ac:dyDescent="0.25">
      <c r="A567" s="43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43"/>
      <c r="M567" s="189"/>
      <c r="N567" s="189"/>
      <c r="O567" s="189"/>
      <c r="P567" s="189"/>
    </row>
    <row r="568" spans="1:16" ht="15.75" x14ac:dyDescent="0.25">
      <c r="A568" s="43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43"/>
      <c r="M568" s="189"/>
      <c r="N568" s="189"/>
      <c r="O568" s="189"/>
      <c r="P568" s="189"/>
    </row>
    <row r="569" spans="1:16" ht="15.75" x14ac:dyDescent="0.25">
      <c r="A569" s="43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43"/>
      <c r="M569" s="189"/>
      <c r="N569" s="189"/>
      <c r="O569" s="189"/>
      <c r="P569" s="189"/>
    </row>
    <row r="570" spans="1:16" ht="15.75" x14ac:dyDescent="0.25">
      <c r="A570" s="43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43"/>
      <c r="M570" s="189"/>
      <c r="N570" s="189"/>
      <c r="O570" s="189"/>
      <c r="P570" s="189"/>
    </row>
    <row r="571" spans="1:16" ht="15.75" x14ac:dyDescent="0.25">
      <c r="A571" s="43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43"/>
      <c r="M571" s="189"/>
      <c r="N571" s="189"/>
      <c r="O571" s="189"/>
      <c r="P571" s="189"/>
    </row>
    <row r="572" spans="1:16" ht="15.75" x14ac:dyDescent="0.25">
      <c r="A572" s="43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43"/>
      <c r="M572" s="189"/>
      <c r="N572" s="189"/>
      <c r="O572" s="189"/>
      <c r="P572" s="189"/>
    </row>
    <row r="573" spans="1:16" ht="15.75" x14ac:dyDescent="0.25">
      <c r="A573" s="43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43"/>
      <c r="M573" s="189"/>
      <c r="N573" s="189"/>
      <c r="O573" s="189"/>
      <c r="P573" s="189"/>
    </row>
    <row r="574" spans="1:16" ht="15.75" x14ac:dyDescent="0.25">
      <c r="A574" s="43"/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43"/>
      <c r="M574" s="189"/>
      <c r="N574" s="189"/>
      <c r="O574" s="189"/>
      <c r="P574" s="189"/>
    </row>
    <row r="575" spans="1:16" ht="15.75" x14ac:dyDescent="0.25">
      <c r="A575" s="43"/>
      <c r="B575" s="189"/>
      <c r="C575" s="189"/>
      <c r="D575" s="189"/>
      <c r="E575" s="189"/>
      <c r="F575" s="189"/>
      <c r="G575" s="189"/>
      <c r="H575" s="189"/>
      <c r="I575" s="189"/>
      <c r="J575" s="189"/>
      <c r="K575" s="189"/>
      <c r="L575" s="43"/>
      <c r="M575" s="189"/>
      <c r="N575" s="189"/>
      <c r="O575" s="189"/>
      <c r="P575" s="189"/>
    </row>
    <row r="576" spans="1:16" ht="15.75" x14ac:dyDescent="0.25">
      <c r="A576" s="43"/>
      <c r="B576" s="189"/>
      <c r="C576" s="189"/>
      <c r="D576" s="189"/>
      <c r="E576" s="189"/>
      <c r="F576" s="189"/>
      <c r="G576" s="189"/>
      <c r="H576" s="189"/>
      <c r="I576" s="189"/>
      <c r="J576" s="189"/>
      <c r="K576" s="189"/>
      <c r="L576" s="43"/>
      <c r="M576" s="189"/>
      <c r="N576" s="189"/>
      <c r="O576" s="189"/>
      <c r="P576" s="189"/>
    </row>
    <row r="577" spans="1:16" ht="15.75" x14ac:dyDescent="0.25">
      <c r="A577" s="43"/>
      <c r="B577" s="189"/>
      <c r="C577" s="189"/>
      <c r="D577" s="189"/>
      <c r="E577" s="189"/>
      <c r="F577" s="189"/>
      <c r="G577" s="189"/>
      <c r="H577" s="189"/>
      <c r="I577" s="189"/>
      <c r="J577" s="189"/>
      <c r="K577" s="189"/>
      <c r="L577" s="43"/>
      <c r="M577" s="189"/>
      <c r="N577" s="189"/>
      <c r="O577" s="189"/>
      <c r="P577" s="189"/>
    </row>
    <row r="578" spans="1:16" ht="15.75" x14ac:dyDescent="0.25">
      <c r="A578" s="43"/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43"/>
      <c r="M578" s="189"/>
      <c r="N578" s="189"/>
      <c r="O578" s="189"/>
      <c r="P578" s="189"/>
    </row>
    <row r="579" spans="1:16" ht="15.75" x14ac:dyDescent="0.25">
      <c r="A579" s="43"/>
      <c r="B579" s="189"/>
      <c r="C579" s="189"/>
      <c r="D579" s="189"/>
      <c r="E579" s="189"/>
      <c r="F579" s="189"/>
      <c r="G579" s="189"/>
      <c r="H579" s="189"/>
      <c r="I579" s="189"/>
      <c r="J579" s="189"/>
      <c r="K579" s="189"/>
      <c r="L579" s="43"/>
      <c r="M579" s="189"/>
      <c r="N579" s="189"/>
      <c r="O579" s="189"/>
      <c r="P579" s="189"/>
    </row>
    <row r="580" spans="1:16" ht="15.75" x14ac:dyDescent="0.25">
      <c r="A580" s="43"/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43"/>
      <c r="M580" s="189"/>
      <c r="N580" s="189"/>
      <c r="O580" s="189"/>
      <c r="P580" s="189"/>
    </row>
    <row r="581" spans="1:16" ht="15.75" x14ac:dyDescent="0.25">
      <c r="A581" s="43"/>
      <c r="B581" s="189"/>
      <c r="C581" s="189"/>
      <c r="D581" s="189"/>
      <c r="E581" s="189"/>
      <c r="F581" s="189"/>
      <c r="G581" s="189"/>
      <c r="H581" s="189"/>
      <c r="I581" s="189"/>
      <c r="J581" s="189"/>
      <c r="K581" s="189"/>
      <c r="L581" s="43"/>
      <c r="M581" s="189"/>
      <c r="N581" s="189"/>
      <c r="O581" s="189"/>
      <c r="P581" s="189"/>
    </row>
    <row r="582" spans="1:16" ht="15.75" x14ac:dyDescent="0.25">
      <c r="A582" s="43"/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43"/>
      <c r="M582" s="189"/>
      <c r="N582" s="189"/>
      <c r="O582" s="189"/>
      <c r="P582" s="189"/>
    </row>
    <row r="583" spans="1:16" ht="15.75" x14ac:dyDescent="0.25">
      <c r="A583" s="43"/>
      <c r="B583" s="189"/>
      <c r="C583" s="189"/>
      <c r="D583" s="189"/>
      <c r="E583" s="189"/>
      <c r="F583" s="189"/>
      <c r="G583" s="189"/>
      <c r="H583" s="189"/>
      <c r="I583" s="189"/>
      <c r="J583" s="189"/>
      <c r="K583" s="189"/>
      <c r="L583" s="43"/>
      <c r="M583" s="189"/>
      <c r="N583" s="189"/>
      <c r="O583" s="189"/>
      <c r="P583" s="189"/>
    </row>
    <row r="584" spans="1:16" ht="15.75" x14ac:dyDescent="0.25">
      <c r="A584" s="43"/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43"/>
      <c r="M584" s="189"/>
      <c r="N584" s="189"/>
      <c r="O584" s="189"/>
      <c r="P584" s="189"/>
    </row>
    <row r="585" spans="1:16" ht="15.75" x14ac:dyDescent="0.25">
      <c r="A585" s="43"/>
      <c r="B585" s="189"/>
      <c r="C585" s="189"/>
      <c r="D585" s="189"/>
      <c r="E585" s="189"/>
      <c r="F585" s="189"/>
      <c r="G585" s="189"/>
      <c r="H585" s="189"/>
      <c r="I585" s="189"/>
      <c r="J585" s="189"/>
      <c r="K585" s="189"/>
      <c r="L585" s="43"/>
      <c r="M585" s="189"/>
      <c r="N585" s="189"/>
      <c r="O585" s="189"/>
      <c r="P585" s="189"/>
    </row>
    <row r="586" spans="1:16" ht="15.75" x14ac:dyDescent="0.25">
      <c r="A586" s="43"/>
      <c r="B586" s="189"/>
      <c r="C586" s="189"/>
      <c r="D586" s="189"/>
      <c r="E586" s="189"/>
      <c r="F586" s="189"/>
      <c r="G586" s="189"/>
      <c r="H586" s="189"/>
      <c r="I586" s="189"/>
      <c r="J586" s="189"/>
      <c r="K586" s="189"/>
      <c r="L586" s="43"/>
      <c r="M586" s="189"/>
      <c r="N586" s="189"/>
      <c r="O586" s="189"/>
      <c r="P586" s="189"/>
    </row>
    <row r="587" spans="1:16" ht="15.75" x14ac:dyDescent="0.25">
      <c r="A587" s="43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  <c r="L587" s="43"/>
      <c r="M587" s="189"/>
      <c r="N587" s="189"/>
      <c r="O587" s="189"/>
      <c r="P587" s="189"/>
    </row>
    <row r="588" spans="1:16" ht="15.75" x14ac:dyDescent="0.25">
      <c r="A588" s="43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  <c r="L588" s="43"/>
      <c r="M588" s="189"/>
      <c r="N588" s="189"/>
      <c r="O588" s="189"/>
      <c r="P588" s="189"/>
    </row>
    <row r="589" spans="1:16" ht="15.75" x14ac:dyDescent="0.25">
      <c r="A589" s="43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  <c r="L589" s="43"/>
      <c r="M589" s="189"/>
      <c r="N589" s="189"/>
      <c r="O589" s="189"/>
      <c r="P589" s="189"/>
    </row>
    <row r="590" spans="1:16" ht="15.75" x14ac:dyDescent="0.25">
      <c r="A590" s="43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  <c r="L590" s="43"/>
      <c r="M590" s="189"/>
      <c r="N590" s="189"/>
      <c r="O590" s="189"/>
      <c r="P590" s="189"/>
    </row>
    <row r="591" spans="1:16" ht="15.75" x14ac:dyDescent="0.25">
      <c r="A591" s="43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43"/>
      <c r="M591" s="189"/>
      <c r="N591" s="189"/>
      <c r="O591" s="189"/>
      <c r="P591" s="189"/>
    </row>
    <row r="592" spans="1:16" ht="15.75" x14ac:dyDescent="0.25">
      <c r="A592" s="43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  <c r="L592" s="43"/>
      <c r="M592" s="189"/>
      <c r="N592" s="189"/>
      <c r="O592" s="189"/>
      <c r="P592" s="189"/>
    </row>
    <row r="593" spans="1:16" ht="15.75" x14ac:dyDescent="0.25">
      <c r="A593" s="43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  <c r="L593" s="43"/>
      <c r="M593" s="189"/>
      <c r="N593" s="189"/>
      <c r="O593" s="189"/>
      <c r="P593" s="189"/>
    </row>
    <row r="594" spans="1:16" ht="15.75" x14ac:dyDescent="0.25">
      <c r="A594" s="43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43"/>
      <c r="M594" s="189"/>
      <c r="N594" s="189"/>
      <c r="O594" s="189"/>
      <c r="P594" s="189"/>
    </row>
    <row r="595" spans="1:16" ht="15.75" x14ac:dyDescent="0.25">
      <c r="A595" s="43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  <c r="L595" s="43"/>
      <c r="M595" s="189"/>
      <c r="N595" s="189"/>
      <c r="O595" s="189"/>
      <c r="P595" s="189"/>
    </row>
    <row r="596" spans="1:16" ht="15.75" x14ac:dyDescent="0.25">
      <c r="A596" s="43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  <c r="L596" s="43"/>
      <c r="M596" s="189"/>
      <c r="N596" s="189"/>
      <c r="O596" s="189"/>
      <c r="P596" s="189"/>
    </row>
    <row r="597" spans="1:16" ht="15.75" x14ac:dyDescent="0.25">
      <c r="A597" s="43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  <c r="L597" s="43"/>
      <c r="M597" s="189"/>
      <c r="N597" s="189"/>
      <c r="O597" s="189"/>
      <c r="P597" s="189"/>
    </row>
    <row r="598" spans="1:16" ht="15.75" x14ac:dyDescent="0.25">
      <c r="A598" s="43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43"/>
      <c r="M598" s="189"/>
      <c r="N598" s="189"/>
      <c r="O598" s="189"/>
      <c r="P598" s="189"/>
    </row>
    <row r="599" spans="1:16" ht="15.75" x14ac:dyDescent="0.25">
      <c r="A599" s="43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  <c r="L599" s="43"/>
      <c r="M599" s="189"/>
      <c r="N599" s="189"/>
      <c r="O599" s="189"/>
      <c r="P599" s="189"/>
    </row>
    <row r="600" spans="1:16" ht="15.75" x14ac:dyDescent="0.25">
      <c r="A600" s="43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43"/>
      <c r="M600" s="189"/>
      <c r="N600" s="189"/>
      <c r="O600" s="189"/>
      <c r="P600" s="189"/>
    </row>
    <row r="601" spans="1:16" ht="15.75" x14ac:dyDescent="0.25">
      <c r="A601" s="43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  <c r="L601" s="43"/>
      <c r="M601" s="189"/>
      <c r="N601" s="189"/>
      <c r="O601" s="189"/>
      <c r="P601" s="189"/>
    </row>
    <row r="602" spans="1:16" ht="15.75" x14ac:dyDescent="0.25">
      <c r="A602" s="43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  <c r="L602" s="43"/>
      <c r="M602" s="189"/>
      <c r="N602" s="189"/>
      <c r="O602" s="189"/>
      <c r="P602" s="189"/>
    </row>
    <row r="603" spans="1:16" ht="15.75" x14ac:dyDescent="0.25">
      <c r="A603" s="43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43"/>
      <c r="M603" s="189"/>
      <c r="N603" s="189"/>
      <c r="O603" s="189"/>
      <c r="P603" s="189"/>
    </row>
    <row r="604" spans="1:16" ht="15.75" x14ac:dyDescent="0.25">
      <c r="A604" s="43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  <c r="L604" s="43"/>
      <c r="M604" s="189"/>
      <c r="N604" s="189"/>
      <c r="O604" s="189"/>
      <c r="P604" s="189"/>
    </row>
    <row r="605" spans="1:16" ht="15.75" x14ac:dyDescent="0.25">
      <c r="A605" s="43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  <c r="L605" s="43"/>
      <c r="M605" s="189"/>
      <c r="N605" s="189"/>
      <c r="O605" s="189"/>
      <c r="P605" s="189"/>
    </row>
    <row r="606" spans="1:16" ht="15.75" x14ac:dyDescent="0.25">
      <c r="A606" s="43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  <c r="L606" s="43"/>
      <c r="M606" s="189"/>
      <c r="N606" s="189"/>
      <c r="O606" s="189"/>
      <c r="P606" s="189"/>
    </row>
    <row r="607" spans="1:16" ht="15.75" x14ac:dyDescent="0.25">
      <c r="A607" s="43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  <c r="L607" s="43"/>
      <c r="M607" s="189"/>
      <c r="N607" s="189"/>
      <c r="O607" s="189"/>
      <c r="P607" s="189"/>
    </row>
    <row r="608" spans="1:16" ht="15.75" x14ac:dyDescent="0.25">
      <c r="A608" s="43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  <c r="L608" s="43"/>
      <c r="M608" s="189"/>
      <c r="N608" s="189"/>
      <c r="O608" s="189"/>
      <c r="P608" s="189"/>
    </row>
    <row r="609" spans="1:16" ht="15.75" x14ac:dyDescent="0.25">
      <c r="A609" s="43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  <c r="L609" s="43"/>
      <c r="M609" s="189"/>
      <c r="N609" s="189"/>
      <c r="O609" s="189"/>
      <c r="P609" s="189"/>
    </row>
    <row r="610" spans="1:16" ht="15.75" x14ac:dyDescent="0.25">
      <c r="A610" s="43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  <c r="L610" s="43"/>
    </row>
    <row r="611" spans="1:16" ht="15.75" x14ac:dyDescent="0.25">
      <c r="A611" s="43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  <c r="L611" s="43"/>
    </row>
    <row r="612" spans="1:16" ht="15.75" x14ac:dyDescent="0.25"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</row>
    <row r="613" spans="1:16" ht="15.75" x14ac:dyDescent="0.25"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</row>
    <row r="614" spans="1:16" ht="15.75" x14ac:dyDescent="0.25"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52"/>
  <sheetViews>
    <sheetView topLeftCell="A12" zoomScale="82" zoomScaleNormal="82" workbookViewId="0">
      <selection activeCell="L33" sqref="L33"/>
    </sheetView>
  </sheetViews>
  <sheetFormatPr defaultRowHeight="15" x14ac:dyDescent="0.2"/>
  <cols>
    <col min="1" max="1" width="5.140625" style="9"/>
    <col min="2" max="2" width="21.85546875" style="10"/>
    <col min="3" max="3" width="24.85546875" style="2" customWidth="1"/>
    <col min="4" max="4" width="5.7109375" style="2"/>
    <col min="5" max="5" width="9.28515625" style="17"/>
    <col min="6" max="6" width="5.7109375" style="2"/>
    <col min="7" max="7" width="9.28515625" style="17"/>
    <col min="8" max="8" width="5.7109375" style="2"/>
    <col min="9" max="9" width="9.28515625" style="17"/>
    <col min="10" max="10" width="5.7109375" style="2"/>
    <col min="11" max="11" width="9.28515625" style="17"/>
    <col min="12" max="12" width="5.7109375" style="2"/>
    <col min="13" max="13" width="9.28515625" style="17"/>
    <col min="14" max="14" width="5.7109375" style="2"/>
    <col min="15" max="15" width="9.28515625" style="17"/>
    <col min="16" max="16" width="5.7109375" style="2"/>
    <col min="17" max="17" width="9.28515625" style="17"/>
    <col min="18" max="18" width="5.7109375" style="2"/>
    <col min="19" max="19" width="9.28515625" style="17"/>
    <col min="20" max="20" width="8.42578125" style="2" customWidth="1"/>
    <col min="21" max="21" width="10" style="17" customWidth="1"/>
    <col min="22" max="22" width="10.5703125" style="2"/>
    <col min="23" max="28" width="0" style="2" hidden="1"/>
    <col min="29" max="257" width="9.140625" style="2"/>
  </cols>
  <sheetData>
    <row r="1" spans="1:28" ht="23.25" x14ac:dyDescent="0.35">
      <c r="B1" s="1299" t="s">
        <v>0</v>
      </c>
      <c r="C1" s="1299"/>
      <c r="F1" s="92"/>
      <c r="G1" s="97"/>
      <c r="H1" s="92"/>
      <c r="I1" s="97"/>
      <c r="J1" s="92"/>
      <c r="K1" s="13" t="s">
        <v>1</v>
      </c>
      <c r="L1" s="92"/>
      <c r="M1" s="97"/>
      <c r="N1" s="92"/>
      <c r="O1" s="97"/>
      <c r="P1" s="92"/>
      <c r="Q1" s="2"/>
    </row>
    <row r="2" spans="1:28" ht="23.25" x14ac:dyDescent="0.35">
      <c r="B2" s="1300" t="s">
        <v>2</v>
      </c>
      <c r="C2" s="1300"/>
      <c r="F2" s="92"/>
      <c r="G2" s="97"/>
      <c r="H2" s="92"/>
      <c r="I2" s="97"/>
      <c r="J2" s="92"/>
      <c r="K2" s="13" t="s">
        <v>311</v>
      </c>
      <c r="L2" s="92"/>
      <c r="M2" s="97"/>
      <c r="N2" s="92"/>
      <c r="O2" s="97"/>
      <c r="P2" s="92"/>
    </row>
    <row r="3" spans="1:28" ht="23.25" x14ac:dyDescent="0.35">
      <c r="F3" s="92"/>
      <c r="G3" s="97"/>
      <c r="H3" s="92"/>
      <c r="I3" s="97"/>
      <c r="J3" s="92"/>
      <c r="K3" s="13" t="s">
        <v>19</v>
      </c>
      <c r="L3" s="92"/>
      <c r="M3" s="97"/>
      <c r="N3" s="92"/>
      <c r="O3" s="97"/>
      <c r="P3" s="92"/>
    </row>
    <row r="4" spans="1:28" ht="15.75" thickBot="1" x14ac:dyDescent="0.25">
      <c r="W4" s="8" t="str">
        <f>IF(ISNUMBER(#REF!)=TRUE(),1,"")</f>
        <v/>
      </c>
      <c r="X4" s="8" t="str">
        <f>IF(ISNUMBER(#REF!)=TRUE(),#REF!,"")</f>
        <v/>
      </c>
      <c r="Y4" s="8" t="str">
        <f>IF(ISNUMBER(#REF!)=TRUE(),#REF!,"")</f>
        <v/>
      </c>
      <c r="Z4" s="16" t="e">
        <f>MAX(#REF!,#REF!,#REF!,#REF!,#REF!,#REF!,#REF!,#REF!)</f>
        <v>#REF!</v>
      </c>
      <c r="AA4" s="8" t="str">
        <f t="shared" ref="AA4:AA9" si="0">IF(ISNUMBER(X4)=TRUE(),X4-Y4/100000-Z4/1000000000,"")</f>
        <v/>
      </c>
      <c r="AB4" s="8" t="str">
        <f t="shared" ref="AB4:AB13" si="1">IF(ISNUMBER(AA4)=TRUE(),RANK(AA4,$AA$4:$AA$13,1),"")</f>
        <v/>
      </c>
    </row>
    <row r="5" spans="1:28" ht="19.5" thickTop="1" thickBot="1" x14ac:dyDescent="0.25">
      <c r="A5" s="1315" t="s">
        <v>4</v>
      </c>
      <c r="B5" s="1316" t="s">
        <v>20</v>
      </c>
      <c r="C5" s="1317" t="s">
        <v>5</v>
      </c>
      <c r="D5" s="1314" t="s">
        <v>6</v>
      </c>
      <c r="E5" s="1314"/>
      <c r="F5" s="1318" t="s">
        <v>7</v>
      </c>
      <c r="G5" s="1318"/>
      <c r="H5" s="1314" t="s">
        <v>8</v>
      </c>
      <c r="I5" s="1314"/>
      <c r="J5" s="1318" t="s">
        <v>9</v>
      </c>
      <c r="K5" s="1318"/>
      <c r="L5" s="1314" t="s">
        <v>10</v>
      </c>
      <c r="M5" s="1314"/>
      <c r="N5" s="1318" t="s">
        <v>11</v>
      </c>
      <c r="O5" s="1318"/>
      <c r="P5" s="1314" t="s">
        <v>12</v>
      </c>
      <c r="Q5" s="1314"/>
      <c r="R5" s="1318" t="s">
        <v>13</v>
      </c>
      <c r="S5" s="1318"/>
      <c r="T5" s="1319" t="s">
        <v>14</v>
      </c>
      <c r="U5" s="1319"/>
      <c r="V5" s="1319"/>
      <c r="W5" s="8" t="str">
        <f>IF(ISNUMBER(#REF!)=TRUE(),1,"")</f>
        <v/>
      </c>
      <c r="X5" s="8" t="str">
        <f>IF(ISNUMBER(#REF!)=TRUE(),#REF!,"")</f>
        <v/>
      </c>
      <c r="Y5" s="8" t="str">
        <f>IF(ISNUMBER(#REF!)=TRUE(),#REF!,"")</f>
        <v/>
      </c>
      <c r="Z5" s="16" t="e">
        <f>MAX(#REF!,#REF!,#REF!,#REF!,#REF!,#REF!,#REF!,#REF!)</f>
        <v>#REF!</v>
      </c>
      <c r="AA5" s="8" t="str">
        <f t="shared" si="0"/>
        <v/>
      </c>
      <c r="AB5" s="8" t="str">
        <f t="shared" si="1"/>
        <v/>
      </c>
    </row>
    <row r="6" spans="1:28" ht="31.5" customHeight="1" thickTop="1" thickBot="1" x14ac:dyDescent="0.25">
      <c r="A6" s="1315"/>
      <c r="B6" s="1316"/>
      <c r="C6" s="1317"/>
      <c r="D6" s="1309" t="s">
        <v>215</v>
      </c>
      <c r="E6" s="1310"/>
      <c r="F6" s="1309" t="s">
        <v>216</v>
      </c>
      <c r="G6" s="1310"/>
      <c r="H6" s="1311" t="s">
        <v>217</v>
      </c>
      <c r="I6" s="1311"/>
      <c r="J6" s="1311" t="s">
        <v>218</v>
      </c>
      <c r="K6" s="1311"/>
      <c r="L6" s="1312" t="s">
        <v>219</v>
      </c>
      <c r="M6" s="1312"/>
      <c r="N6" s="1312" t="s">
        <v>220</v>
      </c>
      <c r="O6" s="1312"/>
      <c r="P6" s="1311" t="s">
        <v>221</v>
      </c>
      <c r="Q6" s="1311"/>
      <c r="R6" s="1311" t="s">
        <v>222</v>
      </c>
      <c r="S6" s="1311"/>
      <c r="T6" s="1319"/>
      <c r="U6" s="1319"/>
      <c r="V6" s="1319"/>
      <c r="W6" s="8" t="str">
        <f>IF(ISNUMBER(#REF!)=TRUE(),1,"")</f>
        <v/>
      </c>
      <c r="X6" s="8" t="str">
        <f>IF(ISNUMBER(#REF!)=TRUE(),#REF!,"")</f>
        <v/>
      </c>
      <c r="Y6" s="8" t="str">
        <f>IF(ISNUMBER(#REF!)=TRUE(),#REF!,"")</f>
        <v/>
      </c>
      <c r="Z6" s="16" t="e">
        <f>MAX(#REF!,#REF!,#REF!,#REF!,#REF!,#REF!,#REF!,#REF!)</f>
        <v>#REF!</v>
      </c>
      <c r="AA6" s="8" t="str">
        <f t="shared" si="0"/>
        <v/>
      </c>
      <c r="AB6" s="8" t="str">
        <f t="shared" si="1"/>
        <v/>
      </c>
    </row>
    <row r="7" spans="1:28" ht="13.5" thickTop="1" x14ac:dyDescent="0.2">
      <c r="A7" s="1315"/>
      <c r="B7" s="1316"/>
      <c r="C7" s="1317"/>
      <c r="D7" s="497"/>
      <c r="E7" s="498"/>
      <c r="F7" s="497"/>
      <c r="G7" s="499"/>
      <c r="H7" s="500"/>
      <c r="I7" s="498"/>
      <c r="J7" s="497"/>
      <c r="K7" s="499"/>
      <c r="L7" s="500"/>
      <c r="M7" s="498"/>
      <c r="N7" s="497"/>
      <c r="O7" s="501"/>
      <c r="P7" s="500"/>
      <c r="Q7" s="498"/>
      <c r="R7" s="497"/>
      <c r="S7" s="499"/>
      <c r="T7" s="500"/>
      <c r="U7" s="502"/>
      <c r="V7" s="503"/>
      <c r="W7" s="8" t="str">
        <f>IF(ISNUMBER(#REF!)=TRUE(),1,"")</f>
        <v/>
      </c>
      <c r="X7" s="8" t="str">
        <f>IF(ISNUMBER(#REF!)=TRUE(),#REF!,"")</f>
        <v/>
      </c>
      <c r="Y7" s="8" t="str">
        <f>IF(ISNUMBER(#REF!)=TRUE(),#REF!,"")</f>
        <v/>
      </c>
      <c r="Z7" s="16" t="e">
        <f>MAX(#REF!,#REF!,#REF!,#REF!,#REF!,#REF!,#REF!,#REF!)</f>
        <v>#REF!</v>
      </c>
      <c r="AA7" s="8" t="str">
        <f t="shared" si="0"/>
        <v/>
      </c>
      <c r="AB7" s="8" t="str">
        <f t="shared" si="1"/>
        <v/>
      </c>
    </row>
    <row r="8" spans="1:28" ht="15.75" x14ac:dyDescent="0.2">
      <c r="A8" s="504"/>
      <c r="B8" s="505"/>
      <c r="C8" s="506"/>
      <c r="D8" s="507" t="s">
        <v>15</v>
      </c>
      <c r="E8" s="508" t="s">
        <v>16</v>
      </c>
      <c r="F8" s="507" t="s">
        <v>15</v>
      </c>
      <c r="G8" s="509" t="s">
        <v>16</v>
      </c>
      <c r="H8" s="510" t="s">
        <v>15</v>
      </c>
      <c r="I8" s="508" t="s">
        <v>16</v>
      </c>
      <c r="J8" s="507" t="s">
        <v>15</v>
      </c>
      <c r="K8" s="509" t="s">
        <v>16</v>
      </c>
      <c r="L8" s="510" t="s">
        <v>15</v>
      </c>
      <c r="M8" s="508" t="s">
        <v>16</v>
      </c>
      <c r="N8" s="507" t="s">
        <v>15</v>
      </c>
      <c r="O8" s="511" t="s">
        <v>16</v>
      </c>
      <c r="P8" s="510" t="s">
        <v>15</v>
      </c>
      <c r="Q8" s="508" t="s">
        <v>16</v>
      </c>
      <c r="R8" s="507" t="s">
        <v>15</v>
      </c>
      <c r="S8" s="509" t="s">
        <v>16</v>
      </c>
      <c r="T8" s="510" t="s">
        <v>15</v>
      </c>
      <c r="U8" s="512" t="s">
        <v>17</v>
      </c>
      <c r="V8" s="513" t="s">
        <v>18</v>
      </c>
      <c r="W8" s="8" t="str">
        <f>IF(ISNUMBER(#REF!)=TRUE(),1,"")</f>
        <v/>
      </c>
      <c r="X8" s="8" t="str">
        <f>IF(ISNUMBER(#REF!)=TRUE(),#REF!,"")</f>
        <v/>
      </c>
      <c r="Y8" s="8" t="str">
        <f>IF(ISNUMBER(#REF!)=TRUE(),#REF!,"")</f>
        <v/>
      </c>
      <c r="Z8" s="16" t="e">
        <f>MAX(#REF!,#REF!,#REF!,#REF!,#REF!,#REF!,#REF!,#REF!)</f>
        <v>#REF!</v>
      </c>
      <c r="AA8" s="8" t="str">
        <f t="shared" si="0"/>
        <v/>
      </c>
      <c r="AB8" s="8" t="str">
        <f t="shared" si="1"/>
        <v/>
      </c>
    </row>
    <row r="9" spans="1:28" ht="16.5" thickBot="1" x14ac:dyDescent="0.25">
      <c r="A9" s="514"/>
      <c r="B9" s="515"/>
      <c r="C9" s="516"/>
      <c r="D9" s="517"/>
      <c r="E9" s="518"/>
      <c r="F9" s="517"/>
      <c r="G9" s="519"/>
      <c r="H9" s="517"/>
      <c r="I9" s="518"/>
      <c r="J9" s="517"/>
      <c r="K9" s="519"/>
      <c r="L9" s="517"/>
      <c r="M9" s="518"/>
      <c r="N9" s="517"/>
      <c r="O9" s="519"/>
      <c r="P9" s="517"/>
      <c r="Q9" s="518"/>
      <c r="R9" s="517"/>
      <c r="S9" s="519"/>
      <c r="T9" s="517"/>
      <c r="U9" s="520"/>
      <c r="V9" s="521"/>
      <c r="W9" s="8" t="str">
        <f>IF(ISNUMBER(#REF!)=TRUE(),1,"")</f>
        <v/>
      </c>
      <c r="X9" s="8" t="str">
        <f>IF(ISNUMBER(#REF!)=TRUE(),#REF!,"")</f>
        <v/>
      </c>
      <c r="Y9" s="8" t="str">
        <f>IF(ISNUMBER(#REF!)=TRUE(),#REF!,"")</f>
        <v/>
      </c>
      <c r="Z9" s="16" t="e">
        <f>MAX(#REF!,#REF!,#REF!,#REF!,#REF!,#REF!,#REF!,#REF!)</f>
        <v>#REF!</v>
      </c>
      <c r="AA9" s="8" t="str">
        <f t="shared" si="0"/>
        <v/>
      </c>
      <c r="AB9" s="8" t="str">
        <f t="shared" si="1"/>
        <v/>
      </c>
    </row>
    <row r="10" spans="1:28" ht="16.5" thickTop="1" x14ac:dyDescent="0.2">
      <c r="A10" s="391">
        <v>1</v>
      </c>
      <c r="B10" s="89" t="s">
        <v>552</v>
      </c>
      <c r="C10" s="159" t="s">
        <v>922</v>
      </c>
      <c r="D10" s="77">
        <v>3</v>
      </c>
      <c r="E10" s="78">
        <v>6188</v>
      </c>
      <c r="F10" s="75">
        <v>1</v>
      </c>
      <c r="G10" s="160">
        <v>8929</v>
      </c>
      <c r="H10" s="522">
        <v>3</v>
      </c>
      <c r="I10" s="523">
        <v>9520</v>
      </c>
      <c r="J10" s="524">
        <v>5</v>
      </c>
      <c r="K10" s="525">
        <v>8230</v>
      </c>
      <c r="L10" s="347">
        <v>1</v>
      </c>
      <c r="M10" s="431">
        <v>10056</v>
      </c>
      <c r="N10" s="345">
        <v>1</v>
      </c>
      <c r="O10" s="428">
        <v>18431</v>
      </c>
      <c r="P10" s="347"/>
      <c r="Q10" s="431"/>
      <c r="R10" s="345"/>
      <c r="S10" s="428"/>
      <c r="T10" s="144">
        <f t="shared" ref="T10:T47" si="2">D10+F10+H10+J10+L10+N10</f>
        <v>14</v>
      </c>
      <c r="U10" s="88">
        <f t="shared" ref="U10:U47" si="3">E10+G10+I10+K10+M10+O10</f>
        <v>61354</v>
      </c>
      <c r="V10" s="391">
        <v>1</v>
      </c>
      <c r="W10" s="8" t="str">
        <f>IF(ISNUMBER(#REF!)=TRUE(),1,"")</f>
        <v/>
      </c>
      <c r="X10" s="8" t="str">
        <f>IF(ISNUMBER(#REF!)=TRUE(),#REF!,"")</f>
        <v/>
      </c>
      <c r="Y10" s="8" t="str">
        <f>IF(ISNUMBER(#REF!)=TRUE(),#REF!,"")</f>
        <v/>
      </c>
      <c r="Z10" s="16" t="e">
        <f>MAX(#REF!,#REF!,#REF!,#REF!,#REF!,#REF!,#REF!,#REF!)</f>
        <v>#REF!</v>
      </c>
      <c r="AA10" s="8" t="str">
        <f>IF(ISNUMBER(X10)=TRUE(),X10-Y10/100000-Z10/1000000000,"")</f>
        <v/>
      </c>
      <c r="AB10" s="8" t="str">
        <f t="shared" si="1"/>
        <v/>
      </c>
    </row>
    <row r="11" spans="1:28" ht="15.75" x14ac:dyDescent="0.2">
      <c r="A11" s="391">
        <v>2</v>
      </c>
      <c r="B11" s="89" t="s">
        <v>550</v>
      </c>
      <c r="C11" s="159" t="s">
        <v>168</v>
      </c>
      <c r="D11" s="77">
        <v>1</v>
      </c>
      <c r="E11" s="78">
        <v>9020</v>
      </c>
      <c r="F11" s="75">
        <v>1</v>
      </c>
      <c r="G11" s="160">
        <v>10401</v>
      </c>
      <c r="H11" s="522">
        <v>3</v>
      </c>
      <c r="I11" s="523">
        <v>10630</v>
      </c>
      <c r="J11" s="524">
        <v>1</v>
      </c>
      <c r="K11" s="525">
        <v>18560</v>
      </c>
      <c r="L11" s="347">
        <v>1</v>
      </c>
      <c r="M11" s="431">
        <v>3259</v>
      </c>
      <c r="N11" s="345">
        <v>7</v>
      </c>
      <c r="O11" s="428">
        <v>1238</v>
      </c>
      <c r="P11" s="347"/>
      <c r="Q11" s="431"/>
      <c r="R11" s="345"/>
      <c r="S11" s="428"/>
      <c r="T11" s="144">
        <f t="shared" si="2"/>
        <v>14</v>
      </c>
      <c r="U11" s="88">
        <f t="shared" si="3"/>
        <v>53108</v>
      </c>
      <c r="V11" s="391">
        <v>2</v>
      </c>
      <c r="W11" s="8" t="str">
        <f>IF(ISNUMBER(#REF!)=TRUE(),1,"")</f>
        <v/>
      </c>
      <c r="X11" s="8" t="str">
        <f>IF(ISNUMBER(#REF!)=TRUE(),#REF!,"")</f>
        <v/>
      </c>
      <c r="Y11" s="8" t="str">
        <f>IF(ISNUMBER(#REF!)=TRUE(),#REF!,"")</f>
        <v/>
      </c>
      <c r="Z11" s="16" t="e">
        <f>MAX(#REF!,#REF!,#REF!,#REF!,#REF!,#REF!,#REF!,#REF!)</f>
        <v>#REF!</v>
      </c>
      <c r="AA11" s="8" t="str">
        <f>IF(ISNUMBER(X11)=TRUE(),X11-Y11/100000-Z11/1000000000,"")</f>
        <v/>
      </c>
      <c r="AB11" s="8" t="str">
        <f t="shared" si="1"/>
        <v/>
      </c>
    </row>
    <row r="12" spans="1:28" ht="15.75" x14ac:dyDescent="0.2">
      <c r="A12" s="400">
        <v>3</v>
      </c>
      <c r="B12" s="89" t="s">
        <v>575</v>
      </c>
      <c r="C12" s="159" t="s">
        <v>921</v>
      </c>
      <c r="D12" s="77">
        <v>7</v>
      </c>
      <c r="E12" s="78">
        <v>1889</v>
      </c>
      <c r="F12" s="75">
        <v>5</v>
      </c>
      <c r="G12" s="160">
        <v>5768</v>
      </c>
      <c r="H12" s="522">
        <v>1</v>
      </c>
      <c r="I12" s="523">
        <v>17600</v>
      </c>
      <c r="J12" s="524">
        <v>1</v>
      </c>
      <c r="K12" s="525">
        <v>14090</v>
      </c>
      <c r="L12" s="347">
        <v>4</v>
      </c>
      <c r="M12" s="431">
        <v>2453</v>
      </c>
      <c r="N12" s="345">
        <v>3</v>
      </c>
      <c r="O12" s="428">
        <v>10865</v>
      </c>
      <c r="P12" s="347"/>
      <c r="Q12" s="431"/>
      <c r="R12" s="345"/>
      <c r="S12" s="428"/>
      <c r="T12" s="144">
        <f t="shared" si="2"/>
        <v>21</v>
      </c>
      <c r="U12" s="88">
        <f t="shared" si="3"/>
        <v>52665</v>
      </c>
      <c r="V12" s="400">
        <v>3</v>
      </c>
      <c r="W12" s="8" t="str">
        <f>IF(ISNUMBER(#REF!)=TRUE(),1,"")</f>
        <v/>
      </c>
      <c r="X12" s="8" t="str">
        <f>IF(ISNUMBER(#REF!)=TRUE(),#REF!,"")</f>
        <v/>
      </c>
      <c r="Y12" s="8" t="str">
        <f>IF(ISNUMBER(#REF!)=TRUE(),#REF!,"")</f>
        <v/>
      </c>
      <c r="Z12" s="16" t="e">
        <f>MAX(#REF!,#REF!,#REF!,#REF!,#REF!,#REF!,#REF!,#REF!)</f>
        <v>#REF!</v>
      </c>
      <c r="AA12" s="8" t="str">
        <f>IF(ISNUMBER(X12)=TRUE(),X12-Y12/100000-Z12/1000000000,"")</f>
        <v/>
      </c>
      <c r="AB12" s="8" t="str">
        <f t="shared" si="1"/>
        <v/>
      </c>
    </row>
    <row r="13" spans="1:28" ht="15.75" x14ac:dyDescent="0.2">
      <c r="A13" s="400">
        <v>4</v>
      </c>
      <c r="B13" s="89" t="s">
        <v>564</v>
      </c>
      <c r="C13" s="159" t="s">
        <v>549</v>
      </c>
      <c r="D13" s="77">
        <v>1</v>
      </c>
      <c r="E13" s="78">
        <v>6289</v>
      </c>
      <c r="F13" s="75">
        <v>8</v>
      </c>
      <c r="G13" s="160">
        <v>1154</v>
      </c>
      <c r="H13" s="522">
        <v>1</v>
      </c>
      <c r="I13" s="523">
        <v>23170</v>
      </c>
      <c r="J13" s="524">
        <v>5</v>
      </c>
      <c r="K13" s="525">
        <v>7085</v>
      </c>
      <c r="L13" s="347">
        <v>4</v>
      </c>
      <c r="M13" s="431">
        <v>3322</v>
      </c>
      <c r="N13" s="345">
        <v>2</v>
      </c>
      <c r="O13" s="428">
        <v>4134</v>
      </c>
      <c r="P13" s="347"/>
      <c r="Q13" s="431"/>
      <c r="R13" s="345"/>
      <c r="S13" s="428"/>
      <c r="T13" s="144">
        <f t="shared" si="2"/>
        <v>21</v>
      </c>
      <c r="U13" s="88">
        <f t="shared" si="3"/>
        <v>45154</v>
      </c>
      <c r="V13" s="400">
        <v>4</v>
      </c>
      <c r="W13" s="8" t="str">
        <f>IF(ISNUMBER(#REF!)=TRUE(),1,"")</f>
        <v/>
      </c>
      <c r="X13" s="8" t="str">
        <f>IF(ISNUMBER(#REF!)=TRUE(),#REF!,"")</f>
        <v/>
      </c>
      <c r="Y13" s="8" t="str">
        <f>IF(ISNUMBER(#REF!)=TRUE(),#REF!,"")</f>
        <v/>
      </c>
      <c r="Z13" s="16" t="e">
        <f>MAX(#REF!,#REF!,#REF!,#REF!,#REF!,#REF!,#REF!,#REF!)</f>
        <v>#REF!</v>
      </c>
      <c r="AA13" s="8" t="str">
        <f>IF(ISNUMBER(X13)=TRUE(),X13-Y13/100000-Z13/1000000000,"")</f>
        <v/>
      </c>
      <c r="AB13" s="8" t="str">
        <f t="shared" si="1"/>
        <v/>
      </c>
    </row>
    <row r="14" spans="1:28" ht="15.75" x14ac:dyDescent="0.2">
      <c r="A14" s="400">
        <v>5</v>
      </c>
      <c r="B14" s="89" t="s">
        <v>562</v>
      </c>
      <c r="C14" s="159" t="s">
        <v>82</v>
      </c>
      <c r="D14" s="77">
        <v>7</v>
      </c>
      <c r="E14" s="78">
        <v>85</v>
      </c>
      <c r="F14" s="75">
        <v>2</v>
      </c>
      <c r="G14" s="160">
        <v>11681</v>
      </c>
      <c r="H14" s="522">
        <v>1</v>
      </c>
      <c r="I14" s="523">
        <v>14520</v>
      </c>
      <c r="J14" s="524">
        <v>3</v>
      </c>
      <c r="K14" s="525">
        <v>9175</v>
      </c>
      <c r="L14" s="347">
        <v>5</v>
      </c>
      <c r="M14" s="431">
        <v>1448</v>
      </c>
      <c r="N14" s="345">
        <v>5</v>
      </c>
      <c r="O14" s="428">
        <v>2055</v>
      </c>
      <c r="P14" s="347"/>
      <c r="Q14" s="431"/>
      <c r="R14" s="345"/>
      <c r="S14" s="428"/>
      <c r="T14" s="144">
        <f t="shared" si="2"/>
        <v>23</v>
      </c>
      <c r="U14" s="88">
        <f t="shared" si="3"/>
        <v>38964</v>
      </c>
      <c r="V14" s="400">
        <v>5</v>
      </c>
    </row>
    <row r="15" spans="1:28" ht="15.75" x14ac:dyDescent="0.2">
      <c r="A15" s="400">
        <v>6</v>
      </c>
      <c r="B15" s="89" t="s">
        <v>557</v>
      </c>
      <c r="C15" s="159" t="s">
        <v>172</v>
      </c>
      <c r="D15" s="77">
        <v>6</v>
      </c>
      <c r="E15" s="78">
        <v>4960</v>
      </c>
      <c r="F15" s="75">
        <v>1</v>
      </c>
      <c r="G15" s="160">
        <v>11927</v>
      </c>
      <c r="H15" s="522">
        <v>8</v>
      </c>
      <c r="I15" s="523">
        <v>3975</v>
      </c>
      <c r="J15" s="524">
        <v>3</v>
      </c>
      <c r="K15" s="525">
        <v>9535</v>
      </c>
      <c r="L15" s="347">
        <v>4</v>
      </c>
      <c r="M15" s="431">
        <v>1621</v>
      </c>
      <c r="N15" s="345">
        <v>1</v>
      </c>
      <c r="O15" s="428">
        <v>4244</v>
      </c>
      <c r="P15" s="347"/>
      <c r="Q15" s="431"/>
      <c r="R15" s="345"/>
      <c r="S15" s="428"/>
      <c r="T15" s="144">
        <f t="shared" si="2"/>
        <v>23</v>
      </c>
      <c r="U15" s="88">
        <f t="shared" si="3"/>
        <v>36262</v>
      </c>
      <c r="V15" s="400">
        <v>6</v>
      </c>
    </row>
    <row r="16" spans="1:28" ht="15.75" x14ac:dyDescent="0.2">
      <c r="A16" s="400">
        <v>7</v>
      </c>
      <c r="B16" s="89" t="s">
        <v>565</v>
      </c>
      <c r="C16" s="159" t="s">
        <v>549</v>
      </c>
      <c r="D16" s="77">
        <v>1</v>
      </c>
      <c r="E16" s="78">
        <v>3154</v>
      </c>
      <c r="F16" s="75">
        <v>8</v>
      </c>
      <c r="G16" s="160">
        <v>3444</v>
      </c>
      <c r="H16" s="522">
        <v>5</v>
      </c>
      <c r="I16" s="523">
        <v>7665</v>
      </c>
      <c r="J16" s="524">
        <v>1</v>
      </c>
      <c r="K16" s="525">
        <v>10885</v>
      </c>
      <c r="L16" s="347">
        <v>7</v>
      </c>
      <c r="M16" s="431">
        <v>758</v>
      </c>
      <c r="N16" s="345">
        <v>1</v>
      </c>
      <c r="O16" s="428">
        <v>7130</v>
      </c>
      <c r="P16" s="347"/>
      <c r="Q16" s="431"/>
      <c r="R16" s="345"/>
      <c r="S16" s="428"/>
      <c r="T16" s="144">
        <f t="shared" si="2"/>
        <v>23</v>
      </c>
      <c r="U16" s="88">
        <f t="shared" si="3"/>
        <v>33036</v>
      </c>
      <c r="V16" s="400">
        <v>7</v>
      </c>
    </row>
    <row r="17" spans="1:22" ht="15.75" x14ac:dyDescent="0.2">
      <c r="A17" s="400">
        <v>8</v>
      </c>
      <c r="B17" s="89" t="s">
        <v>561</v>
      </c>
      <c r="C17" s="159" t="s">
        <v>922</v>
      </c>
      <c r="D17" s="77">
        <v>5</v>
      </c>
      <c r="E17" s="78">
        <v>3588</v>
      </c>
      <c r="F17" s="75">
        <v>3</v>
      </c>
      <c r="G17" s="160">
        <v>6796</v>
      </c>
      <c r="H17" s="522">
        <v>1</v>
      </c>
      <c r="I17" s="523">
        <v>13620</v>
      </c>
      <c r="J17" s="524">
        <v>5</v>
      </c>
      <c r="K17" s="525">
        <v>10480</v>
      </c>
      <c r="L17" s="347">
        <v>2</v>
      </c>
      <c r="M17" s="431">
        <v>4483</v>
      </c>
      <c r="N17" s="345">
        <v>9</v>
      </c>
      <c r="O17" s="428">
        <v>0</v>
      </c>
      <c r="P17" s="347"/>
      <c r="Q17" s="431"/>
      <c r="R17" s="345"/>
      <c r="S17" s="428"/>
      <c r="T17" s="144">
        <f t="shared" si="2"/>
        <v>25</v>
      </c>
      <c r="U17" s="88">
        <f t="shared" si="3"/>
        <v>38967</v>
      </c>
      <c r="V17" s="400">
        <v>8</v>
      </c>
    </row>
    <row r="18" spans="1:22" ht="15.75" x14ac:dyDescent="0.2">
      <c r="A18" s="400">
        <v>9</v>
      </c>
      <c r="B18" s="89" t="s">
        <v>567</v>
      </c>
      <c r="C18" s="159" t="s">
        <v>168</v>
      </c>
      <c r="D18" s="77">
        <v>4</v>
      </c>
      <c r="E18" s="78">
        <v>3891</v>
      </c>
      <c r="F18" s="75">
        <v>6</v>
      </c>
      <c r="G18" s="160">
        <v>5348</v>
      </c>
      <c r="H18" s="522">
        <v>7</v>
      </c>
      <c r="I18" s="523">
        <v>6340</v>
      </c>
      <c r="J18" s="524">
        <v>2</v>
      </c>
      <c r="K18" s="525">
        <v>9680</v>
      </c>
      <c r="L18" s="347">
        <v>3</v>
      </c>
      <c r="M18" s="431">
        <v>3777</v>
      </c>
      <c r="N18" s="345">
        <v>3</v>
      </c>
      <c r="O18" s="428">
        <v>3916</v>
      </c>
      <c r="P18" s="347"/>
      <c r="Q18" s="431"/>
      <c r="R18" s="345"/>
      <c r="S18" s="428"/>
      <c r="T18" s="144">
        <f t="shared" si="2"/>
        <v>25</v>
      </c>
      <c r="U18" s="88">
        <f t="shared" si="3"/>
        <v>32952</v>
      </c>
      <c r="V18" s="400">
        <v>9</v>
      </c>
    </row>
    <row r="19" spans="1:22" ht="15.75" x14ac:dyDescent="0.2">
      <c r="A19" s="391">
        <v>10</v>
      </c>
      <c r="B19" s="89" t="s">
        <v>571</v>
      </c>
      <c r="C19" s="159" t="s">
        <v>923</v>
      </c>
      <c r="D19" s="77">
        <v>2</v>
      </c>
      <c r="E19" s="78">
        <v>6840</v>
      </c>
      <c r="F19" s="75">
        <v>9</v>
      </c>
      <c r="G19" s="160">
        <v>0</v>
      </c>
      <c r="H19" s="522">
        <v>8</v>
      </c>
      <c r="I19" s="523">
        <v>2605</v>
      </c>
      <c r="J19" s="524">
        <v>4</v>
      </c>
      <c r="K19" s="525">
        <v>7375</v>
      </c>
      <c r="L19" s="347">
        <v>2</v>
      </c>
      <c r="M19" s="431">
        <v>8535</v>
      </c>
      <c r="N19" s="345">
        <v>1</v>
      </c>
      <c r="O19" s="428">
        <v>19786</v>
      </c>
      <c r="P19" s="347"/>
      <c r="Q19" s="431"/>
      <c r="R19" s="345"/>
      <c r="S19" s="428"/>
      <c r="T19" s="144">
        <f t="shared" si="2"/>
        <v>26</v>
      </c>
      <c r="U19" s="88">
        <f t="shared" si="3"/>
        <v>45141</v>
      </c>
      <c r="V19" s="391">
        <v>10</v>
      </c>
    </row>
    <row r="20" spans="1:22" ht="15.75" x14ac:dyDescent="0.2">
      <c r="A20" s="391">
        <v>11</v>
      </c>
      <c r="B20" s="89" t="s">
        <v>580</v>
      </c>
      <c r="C20" s="159" t="s">
        <v>549</v>
      </c>
      <c r="D20" s="77">
        <v>8</v>
      </c>
      <c r="E20" s="78">
        <v>1394</v>
      </c>
      <c r="F20" s="75">
        <v>7</v>
      </c>
      <c r="G20" s="160">
        <v>5393</v>
      </c>
      <c r="H20" s="522">
        <v>5</v>
      </c>
      <c r="I20" s="523">
        <v>9880</v>
      </c>
      <c r="J20" s="524">
        <v>2</v>
      </c>
      <c r="K20" s="525">
        <v>11735</v>
      </c>
      <c r="L20" s="347">
        <v>1</v>
      </c>
      <c r="M20" s="431">
        <v>7160</v>
      </c>
      <c r="N20" s="345">
        <v>4</v>
      </c>
      <c r="O20" s="428">
        <v>2153</v>
      </c>
      <c r="P20" s="347"/>
      <c r="Q20" s="431"/>
      <c r="R20" s="345"/>
      <c r="S20" s="428"/>
      <c r="T20" s="144">
        <f t="shared" si="2"/>
        <v>27</v>
      </c>
      <c r="U20" s="88">
        <f t="shared" si="3"/>
        <v>37715</v>
      </c>
      <c r="V20" s="391">
        <v>11</v>
      </c>
    </row>
    <row r="21" spans="1:22" ht="15.75" x14ac:dyDescent="0.2">
      <c r="A21" s="400">
        <v>12</v>
      </c>
      <c r="B21" s="89" t="s">
        <v>556</v>
      </c>
      <c r="C21" s="159" t="s">
        <v>82</v>
      </c>
      <c r="D21" s="77">
        <v>4</v>
      </c>
      <c r="E21" s="78">
        <v>1910</v>
      </c>
      <c r="F21" s="75">
        <v>2</v>
      </c>
      <c r="G21" s="160">
        <v>7057</v>
      </c>
      <c r="H21" s="522">
        <v>3</v>
      </c>
      <c r="I21" s="523">
        <v>11270</v>
      </c>
      <c r="J21" s="524">
        <v>1</v>
      </c>
      <c r="K21" s="525">
        <v>23230</v>
      </c>
      <c r="L21" s="347">
        <v>9</v>
      </c>
      <c r="M21" s="431">
        <v>0</v>
      </c>
      <c r="N21" s="345">
        <v>9</v>
      </c>
      <c r="O21" s="428">
        <v>0</v>
      </c>
      <c r="P21" s="347"/>
      <c r="Q21" s="431"/>
      <c r="R21" s="345"/>
      <c r="S21" s="428"/>
      <c r="T21" s="144">
        <f t="shared" si="2"/>
        <v>28</v>
      </c>
      <c r="U21" s="88">
        <f t="shared" si="3"/>
        <v>43467</v>
      </c>
      <c r="V21" s="400">
        <v>12</v>
      </c>
    </row>
    <row r="22" spans="1:22" ht="15.75" x14ac:dyDescent="0.2">
      <c r="A22" s="391">
        <v>13</v>
      </c>
      <c r="B22" s="89" t="s">
        <v>578</v>
      </c>
      <c r="C22" s="159" t="s">
        <v>923</v>
      </c>
      <c r="D22" s="77">
        <v>8</v>
      </c>
      <c r="E22" s="78">
        <v>619</v>
      </c>
      <c r="F22" s="75">
        <v>6</v>
      </c>
      <c r="G22" s="160">
        <v>5794</v>
      </c>
      <c r="H22" s="522">
        <v>4</v>
      </c>
      <c r="I22" s="523">
        <v>11090</v>
      </c>
      <c r="J22" s="524">
        <v>2</v>
      </c>
      <c r="K22" s="525">
        <v>17930</v>
      </c>
      <c r="L22" s="347">
        <v>5</v>
      </c>
      <c r="M22" s="431">
        <v>1070</v>
      </c>
      <c r="N22" s="345">
        <v>3</v>
      </c>
      <c r="O22" s="428">
        <v>6028</v>
      </c>
      <c r="P22" s="347"/>
      <c r="Q22" s="431"/>
      <c r="R22" s="345"/>
      <c r="S22" s="428"/>
      <c r="T22" s="144">
        <f t="shared" si="2"/>
        <v>28</v>
      </c>
      <c r="U22" s="88">
        <f t="shared" si="3"/>
        <v>42531</v>
      </c>
      <c r="V22" s="391">
        <v>13</v>
      </c>
    </row>
    <row r="23" spans="1:22" ht="15.75" x14ac:dyDescent="0.2">
      <c r="A23" s="400">
        <v>14</v>
      </c>
      <c r="B23" s="89" t="s">
        <v>574</v>
      </c>
      <c r="C23" s="159" t="s">
        <v>923</v>
      </c>
      <c r="D23" s="77">
        <v>8</v>
      </c>
      <c r="E23" s="78">
        <v>2320</v>
      </c>
      <c r="F23" s="75">
        <v>4</v>
      </c>
      <c r="G23" s="160">
        <v>6553</v>
      </c>
      <c r="H23" s="522">
        <v>3</v>
      </c>
      <c r="I23" s="523">
        <v>14000</v>
      </c>
      <c r="J23" s="524">
        <v>7</v>
      </c>
      <c r="K23" s="525">
        <v>5455</v>
      </c>
      <c r="L23" s="347">
        <v>2</v>
      </c>
      <c r="M23" s="431">
        <v>2992</v>
      </c>
      <c r="N23" s="345">
        <v>4</v>
      </c>
      <c r="O23" s="428">
        <v>3700</v>
      </c>
      <c r="P23" s="347"/>
      <c r="Q23" s="431"/>
      <c r="R23" s="345"/>
      <c r="S23" s="428"/>
      <c r="T23" s="144">
        <f t="shared" si="2"/>
        <v>28</v>
      </c>
      <c r="U23" s="88">
        <f t="shared" si="3"/>
        <v>35020</v>
      </c>
      <c r="V23" s="400">
        <v>14</v>
      </c>
    </row>
    <row r="24" spans="1:22" ht="15.75" x14ac:dyDescent="0.2">
      <c r="A24" s="400">
        <v>15</v>
      </c>
      <c r="B24" s="89" t="s">
        <v>391</v>
      </c>
      <c r="C24" s="159" t="s">
        <v>548</v>
      </c>
      <c r="D24" s="77">
        <v>6</v>
      </c>
      <c r="E24" s="78">
        <v>3152</v>
      </c>
      <c r="F24" s="75">
        <v>3</v>
      </c>
      <c r="G24" s="160">
        <v>4290</v>
      </c>
      <c r="H24" s="522">
        <v>2</v>
      </c>
      <c r="I24" s="523">
        <v>12170</v>
      </c>
      <c r="J24" s="524">
        <v>5</v>
      </c>
      <c r="K24" s="525">
        <v>9040</v>
      </c>
      <c r="L24" s="347">
        <v>7</v>
      </c>
      <c r="M24" s="431">
        <v>0.5</v>
      </c>
      <c r="N24" s="345">
        <v>5</v>
      </c>
      <c r="O24" s="428">
        <v>3441</v>
      </c>
      <c r="P24" s="347"/>
      <c r="Q24" s="431"/>
      <c r="R24" s="345"/>
      <c r="S24" s="428"/>
      <c r="T24" s="144">
        <f t="shared" si="2"/>
        <v>28</v>
      </c>
      <c r="U24" s="88">
        <f t="shared" si="3"/>
        <v>32093.5</v>
      </c>
      <c r="V24" s="400">
        <v>15</v>
      </c>
    </row>
    <row r="25" spans="1:22" ht="15.75" x14ac:dyDescent="0.2">
      <c r="A25" s="391">
        <v>16</v>
      </c>
      <c r="B25" s="89" t="s">
        <v>572</v>
      </c>
      <c r="C25" s="159" t="s">
        <v>921</v>
      </c>
      <c r="D25" s="77">
        <v>3</v>
      </c>
      <c r="E25" s="78">
        <v>2032</v>
      </c>
      <c r="F25" s="75">
        <v>8</v>
      </c>
      <c r="G25" s="160">
        <v>3666</v>
      </c>
      <c r="H25" s="522">
        <v>2</v>
      </c>
      <c r="I25" s="523">
        <v>11385</v>
      </c>
      <c r="J25" s="524">
        <v>2</v>
      </c>
      <c r="K25" s="525">
        <v>10240</v>
      </c>
      <c r="L25" s="347">
        <v>7</v>
      </c>
      <c r="M25" s="431">
        <v>492</v>
      </c>
      <c r="N25" s="345">
        <v>6</v>
      </c>
      <c r="O25" s="428">
        <v>3263</v>
      </c>
      <c r="P25" s="347"/>
      <c r="Q25" s="431"/>
      <c r="R25" s="345"/>
      <c r="S25" s="428"/>
      <c r="T25" s="144">
        <f t="shared" si="2"/>
        <v>28</v>
      </c>
      <c r="U25" s="88">
        <f t="shared" si="3"/>
        <v>31078</v>
      </c>
      <c r="V25" s="391">
        <v>16</v>
      </c>
    </row>
    <row r="26" spans="1:22" ht="15.75" x14ac:dyDescent="0.2">
      <c r="A26" s="400">
        <v>17</v>
      </c>
      <c r="B26" s="89" t="s">
        <v>554</v>
      </c>
      <c r="C26" s="159" t="s">
        <v>548</v>
      </c>
      <c r="D26" s="77">
        <v>2</v>
      </c>
      <c r="E26" s="78">
        <v>2402</v>
      </c>
      <c r="F26" s="75">
        <v>3</v>
      </c>
      <c r="G26" s="160">
        <v>6954</v>
      </c>
      <c r="H26" s="522">
        <v>5</v>
      </c>
      <c r="I26" s="523">
        <v>7075</v>
      </c>
      <c r="J26" s="524">
        <v>4</v>
      </c>
      <c r="K26" s="525">
        <v>9185</v>
      </c>
      <c r="L26" s="347">
        <v>8</v>
      </c>
      <c r="M26" s="431">
        <v>386</v>
      </c>
      <c r="N26" s="345">
        <v>6</v>
      </c>
      <c r="O26" s="428">
        <v>1800</v>
      </c>
      <c r="P26" s="347"/>
      <c r="Q26" s="431"/>
      <c r="R26" s="345"/>
      <c r="S26" s="428"/>
      <c r="T26" s="144">
        <f t="shared" si="2"/>
        <v>28</v>
      </c>
      <c r="U26" s="88">
        <f t="shared" si="3"/>
        <v>27802</v>
      </c>
      <c r="V26" s="400">
        <v>17</v>
      </c>
    </row>
    <row r="27" spans="1:22" ht="15.75" x14ac:dyDescent="0.2">
      <c r="A27" s="400">
        <v>18</v>
      </c>
      <c r="B27" s="89" t="s">
        <v>576</v>
      </c>
      <c r="C27" s="159" t="s">
        <v>172</v>
      </c>
      <c r="D27" s="77">
        <v>7</v>
      </c>
      <c r="E27" s="78">
        <v>1535</v>
      </c>
      <c r="F27" s="75">
        <v>5</v>
      </c>
      <c r="G27" s="160">
        <v>5893</v>
      </c>
      <c r="H27" s="522">
        <v>4</v>
      </c>
      <c r="I27" s="523">
        <v>8000</v>
      </c>
      <c r="J27" s="524">
        <v>8</v>
      </c>
      <c r="K27" s="525">
        <v>7130</v>
      </c>
      <c r="L27" s="347">
        <v>3</v>
      </c>
      <c r="M27" s="431">
        <v>3914</v>
      </c>
      <c r="N27" s="345">
        <v>2</v>
      </c>
      <c r="O27" s="428">
        <v>6632</v>
      </c>
      <c r="P27" s="347"/>
      <c r="Q27" s="431"/>
      <c r="R27" s="345"/>
      <c r="S27" s="428"/>
      <c r="T27" s="144">
        <f t="shared" si="2"/>
        <v>29</v>
      </c>
      <c r="U27" s="88">
        <f t="shared" si="3"/>
        <v>33104</v>
      </c>
      <c r="V27" s="400">
        <v>18</v>
      </c>
    </row>
    <row r="28" spans="1:22" ht="15.75" x14ac:dyDescent="0.2">
      <c r="A28" s="391">
        <v>19</v>
      </c>
      <c r="B28" s="89" t="s">
        <v>551</v>
      </c>
      <c r="C28" s="159" t="s">
        <v>548</v>
      </c>
      <c r="D28" s="77">
        <v>1</v>
      </c>
      <c r="E28" s="78">
        <v>8455</v>
      </c>
      <c r="F28" s="75">
        <v>3</v>
      </c>
      <c r="G28" s="160">
        <v>8369</v>
      </c>
      <c r="H28" s="522">
        <v>2</v>
      </c>
      <c r="I28" s="523">
        <v>15770</v>
      </c>
      <c r="J28" s="524">
        <v>6</v>
      </c>
      <c r="K28" s="525">
        <v>7020</v>
      </c>
      <c r="L28" s="347">
        <v>9</v>
      </c>
      <c r="M28" s="431">
        <v>0</v>
      </c>
      <c r="N28" s="345">
        <v>9</v>
      </c>
      <c r="O28" s="428">
        <v>0</v>
      </c>
      <c r="P28" s="347"/>
      <c r="Q28" s="431"/>
      <c r="R28" s="345"/>
      <c r="S28" s="428"/>
      <c r="T28" s="144">
        <f t="shared" si="2"/>
        <v>30</v>
      </c>
      <c r="U28" s="88">
        <f t="shared" si="3"/>
        <v>39614</v>
      </c>
      <c r="V28" s="391">
        <v>19</v>
      </c>
    </row>
    <row r="29" spans="1:22" ht="15.75" x14ac:dyDescent="0.2">
      <c r="A29" s="400">
        <v>20</v>
      </c>
      <c r="B29" s="89" t="s">
        <v>563</v>
      </c>
      <c r="C29" s="159" t="s">
        <v>923</v>
      </c>
      <c r="D29" s="77">
        <v>3</v>
      </c>
      <c r="E29" s="78">
        <v>5300</v>
      </c>
      <c r="F29" s="75">
        <v>6</v>
      </c>
      <c r="G29" s="160">
        <v>5726</v>
      </c>
      <c r="H29" s="522">
        <v>7</v>
      </c>
      <c r="I29" s="523">
        <v>5550</v>
      </c>
      <c r="J29" s="524">
        <v>6</v>
      </c>
      <c r="K29" s="525">
        <v>5335</v>
      </c>
      <c r="L29" s="347">
        <v>6</v>
      </c>
      <c r="M29" s="431">
        <v>542</v>
      </c>
      <c r="N29" s="345">
        <v>2</v>
      </c>
      <c r="O29" s="428">
        <v>3465</v>
      </c>
      <c r="P29" s="347"/>
      <c r="Q29" s="431"/>
      <c r="R29" s="345"/>
      <c r="S29" s="428"/>
      <c r="T29" s="144">
        <f t="shared" si="2"/>
        <v>30</v>
      </c>
      <c r="U29" s="88">
        <f t="shared" si="3"/>
        <v>25918</v>
      </c>
      <c r="V29" s="400">
        <v>20</v>
      </c>
    </row>
    <row r="30" spans="1:22" ht="15.75" x14ac:dyDescent="0.2">
      <c r="A30" s="391">
        <v>21</v>
      </c>
      <c r="B30" s="89" t="s">
        <v>559</v>
      </c>
      <c r="C30" s="159" t="s">
        <v>921</v>
      </c>
      <c r="D30" s="77">
        <v>2</v>
      </c>
      <c r="E30" s="78">
        <v>5965</v>
      </c>
      <c r="F30" s="75">
        <v>5</v>
      </c>
      <c r="G30" s="160">
        <v>3055</v>
      </c>
      <c r="H30" s="522">
        <v>2</v>
      </c>
      <c r="I30" s="523">
        <v>10700</v>
      </c>
      <c r="J30" s="524">
        <v>7</v>
      </c>
      <c r="K30" s="525">
        <v>2820</v>
      </c>
      <c r="L30" s="347">
        <v>6</v>
      </c>
      <c r="M30" s="431">
        <v>1282</v>
      </c>
      <c r="N30" s="345">
        <v>8</v>
      </c>
      <c r="O30" s="428">
        <v>563</v>
      </c>
      <c r="P30" s="347"/>
      <c r="Q30" s="431"/>
      <c r="R30" s="345"/>
      <c r="S30" s="428"/>
      <c r="T30" s="144">
        <f t="shared" si="2"/>
        <v>30</v>
      </c>
      <c r="U30" s="88">
        <f t="shared" si="3"/>
        <v>24385</v>
      </c>
      <c r="V30" s="391">
        <v>21</v>
      </c>
    </row>
    <row r="31" spans="1:22" ht="15.75" x14ac:dyDescent="0.2">
      <c r="A31" s="400">
        <v>22</v>
      </c>
      <c r="B31" s="89" t="s">
        <v>579</v>
      </c>
      <c r="C31" s="159" t="s">
        <v>549</v>
      </c>
      <c r="D31" s="77">
        <v>7</v>
      </c>
      <c r="E31" s="78">
        <v>2423</v>
      </c>
      <c r="F31" s="75">
        <v>8</v>
      </c>
      <c r="G31" s="160">
        <v>5404</v>
      </c>
      <c r="H31" s="522">
        <v>7</v>
      </c>
      <c r="I31" s="523">
        <v>5095</v>
      </c>
      <c r="J31" s="524">
        <v>4</v>
      </c>
      <c r="K31" s="525">
        <v>13810</v>
      </c>
      <c r="L31" s="347">
        <v>3</v>
      </c>
      <c r="M31" s="431">
        <v>3304</v>
      </c>
      <c r="N31" s="345">
        <v>2</v>
      </c>
      <c r="O31" s="428">
        <v>14180</v>
      </c>
      <c r="P31" s="347"/>
      <c r="Q31" s="431"/>
      <c r="R31" s="345"/>
      <c r="S31" s="428"/>
      <c r="T31" s="144">
        <f t="shared" si="2"/>
        <v>31</v>
      </c>
      <c r="U31" s="88">
        <f t="shared" si="3"/>
        <v>44216</v>
      </c>
      <c r="V31" s="400">
        <v>22</v>
      </c>
    </row>
    <row r="32" spans="1:22" ht="15.75" x14ac:dyDescent="0.2">
      <c r="A32" s="400">
        <v>23</v>
      </c>
      <c r="B32" s="89" t="s">
        <v>566</v>
      </c>
      <c r="C32" s="159" t="s">
        <v>921</v>
      </c>
      <c r="D32" s="77">
        <v>3</v>
      </c>
      <c r="E32" s="78">
        <v>6057</v>
      </c>
      <c r="F32" s="75">
        <v>7</v>
      </c>
      <c r="G32" s="160">
        <v>4721</v>
      </c>
      <c r="H32" s="522">
        <v>4</v>
      </c>
      <c r="I32" s="523">
        <v>13500</v>
      </c>
      <c r="J32" s="524">
        <v>7</v>
      </c>
      <c r="K32" s="525">
        <v>9945</v>
      </c>
      <c r="L32" s="347">
        <v>6</v>
      </c>
      <c r="M32" s="431">
        <v>1240</v>
      </c>
      <c r="N32" s="345">
        <v>4</v>
      </c>
      <c r="O32" s="428">
        <v>4624</v>
      </c>
      <c r="P32" s="347"/>
      <c r="Q32" s="431"/>
      <c r="R32" s="345"/>
      <c r="S32" s="428"/>
      <c r="T32" s="144">
        <f t="shared" si="2"/>
        <v>31</v>
      </c>
      <c r="U32" s="88">
        <f t="shared" si="3"/>
        <v>40087</v>
      </c>
      <c r="V32" s="400">
        <v>23</v>
      </c>
    </row>
    <row r="33" spans="1:22" ht="15.75" x14ac:dyDescent="0.2">
      <c r="A33" s="391">
        <v>24</v>
      </c>
      <c r="B33" s="89" t="s">
        <v>553</v>
      </c>
      <c r="C33" s="159" t="s">
        <v>82</v>
      </c>
      <c r="D33" s="77">
        <v>4</v>
      </c>
      <c r="E33" s="78">
        <v>4767</v>
      </c>
      <c r="F33" s="75">
        <v>1</v>
      </c>
      <c r="G33" s="160">
        <v>11359</v>
      </c>
      <c r="H33" s="522">
        <v>5</v>
      </c>
      <c r="I33" s="523">
        <v>12570</v>
      </c>
      <c r="J33" s="524">
        <v>8</v>
      </c>
      <c r="K33" s="525">
        <v>2360</v>
      </c>
      <c r="L33" s="347">
        <v>8</v>
      </c>
      <c r="M33" s="1217">
        <v>0.2</v>
      </c>
      <c r="N33" s="345">
        <v>5</v>
      </c>
      <c r="O33" s="428">
        <v>7839</v>
      </c>
      <c r="P33" s="347"/>
      <c r="Q33" s="431"/>
      <c r="R33" s="345"/>
      <c r="S33" s="428"/>
      <c r="T33" s="144">
        <f t="shared" si="2"/>
        <v>31</v>
      </c>
      <c r="U33" s="88">
        <f t="shared" si="3"/>
        <v>38895.199999999997</v>
      </c>
      <c r="V33" s="391">
        <v>24</v>
      </c>
    </row>
    <row r="34" spans="1:22" ht="15.75" x14ac:dyDescent="0.2">
      <c r="A34" s="391">
        <v>25</v>
      </c>
      <c r="B34" s="89" t="s">
        <v>577</v>
      </c>
      <c r="C34" s="159" t="s">
        <v>168</v>
      </c>
      <c r="D34" s="77">
        <v>6</v>
      </c>
      <c r="E34" s="78">
        <v>1539</v>
      </c>
      <c r="F34" s="75">
        <v>7</v>
      </c>
      <c r="G34" s="160">
        <v>2429</v>
      </c>
      <c r="H34" s="522">
        <v>6</v>
      </c>
      <c r="I34" s="523">
        <v>6445</v>
      </c>
      <c r="J34" s="524">
        <v>3</v>
      </c>
      <c r="K34" s="525">
        <v>15060</v>
      </c>
      <c r="L34" s="347">
        <v>5</v>
      </c>
      <c r="M34" s="431">
        <v>842</v>
      </c>
      <c r="N34" s="345">
        <v>4</v>
      </c>
      <c r="O34" s="428">
        <v>8540</v>
      </c>
      <c r="P34" s="347"/>
      <c r="Q34" s="431"/>
      <c r="R34" s="345"/>
      <c r="S34" s="428"/>
      <c r="T34" s="144">
        <f t="shared" si="2"/>
        <v>31</v>
      </c>
      <c r="U34" s="88">
        <f t="shared" si="3"/>
        <v>34855</v>
      </c>
      <c r="V34" s="391">
        <v>25</v>
      </c>
    </row>
    <row r="35" spans="1:22" ht="15.75" x14ac:dyDescent="0.2">
      <c r="A35" s="400">
        <v>26</v>
      </c>
      <c r="B35" s="89" t="s">
        <v>568</v>
      </c>
      <c r="C35" s="159" t="s">
        <v>922</v>
      </c>
      <c r="D35" s="77">
        <v>5</v>
      </c>
      <c r="E35" s="78">
        <v>2174</v>
      </c>
      <c r="F35" s="75">
        <v>5</v>
      </c>
      <c r="G35" s="160">
        <v>6526</v>
      </c>
      <c r="H35" s="522">
        <v>6</v>
      </c>
      <c r="I35" s="523">
        <v>9500</v>
      </c>
      <c r="J35" s="524">
        <v>4</v>
      </c>
      <c r="K35" s="525">
        <v>9500</v>
      </c>
      <c r="L35" s="347">
        <v>3</v>
      </c>
      <c r="M35" s="431">
        <v>1585</v>
      </c>
      <c r="N35" s="345">
        <v>8</v>
      </c>
      <c r="O35" s="428">
        <v>0</v>
      </c>
      <c r="P35" s="347"/>
      <c r="Q35" s="431"/>
      <c r="R35" s="345"/>
      <c r="S35" s="428"/>
      <c r="T35" s="144">
        <f t="shared" si="2"/>
        <v>31</v>
      </c>
      <c r="U35" s="88">
        <f t="shared" si="3"/>
        <v>29285</v>
      </c>
      <c r="V35" s="400">
        <v>26</v>
      </c>
    </row>
    <row r="36" spans="1:22" ht="15.75" x14ac:dyDescent="0.2">
      <c r="A36" s="400">
        <v>27</v>
      </c>
      <c r="B36" s="89" t="s">
        <v>570</v>
      </c>
      <c r="C36" s="159" t="s">
        <v>82</v>
      </c>
      <c r="D36" s="77">
        <v>5</v>
      </c>
      <c r="E36" s="78">
        <v>5552</v>
      </c>
      <c r="F36" s="75">
        <v>6</v>
      </c>
      <c r="G36" s="160">
        <v>2527</v>
      </c>
      <c r="H36" s="522">
        <v>4</v>
      </c>
      <c r="I36" s="523">
        <v>8370</v>
      </c>
      <c r="J36" s="524">
        <v>3</v>
      </c>
      <c r="K36" s="525">
        <v>9850</v>
      </c>
      <c r="L36" s="347">
        <v>7</v>
      </c>
      <c r="M36" s="431">
        <v>1172</v>
      </c>
      <c r="N36" s="345">
        <v>7</v>
      </c>
      <c r="O36" s="428">
        <v>1765</v>
      </c>
      <c r="P36" s="347"/>
      <c r="Q36" s="431"/>
      <c r="R36" s="345"/>
      <c r="S36" s="428"/>
      <c r="T36" s="144">
        <f t="shared" si="2"/>
        <v>32</v>
      </c>
      <c r="U36" s="88">
        <f t="shared" si="3"/>
        <v>29236</v>
      </c>
      <c r="V36" s="400">
        <v>27</v>
      </c>
    </row>
    <row r="37" spans="1:22" ht="15.75" x14ac:dyDescent="0.2">
      <c r="A37" s="391">
        <v>28</v>
      </c>
      <c r="B37" s="89" t="s">
        <v>555</v>
      </c>
      <c r="C37" s="159" t="s">
        <v>172</v>
      </c>
      <c r="D37" s="77">
        <v>2</v>
      </c>
      <c r="E37" s="78">
        <v>6501</v>
      </c>
      <c r="F37" s="75">
        <v>4</v>
      </c>
      <c r="G37" s="160">
        <v>3288</v>
      </c>
      <c r="H37" s="522">
        <v>6</v>
      </c>
      <c r="I37" s="523">
        <v>6000</v>
      </c>
      <c r="J37" s="524">
        <v>6</v>
      </c>
      <c r="K37" s="525">
        <v>7235</v>
      </c>
      <c r="L37" s="347">
        <v>6</v>
      </c>
      <c r="M37" s="431">
        <v>723</v>
      </c>
      <c r="N37" s="345">
        <v>8</v>
      </c>
      <c r="O37" s="428">
        <v>4611</v>
      </c>
      <c r="P37" s="347"/>
      <c r="Q37" s="431"/>
      <c r="R37" s="345"/>
      <c r="S37" s="428"/>
      <c r="T37" s="144">
        <f t="shared" si="2"/>
        <v>32</v>
      </c>
      <c r="U37" s="88">
        <f t="shared" si="3"/>
        <v>28358</v>
      </c>
      <c r="V37" s="391">
        <v>28</v>
      </c>
    </row>
    <row r="38" spans="1:22" ht="15.75" x14ac:dyDescent="0.2">
      <c r="A38" s="400">
        <v>29</v>
      </c>
      <c r="B38" s="89" t="s">
        <v>560</v>
      </c>
      <c r="C38" s="159" t="s">
        <v>168</v>
      </c>
      <c r="D38" s="77">
        <v>4</v>
      </c>
      <c r="E38" s="78">
        <v>6038</v>
      </c>
      <c r="F38" s="75">
        <v>4</v>
      </c>
      <c r="G38" s="160">
        <v>7794</v>
      </c>
      <c r="H38" s="522">
        <v>6</v>
      </c>
      <c r="I38" s="523">
        <v>9615</v>
      </c>
      <c r="J38" s="524">
        <v>8</v>
      </c>
      <c r="K38" s="525">
        <v>3000</v>
      </c>
      <c r="L38" s="347">
        <v>5</v>
      </c>
      <c r="M38" s="431">
        <v>2501</v>
      </c>
      <c r="N38" s="345">
        <v>6</v>
      </c>
      <c r="O38" s="428">
        <v>1055</v>
      </c>
      <c r="P38" s="347"/>
      <c r="Q38" s="431"/>
      <c r="R38" s="345"/>
      <c r="S38" s="428"/>
      <c r="T38" s="144">
        <f t="shared" si="2"/>
        <v>33</v>
      </c>
      <c r="U38" s="88">
        <f t="shared" si="3"/>
        <v>30003</v>
      </c>
      <c r="V38" s="400">
        <v>29</v>
      </c>
    </row>
    <row r="39" spans="1:22" ht="15.75" x14ac:dyDescent="0.2">
      <c r="A39" s="391">
        <v>30</v>
      </c>
      <c r="B39" s="89" t="s">
        <v>569</v>
      </c>
      <c r="C39" s="159" t="s">
        <v>548</v>
      </c>
      <c r="D39" s="77">
        <v>6</v>
      </c>
      <c r="E39" s="78">
        <v>779</v>
      </c>
      <c r="F39" s="75">
        <v>4</v>
      </c>
      <c r="G39" s="160">
        <v>5874</v>
      </c>
      <c r="H39" s="522">
        <v>9</v>
      </c>
      <c r="I39" s="523">
        <v>0</v>
      </c>
      <c r="J39" s="524">
        <v>9</v>
      </c>
      <c r="K39" s="525">
        <v>0</v>
      </c>
      <c r="L39" s="347">
        <v>2</v>
      </c>
      <c r="M39" s="431">
        <v>3920</v>
      </c>
      <c r="N39" s="345">
        <v>6</v>
      </c>
      <c r="O39" s="428">
        <v>5057</v>
      </c>
      <c r="P39" s="347"/>
      <c r="Q39" s="431"/>
      <c r="R39" s="345"/>
      <c r="S39" s="428"/>
      <c r="T39" s="144">
        <f t="shared" si="2"/>
        <v>36</v>
      </c>
      <c r="U39" s="88">
        <f t="shared" si="3"/>
        <v>15630</v>
      </c>
      <c r="V39" s="400">
        <v>30</v>
      </c>
    </row>
    <row r="40" spans="1:22" ht="15.75" x14ac:dyDescent="0.2">
      <c r="A40" s="400">
        <v>31</v>
      </c>
      <c r="B40" s="89" t="s">
        <v>558</v>
      </c>
      <c r="C40" s="159" t="s">
        <v>922</v>
      </c>
      <c r="D40" s="77">
        <v>5</v>
      </c>
      <c r="E40" s="78">
        <v>1711</v>
      </c>
      <c r="F40" s="75">
        <v>2</v>
      </c>
      <c r="G40" s="160">
        <v>8781</v>
      </c>
      <c r="H40" s="522">
        <v>8</v>
      </c>
      <c r="I40" s="523">
        <v>7925</v>
      </c>
      <c r="J40" s="524">
        <v>7</v>
      </c>
      <c r="K40" s="525">
        <v>5585</v>
      </c>
      <c r="L40" s="347">
        <v>8</v>
      </c>
      <c r="M40" s="431">
        <v>643</v>
      </c>
      <c r="N40" s="345">
        <v>7</v>
      </c>
      <c r="O40" s="428">
        <v>4941</v>
      </c>
      <c r="P40" s="347"/>
      <c r="Q40" s="431"/>
      <c r="R40" s="345"/>
      <c r="S40" s="428"/>
      <c r="T40" s="144">
        <f t="shared" si="2"/>
        <v>37</v>
      </c>
      <c r="U40" s="88">
        <f t="shared" si="3"/>
        <v>29586</v>
      </c>
      <c r="V40" s="391">
        <v>31</v>
      </c>
    </row>
    <row r="41" spans="1:22" ht="15.75" x14ac:dyDescent="0.2">
      <c r="A41" s="391">
        <v>32</v>
      </c>
      <c r="B41" s="1218" t="s">
        <v>924</v>
      </c>
      <c r="C41" s="159" t="s">
        <v>548</v>
      </c>
      <c r="D41" s="77">
        <v>9</v>
      </c>
      <c r="E41" s="78">
        <v>0</v>
      </c>
      <c r="F41" s="75">
        <v>9</v>
      </c>
      <c r="G41" s="160">
        <v>0</v>
      </c>
      <c r="H41" s="522">
        <v>8</v>
      </c>
      <c r="I41" s="523">
        <v>4955</v>
      </c>
      <c r="J41" s="524">
        <v>6</v>
      </c>
      <c r="K41" s="525">
        <v>10150</v>
      </c>
      <c r="L41" s="347">
        <v>1</v>
      </c>
      <c r="M41" s="431">
        <v>14253</v>
      </c>
      <c r="N41" s="345">
        <v>5</v>
      </c>
      <c r="O41" s="428">
        <v>1398</v>
      </c>
      <c r="P41" s="347"/>
      <c r="Q41" s="431"/>
      <c r="R41" s="345"/>
      <c r="S41" s="428"/>
      <c r="T41" s="144">
        <f t="shared" si="2"/>
        <v>38</v>
      </c>
      <c r="U41" s="88">
        <f t="shared" si="3"/>
        <v>30756</v>
      </c>
      <c r="V41" s="400">
        <v>32</v>
      </c>
    </row>
    <row r="42" spans="1:22" ht="15.75" x14ac:dyDescent="0.2">
      <c r="A42" s="391">
        <v>33</v>
      </c>
      <c r="B42" s="392" t="s">
        <v>1025</v>
      </c>
      <c r="C42" s="159" t="s">
        <v>172</v>
      </c>
      <c r="D42" s="77">
        <v>8</v>
      </c>
      <c r="E42" s="78">
        <v>0</v>
      </c>
      <c r="F42" s="75">
        <v>7</v>
      </c>
      <c r="G42" s="160">
        <v>5447</v>
      </c>
      <c r="H42" s="522">
        <v>9</v>
      </c>
      <c r="I42" s="523">
        <v>0</v>
      </c>
      <c r="J42" s="524">
        <v>9</v>
      </c>
      <c r="K42" s="525">
        <v>0</v>
      </c>
      <c r="L42" s="347">
        <v>4</v>
      </c>
      <c r="M42" s="431">
        <v>1484</v>
      </c>
      <c r="N42" s="345">
        <v>8</v>
      </c>
      <c r="O42" s="428">
        <v>1437</v>
      </c>
      <c r="P42" s="347"/>
      <c r="Q42" s="431"/>
      <c r="R42" s="345"/>
      <c r="S42" s="428"/>
      <c r="T42" s="144">
        <f t="shared" si="2"/>
        <v>45</v>
      </c>
      <c r="U42" s="88">
        <f t="shared" si="3"/>
        <v>8368</v>
      </c>
      <c r="V42" s="400">
        <v>33</v>
      </c>
    </row>
    <row r="43" spans="1:22" ht="15.75" x14ac:dyDescent="0.2">
      <c r="A43" s="929">
        <v>34</v>
      </c>
      <c r="B43" s="90" t="s">
        <v>573</v>
      </c>
      <c r="C43" s="159" t="s">
        <v>923</v>
      </c>
      <c r="D43" s="77">
        <v>9</v>
      </c>
      <c r="E43" s="78">
        <v>0</v>
      </c>
      <c r="F43" s="75">
        <v>2</v>
      </c>
      <c r="G43" s="160">
        <v>5507</v>
      </c>
      <c r="H43" s="522">
        <v>9</v>
      </c>
      <c r="I43" s="523">
        <v>0</v>
      </c>
      <c r="J43" s="524">
        <v>9</v>
      </c>
      <c r="K43" s="525">
        <v>0</v>
      </c>
      <c r="L43" s="347">
        <v>9</v>
      </c>
      <c r="M43" s="431">
        <v>0</v>
      </c>
      <c r="N43" s="345">
        <v>9</v>
      </c>
      <c r="O43" s="428">
        <v>0</v>
      </c>
      <c r="P43" s="347"/>
      <c r="Q43" s="431"/>
      <c r="R43" s="345"/>
      <c r="S43" s="428"/>
      <c r="T43" s="144">
        <f t="shared" si="2"/>
        <v>47</v>
      </c>
      <c r="U43" s="88">
        <f t="shared" si="3"/>
        <v>5507</v>
      </c>
      <c r="V43" s="391">
        <v>34</v>
      </c>
    </row>
    <row r="44" spans="1:22" ht="15.75" x14ac:dyDescent="0.2">
      <c r="A44" s="929">
        <v>35</v>
      </c>
      <c r="B44" s="392" t="s">
        <v>1026</v>
      </c>
      <c r="C44" s="159" t="s">
        <v>82</v>
      </c>
      <c r="D44" s="77">
        <v>9</v>
      </c>
      <c r="E44" s="78">
        <v>0</v>
      </c>
      <c r="F44" s="75">
        <v>9</v>
      </c>
      <c r="G44" s="160">
        <v>0</v>
      </c>
      <c r="H44" s="522">
        <v>9</v>
      </c>
      <c r="I44" s="523">
        <v>0</v>
      </c>
      <c r="J44" s="524">
        <v>9</v>
      </c>
      <c r="K44" s="525">
        <v>0</v>
      </c>
      <c r="L44" s="347">
        <v>8</v>
      </c>
      <c r="M44" s="431">
        <v>37</v>
      </c>
      <c r="N44" s="345">
        <v>3</v>
      </c>
      <c r="O44" s="428">
        <v>2947</v>
      </c>
      <c r="P44" s="347"/>
      <c r="Q44" s="431"/>
      <c r="R44" s="345"/>
      <c r="S44" s="428"/>
      <c r="T44" s="144">
        <f t="shared" si="2"/>
        <v>47</v>
      </c>
      <c r="U44" s="88">
        <f t="shared" si="3"/>
        <v>2984</v>
      </c>
      <c r="V44" s="391">
        <v>35</v>
      </c>
    </row>
    <row r="45" spans="1:22" ht="15.75" x14ac:dyDescent="0.2">
      <c r="A45" s="929">
        <v>36</v>
      </c>
      <c r="B45" s="392" t="s">
        <v>1027</v>
      </c>
      <c r="C45" s="159" t="s">
        <v>172</v>
      </c>
      <c r="D45" s="77">
        <v>9</v>
      </c>
      <c r="E45" s="78">
        <v>0</v>
      </c>
      <c r="F45" s="75">
        <v>9</v>
      </c>
      <c r="G45" s="160">
        <v>0</v>
      </c>
      <c r="H45" s="522">
        <v>7</v>
      </c>
      <c r="I45" s="523">
        <v>8000</v>
      </c>
      <c r="J45" s="524">
        <v>9</v>
      </c>
      <c r="K45" s="525">
        <v>0</v>
      </c>
      <c r="L45" s="347">
        <v>9</v>
      </c>
      <c r="M45" s="431">
        <v>0</v>
      </c>
      <c r="N45" s="345">
        <v>9</v>
      </c>
      <c r="O45" s="428">
        <v>0</v>
      </c>
      <c r="P45" s="347"/>
      <c r="Q45" s="431"/>
      <c r="R45" s="345"/>
      <c r="S45" s="428"/>
      <c r="T45" s="144">
        <f t="shared" si="2"/>
        <v>52</v>
      </c>
      <c r="U45" s="88">
        <f t="shared" si="3"/>
        <v>8000</v>
      </c>
      <c r="V45" s="400">
        <v>36</v>
      </c>
    </row>
    <row r="46" spans="1:22" ht="15.75" x14ac:dyDescent="0.2">
      <c r="A46" s="929">
        <v>37</v>
      </c>
      <c r="B46" s="392" t="s">
        <v>1028</v>
      </c>
      <c r="C46" s="159" t="s">
        <v>922</v>
      </c>
      <c r="D46" s="77">
        <v>9</v>
      </c>
      <c r="E46" s="78">
        <v>0</v>
      </c>
      <c r="F46" s="75">
        <v>9</v>
      </c>
      <c r="G46" s="160">
        <v>0</v>
      </c>
      <c r="H46" s="522">
        <v>9</v>
      </c>
      <c r="I46" s="523">
        <v>0</v>
      </c>
      <c r="J46" s="524">
        <v>9</v>
      </c>
      <c r="K46" s="525">
        <v>0</v>
      </c>
      <c r="L46" s="347">
        <v>9</v>
      </c>
      <c r="M46" s="431">
        <v>0</v>
      </c>
      <c r="N46" s="345">
        <v>7</v>
      </c>
      <c r="O46" s="428">
        <v>667</v>
      </c>
      <c r="P46" s="347"/>
      <c r="Q46" s="431"/>
      <c r="R46" s="345"/>
      <c r="S46" s="428"/>
      <c r="T46" s="144">
        <f t="shared" si="2"/>
        <v>52</v>
      </c>
      <c r="U46" s="88">
        <f t="shared" si="3"/>
        <v>667</v>
      </c>
      <c r="V46" s="400">
        <v>37</v>
      </c>
    </row>
    <row r="47" spans="1:22" ht="15.75" x14ac:dyDescent="0.2">
      <c r="A47" s="929">
        <v>38</v>
      </c>
      <c r="B47" s="392" t="s">
        <v>1029</v>
      </c>
      <c r="C47" s="930" t="s">
        <v>172</v>
      </c>
      <c r="D47" s="931">
        <v>9</v>
      </c>
      <c r="E47" s="932">
        <v>0</v>
      </c>
      <c r="F47" s="933">
        <v>9</v>
      </c>
      <c r="G47" s="934">
        <v>0</v>
      </c>
      <c r="H47" s="935">
        <v>9</v>
      </c>
      <c r="I47" s="936">
        <v>0</v>
      </c>
      <c r="J47" s="937">
        <v>8</v>
      </c>
      <c r="K47" s="938">
        <v>290</v>
      </c>
      <c r="L47" s="393">
        <v>9</v>
      </c>
      <c r="M47" s="394">
        <v>0</v>
      </c>
      <c r="N47" s="395">
        <v>9</v>
      </c>
      <c r="O47" s="397">
        <v>0</v>
      </c>
      <c r="P47" s="393"/>
      <c r="Q47" s="394"/>
      <c r="R47" s="395"/>
      <c r="S47" s="397"/>
      <c r="T47" s="144">
        <f t="shared" si="2"/>
        <v>53</v>
      </c>
      <c r="U47" s="88">
        <f t="shared" si="3"/>
        <v>290</v>
      </c>
      <c r="V47" s="400">
        <v>38</v>
      </c>
    </row>
    <row r="48" spans="1:22" ht="15.75" x14ac:dyDescent="0.2">
      <c r="A48" s="403"/>
      <c r="B48" s="404"/>
      <c r="C48" s="930"/>
      <c r="D48" s="931"/>
      <c r="E48" s="932"/>
      <c r="F48" s="933"/>
      <c r="G48" s="934"/>
      <c r="H48" s="935"/>
      <c r="I48" s="936"/>
      <c r="J48" s="937"/>
      <c r="K48" s="938"/>
      <c r="L48" s="393"/>
      <c r="M48" s="394"/>
      <c r="N48" s="395"/>
      <c r="O48" s="397"/>
      <c r="P48" s="393"/>
      <c r="Q48" s="394"/>
      <c r="R48" s="395"/>
      <c r="S48" s="397"/>
      <c r="T48" s="405"/>
      <c r="U48" s="397"/>
      <c r="V48" s="929"/>
    </row>
    <row r="49" spans="1:22" ht="15.75" x14ac:dyDescent="0.2">
      <c r="A49" s="929"/>
      <c r="B49" s="404"/>
      <c r="C49" s="930"/>
      <c r="D49" s="931"/>
      <c r="E49" s="932"/>
      <c r="F49" s="933"/>
      <c r="G49" s="934"/>
      <c r="H49" s="935"/>
      <c r="I49" s="936"/>
      <c r="J49" s="937"/>
      <c r="K49" s="938"/>
      <c r="L49" s="393"/>
      <c r="M49" s="394"/>
      <c r="N49" s="395"/>
      <c r="O49" s="397"/>
      <c r="P49" s="393"/>
      <c r="Q49" s="394"/>
      <c r="R49" s="395"/>
      <c r="S49" s="397"/>
      <c r="T49" s="405"/>
      <c r="U49" s="397"/>
      <c r="V49" s="403"/>
    </row>
    <row r="50" spans="1:22" ht="15.75" x14ac:dyDescent="0.2">
      <c r="A50" s="929"/>
      <c r="B50" s="404"/>
      <c r="C50" s="930"/>
      <c r="D50" s="931"/>
      <c r="E50" s="932"/>
      <c r="F50" s="933"/>
      <c r="G50" s="934"/>
      <c r="H50" s="935"/>
      <c r="I50" s="936"/>
      <c r="J50" s="937"/>
      <c r="K50" s="938"/>
      <c r="L50" s="393"/>
      <c r="M50" s="394"/>
      <c r="N50" s="395"/>
      <c r="O50" s="397"/>
      <c r="P50" s="393"/>
      <c r="Q50" s="394"/>
      <c r="R50" s="395"/>
      <c r="S50" s="397"/>
      <c r="T50" s="405"/>
      <c r="U50" s="397"/>
      <c r="V50" s="929"/>
    </row>
    <row r="51" spans="1:22" ht="17.25" thickBot="1" x14ac:dyDescent="0.25">
      <c r="A51" s="408"/>
      <c r="B51" s="409"/>
      <c r="C51" s="410"/>
      <c r="D51" s="411"/>
      <c r="E51" s="412"/>
      <c r="F51" s="413"/>
      <c r="G51" s="414"/>
      <c r="H51" s="411"/>
      <c r="I51" s="412"/>
      <c r="J51" s="413"/>
      <c r="K51" s="414"/>
      <c r="L51" s="411"/>
      <c r="M51" s="412"/>
      <c r="N51" s="413"/>
      <c r="O51" s="414"/>
      <c r="P51" s="411"/>
      <c r="Q51" s="412"/>
      <c r="R51" s="413"/>
      <c r="S51" s="414"/>
      <c r="T51" s="526" t="str">
        <f t="shared" ref="T51:U51" si="4">IF(ISNUMBER(D51)=TRUE(),SUM(D51,F51,H51,J51,L51,N51,P51,R51),"")</f>
        <v/>
      </c>
      <c r="U51" s="414" t="str">
        <f t="shared" si="4"/>
        <v/>
      </c>
      <c r="V51" s="527" t="str">
        <f>IF(ISNUMBER(AB64)=TRUE(),AB64,"")</f>
        <v/>
      </c>
    </row>
    <row r="52" spans="1:22" ht="15.75" thickTop="1" x14ac:dyDescent="0.2"/>
  </sheetData>
  <sortState xmlns:xlrd2="http://schemas.microsoft.com/office/spreadsheetml/2017/richdata2" ref="B10:U47">
    <sortCondition ref="T10:T47"/>
    <sortCondition descending="1" ref="U10:U47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3">
    <dataValidation type="custom" allowBlank="1" showInputMessage="1" showErrorMessage="1" errorTitle="Stani!" error="Polje sa formulom i nije dopušteno ništa mjenjati!" promptTitle="POZOR!" prompt="Polje sa formulom, ne upisuj ništa!" sqref="T51" xr:uid="{257AADDA-2B22-4735-86EC-83DD6456FF89}">
      <formula1>IF(ISNUMBER(IZ64)=TRUE(),SUM(IZ64,JB64,JD64,JF64,JH64,JJ64,JL64,JN64),"")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48:T50" xr:uid="{0F07A633-A0B7-4A76-A82F-D1E0D5DC4BF6}">
      <formula1>IF(ISNUMBER(#REF!)=TRUE(),SUM(#REF!,#REF!,#REF!,#REF!,#REF!,#REF!,#REF!,#REF!),"")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0:T47" xr:uid="{1A75A4DD-AE79-47B0-8C39-33DE34A8927D}">
      <formula1>IF(ISNUMBER(D10)=TRUE,SUM(D10,F10,H10,J10,L10,N10,P10,R10),"")</formula1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5"/>
  <sheetViews>
    <sheetView zoomScale="98" zoomScaleNormal="98" workbookViewId="0">
      <selection activeCell="AB16" sqref="AB16"/>
    </sheetView>
  </sheetViews>
  <sheetFormatPr defaultColWidth="9.140625" defaultRowHeight="12.75" x14ac:dyDescent="0.2"/>
  <cols>
    <col min="1" max="1" width="4.5703125" style="30"/>
    <col min="2" max="2" width="17.140625" style="31"/>
    <col min="3" max="3" width="5.7109375" style="31"/>
    <col min="4" max="4" width="9.42578125" style="31"/>
    <col min="5" max="5" width="5.7109375" style="31"/>
    <col min="6" max="6" width="9.42578125" style="31"/>
    <col min="7" max="7" width="5.7109375" style="31"/>
    <col min="8" max="8" width="9.42578125" style="31"/>
    <col min="9" max="9" width="5.7109375" style="31"/>
    <col min="10" max="10" width="9.42578125" style="31"/>
    <col min="11" max="11" width="5.7109375" style="31"/>
    <col min="12" max="12" width="9.42578125" style="31"/>
    <col min="13" max="13" width="5.85546875" style="31"/>
    <col min="14" max="14" width="9.42578125" style="31"/>
    <col min="15" max="15" width="5.7109375" style="31"/>
    <col min="16" max="16" width="9.42578125" style="31"/>
    <col min="17" max="17" width="5.7109375" style="31"/>
    <col min="18" max="18" width="9.42578125" style="31"/>
    <col min="19" max="19" width="6.28515625" style="31"/>
    <col min="20" max="20" width="11" style="31"/>
    <col min="21" max="21" width="10" style="31"/>
    <col min="22" max="22" width="9.140625" style="31"/>
    <col min="23" max="27" width="0" style="31" hidden="1"/>
    <col min="28" max="257" width="9.140625" style="31"/>
    <col min="258" max="16384" width="9.140625" style="32"/>
  </cols>
  <sheetData>
    <row r="2" spans="1:21" x14ac:dyDescent="0.2"/>
    <row r="4" spans="1:21" ht="20.25" x14ac:dyDescent="0.3">
      <c r="C4" s="33" t="s">
        <v>0</v>
      </c>
      <c r="D4" s="34"/>
      <c r="G4" s="93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35" t="s">
        <v>2</v>
      </c>
      <c r="G5" s="93"/>
      <c r="H5" s="93"/>
      <c r="I5" s="93"/>
      <c r="J5" s="93"/>
      <c r="K5" s="95" t="s">
        <v>312</v>
      </c>
      <c r="L5" s="93"/>
      <c r="M5" s="93"/>
      <c r="N5" s="93"/>
    </row>
    <row r="6" spans="1:21" ht="20.25" x14ac:dyDescent="0.3">
      <c r="G6" s="93"/>
      <c r="H6" s="93"/>
      <c r="I6" s="93"/>
      <c r="J6" s="93"/>
      <c r="K6" s="96" t="s">
        <v>3</v>
      </c>
      <c r="L6" s="93"/>
      <c r="M6" s="93"/>
      <c r="N6" s="93"/>
    </row>
    <row r="7" spans="1:21" ht="13.5" thickBot="1" x14ac:dyDescent="0.25"/>
    <row r="8" spans="1:21" ht="18.75" thickBot="1" x14ac:dyDescent="0.25">
      <c r="A8" s="1320" t="s">
        <v>4</v>
      </c>
      <c r="B8" s="1322" t="s">
        <v>5</v>
      </c>
      <c r="C8" s="1323" t="s">
        <v>6</v>
      </c>
      <c r="D8" s="1323"/>
      <c r="E8" s="1324" t="s">
        <v>7</v>
      </c>
      <c r="F8" s="1324"/>
      <c r="G8" s="1323" t="s">
        <v>8</v>
      </c>
      <c r="H8" s="1323"/>
      <c r="I8" s="1324" t="s">
        <v>9</v>
      </c>
      <c r="J8" s="1324"/>
      <c r="K8" s="1323" t="s">
        <v>10</v>
      </c>
      <c r="L8" s="1323"/>
      <c r="M8" s="1324" t="s">
        <v>11</v>
      </c>
      <c r="N8" s="1324"/>
      <c r="O8" s="1323" t="s">
        <v>12</v>
      </c>
      <c r="P8" s="1323"/>
      <c r="Q8" s="1331" t="s">
        <v>13</v>
      </c>
      <c r="R8" s="1331"/>
      <c r="S8" s="1325" t="s">
        <v>14</v>
      </c>
      <c r="T8" s="1325"/>
      <c r="U8" s="1326"/>
    </row>
    <row r="9" spans="1:21" ht="38.25" customHeight="1" thickTop="1" thickBot="1" x14ac:dyDescent="0.25">
      <c r="A9" s="1321"/>
      <c r="B9" s="1305"/>
      <c r="C9" s="1328" t="s">
        <v>223</v>
      </c>
      <c r="D9" s="1329"/>
      <c r="E9" s="1328" t="s">
        <v>224</v>
      </c>
      <c r="F9" s="1329"/>
      <c r="G9" s="1330" t="s">
        <v>225</v>
      </c>
      <c r="H9" s="1330"/>
      <c r="I9" s="1330" t="s">
        <v>226</v>
      </c>
      <c r="J9" s="1330"/>
      <c r="K9" s="1330" t="s">
        <v>227</v>
      </c>
      <c r="L9" s="1330"/>
      <c r="M9" s="1330" t="s">
        <v>228</v>
      </c>
      <c r="N9" s="1330"/>
      <c r="O9" s="1330" t="s">
        <v>229</v>
      </c>
      <c r="P9" s="1330"/>
      <c r="Q9" s="1330" t="s">
        <v>230</v>
      </c>
      <c r="R9" s="1330"/>
      <c r="S9" s="1308"/>
      <c r="T9" s="1308"/>
      <c r="U9" s="1327"/>
    </row>
    <row r="10" spans="1:21" ht="2.25" customHeight="1" thickTop="1" x14ac:dyDescent="0.2">
      <c r="A10" s="1321"/>
      <c r="B10" s="1305"/>
      <c r="C10" s="321"/>
      <c r="D10" s="322"/>
      <c r="E10" s="323"/>
      <c r="F10" s="324"/>
      <c r="G10" s="325"/>
      <c r="H10" s="326"/>
      <c r="I10" s="323"/>
      <c r="J10" s="324"/>
      <c r="K10" s="325"/>
      <c r="L10" s="326"/>
      <c r="M10" s="323"/>
      <c r="N10" s="324"/>
      <c r="O10" s="325"/>
      <c r="P10" s="326"/>
      <c r="Q10" s="323"/>
      <c r="R10" s="326"/>
      <c r="S10" s="325"/>
      <c r="T10" s="327"/>
      <c r="U10" s="328"/>
    </row>
    <row r="11" spans="1:21" ht="19.5" customHeight="1" x14ac:dyDescent="0.2">
      <c r="A11" s="329"/>
      <c r="B11" s="330"/>
      <c r="C11" s="321" t="s">
        <v>15</v>
      </c>
      <c r="D11" s="322" t="s">
        <v>16</v>
      </c>
      <c r="E11" s="528" t="s">
        <v>15</v>
      </c>
      <c r="F11" s="529" t="s">
        <v>16</v>
      </c>
      <c r="G11" s="321" t="s">
        <v>15</v>
      </c>
      <c r="H11" s="322" t="s">
        <v>16</v>
      </c>
      <c r="I11" s="528" t="s">
        <v>15</v>
      </c>
      <c r="J11" s="529" t="s">
        <v>16</v>
      </c>
      <c r="K11" s="321" t="s">
        <v>15</v>
      </c>
      <c r="L11" s="322" t="s">
        <v>16</v>
      </c>
      <c r="M11" s="528" t="s">
        <v>15</v>
      </c>
      <c r="N11" s="529" t="s">
        <v>16</v>
      </c>
      <c r="O11" s="321" t="s">
        <v>15</v>
      </c>
      <c r="P11" s="322" t="s">
        <v>16</v>
      </c>
      <c r="Q11" s="528" t="s">
        <v>15</v>
      </c>
      <c r="R11" s="322" t="s">
        <v>16</v>
      </c>
      <c r="S11" s="321" t="s">
        <v>15</v>
      </c>
      <c r="T11" s="530" t="s">
        <v>17</v>
      </c>
      <c r="U11" s="531" t="s">
        <v>18</v>
      </c>
    </row>
    <row r="12" spans="1:21" ht="1.5" customHeight="1" thickBot="1" x14ac:dyDescent="0.25">
      <c r="A12" s="337"/>
      <c r="B12" s="338"/>
      <c r="C12" s="339"/>
      <c r="D12" s="340"/>
      <c r="E12" s="339"/>
      <c r="F12" s="341"/>
      <c r="G12" s="339"/>
      <c r="H12" s="340"/>
      <c r="I12" s="339"/>
      <c r="J12" s="341"/>
      <c r="K12" s="339"/>
      <c r="L12" s="340"/>
      <c r="M12" s="339"/>
      <c r="N12" s="341"/>
      <c r="O12" s="339"/>
      <c r="P12" s="340"/>
      <c r="Q12" s="339"/>
      <c r="R12" s="340"/>
      <c r="S12" s="339"/>
      <c r="T12" s="342"/>
      <c r="U12" s="343"/>
    </row>
    <row r="13" spans="1:21" ht="33.75" customHeight="1" thickTop="1" x14ac:dyDescent="0.2">
      <c r="A13" s="344">
        <v>1</v>
      </c>
      <c r="B13" s="532" t="s">
        <v>34</v>
      </c>
      <c r="C13" s="345">
        <v>3</v>
      </c>
      <c r="D13" s="346">
        <v>19770</v>
      </c>
      <c r="E13" s="347">
        <v>1</v>
      </c>
      <c r="F13" s="348">
        <v>18998</v>
      </c>
      <c r="G13" s="345">
        <v>2</v>
      </c>
      <c r="H13" s="346">
        <v>14281</v>
      </c>
      <c r="I13" s="347">
        <v>4</v>
      </c>
      <c r="J13" s="348">
        <v>14321</v>
      </c>
      <c r="K13" s="345">
        <v>1</v>
      </c>
      <c r="L13" s="346">
        <v>8005</v>
      </c>
      <c r="M13" s="347">
        <v>3</v>
      </c>
      <c r="N13" s="348">
        <v>6690</v>
      </c>
      <c r="O13" s="345"/>
      <c r="P13" s="346"/>
      <c r="Q13" s="347"/>
      <c r="R13" s="348"/>
      <c r="S13" s="349">
        <f t="shared" ref="S13:T20" si="0">C13+E13+G13+I13+K13+M13</f>
        <v>14</v>
      </c>
      <c r="T13" s="350">
        <f t="shared" si="0"/>
        <v>82065</v>
      </c>
      <c r="U13" s="351">
        <v>1</v>
      </c>
    </row>
    <row r="14" spans="1:21" ht="33.75" customHeight="1" x14ac:dyDescent="0.2">
      <c r="A14" s="352">
        <v>2</v>
      </c>
      <c r="B14" s="532" t="s">
        <v>117</v>
      </c>
      <c r="C14" s="345">
        <v>2</v>
      </c>
      <c r="D14" s="346">
        <v>22455</v>
      </c>
      <c r="E14" s="347">
        <v>2</v>
      </c>
      <c r="F14" s="348">
        <v>20006</v>
      </c>
      <c r="G14" s="345">
        <v>3</v>
      </c>
      <c r="H14" s="346">
        <v>12218</v>
      </c>
      <c r="I14" s="347">
        <v>1</v>
      </c>
      <c r="J14" s="348">
        <v>18316</v>
      </c>
      <c r="K14" s="345">
        <v>2</v>
      </c>
      <c r="L14" s="346">
        <v>2260</v>
      </c>
      <c r="M14" s="347">
        <v>8</v>
      </c>
      <c r="N14" s="348">
        <v>4825</v>
      </c>
      <c r="O14" s="345"/>
      <c r="P14" s="346"/>
      <c r="Q14" s="347"/>
      <c r="R14" s="348"/>
      <c r="S14" s="349">
        <f t="shared" si="0"/>
        <v>18</v>
      </c>
      <c r="T14" s="350">
        <f t="shared" si="0"/>
        <v>80080</v>
      </c>
      <c r="U14" s="355">
        <v>2</v>
      </c>
    </row>
    <row r="15" spans="1:21" ht="33.75" customHeight="1" x14ac:dyDescent="0.2">
      <c r="A15" s="352">
        <v>3</v>
      </c>
      <c r="B15" s="532" t="s">
        <v>122</v>
      </c>
      <c r="C15" s="345">
        <v>1</v>
      </c>
      <c r="D15" s="346">
        <v>20812</v>
      </c>
      <c r="E15" s="347">
        <v>3</v>
      </c>
      <c r="F15" s="348">
        <v>18592</v>
      </c>
      <c r="G15" s="345">
        <v>1</v>
      </c>
      <c r="H15" s="346">
        <v>14479</v>
      </c>
      <c r="I15" s="347">
        <v>8</v>
      </c>
      <c r="J15" s="348">
        <v>11173</v>
      </c>
      <c r="K15" s="345">
        <v>3</v>
      </c>
      <c r="L15" s="346">
        <v>3515</v>
      </c>
      <c r="M15" s="347">
        <v>4</v>
      </c>
      <c r="N15" s="348">
        <v>5840</v>
      </c>
      <c r="O15" s="345"/>
      <c r="P15" s="346"/>
      <c r="Q15" s="347"/>
      <c r="R15" s="348"/>
      <c r="S15" s="349">
        <f t="shared" si="0"/>
        <v>20</v>
      </c>
      <c r="T15" s="350">
        <f t="shared" si="0"/>
        <v>74411</v>
      </c>
      <c r="U15" s="355">
        <v>3</v>
      </c>
    </row>
    <row r="16" spans="1:21" ht="33.75" customHeight="1" x14ac:dyDescent="0.2">
      <c r="A16" s="352">
        <v>4</v>
      </c>
      <c r="B16" s="532" t="s">
        <v>118</v>
      </c>
      <c r="C16" s="345">
        <v>7</v>
      </c>
      <c r="D16" s="346">
        <v>16304</v>
      </c>
      <c r="E16" s="347">
        <v>4</v>
      </c>
      <c r="F16" s="348">
        <v>16273</v>
      </c>
      <c r="G16" s="345">
        <v>4</v>
      </c>
      <c r="H16" s="346">
        <v>12433</v>
      </c>
      <c r="I16" s="347">
        <v>5</v>
      </c>
      <c r="J16" s="348">
        <v>14189</v>
      </c>
      <c r="K16" s="345">
        <v>4</v>
      </c>
      <c r="L16" s="346">
        <v>1590</v>
      </c>
      <c r="M16" s="347">
        <v>2</v>
      </c>
      <c r="N16" s="348">
        <v>12260</v>
      </c>
      <c r="O16" s="345"/>
      <c r="P16" s="346"/>
      <c r="Q16" s="347"/>
      <c r="R16" s="348"/>
      <c r="S16" s="349">
        <f t="shared" si="0"/>
        <v>26</v>
      </c>
      <c r="T16" s="350">
        <f t="shared" si="0"/>
        <v>73049</v>
      </c>
      <c r="U16" s="355">
        <v>4</v>
      </c>
    </row>
    <row r="17" spans="1:21" ht="33.75" customHeight="1" x14ac:dyDescent="0.2">
      <c r="A17" s="352">
        <v>5</v>
      </c>
      <c r="B17" s="532" t="s">
        <v>119</v>
      </c>
      <c r="C17" s="345">
        <v>5</v>
      </c>
      <c r="D17" s="346">
        <v>17847</v>
      </c>
      <c r="E17" s="347">
        <v>5</v>
      </c>
      <c r="F17" s="348">
        <v>17816</v>
      </c>
      <c r="G17" s="345">
        <v>5</v>
      </c>
      <c r="H17" s="346">
        <v>11640</v>
      </c>
      <c r="I17" s="347">
        <v>2</v>
      </c>
      <c r="J17" s="348">
        <v>14629</v>
      </c>
      <c r="K17" s="345">
        <v>5</v>
      </c>
      <c r="L17" s="346">
        <v>1535</v>
      </c>
      <c r="M17" s="347">
        <v>6</v>
      </c>
      <c r="N17" s="348">
        <v>12510</v>
      </c>
      <c r="O17" s="345"/>
      <c r="P17" s="346"/>
      <c r="Q17" s="347"/>
      <c r="R17" s="348"/>
      <c r="S17" s="349">
        <f t="shared" si="0"/>
        <v>28</v>
      </c>
      <c r="T17" s="350">
        <f t="shared" si="0"/>
        <v>75977</v>
      </c>
      <c r="U17" s="355">
        <v>5</v>
      </c>
    </row>
    <row r="18" spans="1:21" ht="33.75" customHeight="1" x14ac:dyDescent="0.2">
      <c r="A18" s="352">
        <v>6</v>
      </c>
      <c r="B18" s="532" t="s">
        <v>120</v>
      </c>
      <c r="C18" s="345">
        <v>4</v>
      </c>
      <c r="D18" s="346">
        <v>18450</v>
      </c>
      <c r="E18" s="347">
        <v>6</v>
      </c>
      <c r="F18" s="348">
        <v>17750</v>
      </c>
      <c r="G18" s="345">
        <v>8</v>
      </c>
      <c r="H18" s="346">
        <v>8654</v>
      </c>
      <c r="I18" s="347">
        <v>3</v>
      </c>
      <c r="J18" s="348">
        <v>14207</v>
      </c>
      <c r="K18" s="345">
        <v>7</v>
      </c>
      <c r="L18" s="346">
        <v>1905</v>
      </c>
      <c r="M18" s="347">
        <v>1</v>
      </c>
      <c r="N18" s="348">
        <v>11420</v>
      </c>
      <c r="O18" s="345"/>
      <c r="P18" s="346"/>
      <c r="Q18" s="347"/>
      <c r="R18" s="348"/>
      <c r="S18" s="349">
        <f t="shared" si="0"/>
        <v>29</v>
      </c>
      <c r="T18" s="350">
        <f t="shared" si="0"/>
        <v>72386</v>
      </c>
      <c r="U18" s="355">
        <v>6</v>
      </c>
    </row>
    <row r="19" spans="1:21" ht="33.75" customHeight="1" x14ac:dyDescent="0.2">
      <c r="A19" s="352">
        <v>7</v>
      </c>
      <c r="B19" s="532" t="s">
        <v>171</v>
      </c>
      <c r="C19" s="345">
        <v>8</v>
      </c>
      <c r="D19" s="346">
        <v>13190</v>
      </c>
      <c r="E19" s="347">
        <v>7</v>
      </c>
      <c r="F19" s="348">
        <v>13699</v>
      </c>
      <c r="G19" s="345">
        <v>6</v>
      </c>
      <c r="H19" s="346">
        <v>10222</v>
      </c>
      <c r="I19" s="347">
        <v>6</v>
      </c>
      <c r="J19" s="348">
        <v>13715</v>
      </c>
      <c r="K19" s="345">
        <v>6</v>
      </c>
      <c r="L19" s="346">
        <v>2065.1</v>
      </c>
      <c r="M19" s="347">
        <v>7</v>
      </c>
      <c r="N19" s="348">
        <v>4320</v>
      </c>
      <c r="O19" s="345"/>
      <c r="P19" s="346"/>
      <c r="Q19" s="347"/>
      <c r="R19" s="348"/>
      <c r="S19" s="349">
        <f t="shared" si="0"/>
        <v>40</v>
      </c>
      <c r="T19" s="350">
        <f t="shared" si="0"/>
        <v>57211.1</v>
      </c>
      <c r="U19" s="355">
        <v>7</v>
      </c>
    </row>
    <row r="20" spans="1:21" ht="33.75" customHeight="1" thickBot="1" x14ac:dyDescent="0.25">
      <c r="A20" s="356">
        <v>8</v>
      </c>
      <c r="B20" s="533" t="s">
        <v>166</v>
      </c>
      <c r="C20" s="357">
        <v>6</v>
      </c>
      <c r="D20" s="358">
        <v>17054</v>
      </c>
      <c r="E20" s="359">
        <v>8</v>
      </c>
      <c r="F20" s="360">
        <v>13380</v>
      </c>
      <c r="G20" s="357">
        <v>7</v>
      </c>
      <c r="H20" s="358">
        <v>9965</v>
      </c>
      <c r="I20" s="359">
        <v>7</v>
      </c>
      <c r="J20" s="360">
        <v>12503</v>
      </c>
      <c r="K20" s="357">
        <v>8</v>
      </c>
      <c r="L20" s="358">
        <v>1025.0999999999999</v>
      </c>
      <c r="M20" s="359">
        <v>5</v>
      </c>
      <c r="N20" s="360">
        <v>5200</v>
      </c>
      <c r="O20" s="357"/>
      <c r="P20" s="358"/>
      <c r="Q20" s="357"/>
      <c r="R20" s="358"/>
      <c r="S20" s="361">
        <f t="shared" si="0"/>
        <v>41</v>
      </c>
      <c r="T20" s="1219">
        <f t="shared" si="0"/>
        <v>59127.1</v>
      </c>
      <c r="U20" s="363">
        <v>8</v>
      </c>
    </row>
    <row r="23" spans="1:21" ht="23.25" x14ac:dyDescent="0.35">
      <c r="B23" s="164" t="s">
        <v>611</v>
      </c>
    </row>
    <row r="25" spans="1:21" ht="23.25" x14ac:dyDescent="0.35">
      <c r="B25" s="164" t="s">
        <v>612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0"/>
  <sheetViews>
    <sheetView zoomScale="84" zoomScaleNormal="84" zoomScalePageLayoutView="55" workbookViewId="0">
      <selection activeCell="J35" sqref="J35"/>
    </sheetView>
  </sheetViews>
  <sheetFormatPr defaultColWidth="9.140625" defaultRowHeight="15" x14ac:dyDescent="0.2"/>
  <cols>
    <col min="1" max="1" width="5.140625" style="23"/>
    <col min="2" max="2" width="21.85546875" style="27"/>
    <col min="3" max="3" width="24" style="24" customWidth="1"/>
    <col min="4" max="4" width="5.7109375" style="24"/>
    <col min="5" max="5" width="9.28515625" style="25"/>
    <col min="6" max="6" width="5.7109375" style="24"/>
    <col min="7" max="7" width="9.28515625" style="25"/>
    <col min="8" max="8" width="5.7109375" style="24"/>
    <col min="9" max="9" width="9.28515625" style="25"/>
    <col min="10" max="10" width="5.7109375" style="24"/>
    <col min="11" max="11" width="9.28515625" style="25"/>
    <col min="12" max="12" width="5.7109375" style="24"/>
    <col min="13" max="13" width="9.28515625" style="25"/>
    <col min="14" max="14" width="5.7109375" style="24"/>
    <col min="15" max="15" width="9.28515625" style="25"/>
    <col min="16" max="16" width="5.7109375" style="24"/>
    <col min="17" max="17" width="9.28515625" style="25"/>
    <col min="18" max="18" width="5.7109375" style="24"/>
    <col min="19" max="19" width="9.28515625" style="25"/>
    <col min="20" max="20" width="6.7109375" style="24"/>
    <col min="21" max="21" width="10" style="25"/>
    <col min="22" max="22" width="10.5703125" style="24"/>
    <col min="23" max="28" width="0" style="24" hidden="1"/>
    <col min="29" max="257" width="9.140625" style="24"/>
    <col min="258" max="16384" width="9.140625" style="26"/>
  </cols>
  <sheetData>
    <row r="1" spans="1:22" ht="23.25" x14ac:dyDescent="0.35">
      <c r="B1" s="1332" t="s">
        <v>0</v>
      </c>
      <c r="C1" s="1332"/>
      <c r="G1" s="97"/>
      <c r="H1" s="92"/>
      <c r="I1" s="97"/>
      <c r="J1" s="92"/>
      <c r="K1" s="13" t="s">
        <v>1</v>
      </c>
      <c r="L1" s="92"/>
      <c r="M1" s="97"/>
      <c r="N1" s="92"/>
      <c r="O1" s="97"/>
      <c r="Q1" s="24"/>
    </row>
    <row r="2" spans="1:22" ht="23.25" x14ac:dyDescent="0.35">
      <c r="B2" s="1333" t="s">
        <v>2</v>
      </c>
      <c r="C2" s="1333"/>
      <c r="G2" s="97"/>
      <c r="H2" s="92"/>
      <c r="I2" s="97"/>
      <c r="J2" s="92"/>
      <c r="K2" s="13" t="s">
        <v>313</v>
      </c>
      <c r="L2" s="92"/>
      <c r="M2" s="97"/>
      <c r="N2" s="92"/>
      <c r="O2" s="97"/>
    </row>
    <row r="3" spans="1:22" ht="23.25" x14ac:dyDescent="0.35">
      <c r="G3" s="97"/>
      <c r="H3" s="92"/>
      <c r="I3" s="97"/>
      <c r="J3" s="92"/>
      <c r="K3" s="13" t="s">
        <v>19</v>
      </c>
      <c r="L3" s="92"/>
      <c r="M3" s="97"/>
      <c r="N3" s="92"/>
      <c r="O3" s="97"/>
    </row>
    <row r="4" spans="1:22" ht="15.75" thickBot="1" x14ac:dyDescent="0.25"/>
    <row r="5" spans="1:22" ht="18.75" thickBot="1" x14ac:dyDescent="0.25">
      <c r="A5" s="1320" t="s">
        <v>4</v>
      </c>
      <c r="B5" s="1334" t="s">
        <v>20</v>
      </c>
      <c r="C5" s="1335" t="s">
        <v>5</v>
      </c>
      <c r="D5" s="1324" t="s">
        <v>6</v>
      </c>
      <c r="E5" s="1324"/>
      <c r="F5" s="1323" t="s">
        <v>7</v>
      </c>
      <c r="G5" s="1323"/>
      <c r="H5" s="1324" t="s">
        <v>8</v>
      </c>
      <c r="I5" s="1324"/>
      <c r="J5" s="1323" t="s">
        <v>9</v>
      </c>
      <c r="K5" s="1323"/>
      <c r="L5" s="1324" t="s">
        <v>10</v>
      </c>
      <c r="M5" s="1324"/>
      <c r="N5" s="1323" t="s">
        <v>11</v>
      </c>
      <c r="O5" s="1323"/>
      <c r="P5" s="1324" t="s">
        <v>12</v>
      </c>
      <c r="Q5" s="1324"/>
      <c r="R5" s="1323" t="s">
        <v>13</v>
      </c>
      <c r="S5" s="1323"/>
      <c r="T5" s="1326" t="s">
        <v>14</v>
      </c>
      <c r="U5" s="1326"/>
      <c r="V5" s="1326"/>
    </row>
    <row r="6" spans="1:22" ht="39" customHeight="1" thickBot="1" x14ac:dyDescent="0.25">
      <c r="A6" s="1320"/>
      <c r="B6" s="1334"/>
      <c r="C6" s="1335"/>
      <c r="D6" s="1328" t="s">
        <v>223</v>
      </c>
      <c r="E6" s="1329"/>
      <c r="F6" s="1328" t="s">
        <v>224</v>
      </c>
      <c r="G6" s="1329"/>
      <c r="H6" s="1330" t="s">
        <v>225</v>
      </c>
      <c r="I6" s="1330"/>
      <c r="J6" s="1330" t="s">
        <v>226</v>
      </c>
      <c r="K6" s="1330"/>
      <c r="L6" s="1330" t="s">
        <v>227</v>
      </c>
      <c r="M6" s="1330"/>
      <c r="N6" s="1330" t="s">
        <v>228</v>
      </c>
      <c r="O6" s="1330"/>
      <c r="P6" s="1330" t="s">
        <v>229</v>
      </c>
      <c r="Q6" s="1330"/>
      <c r="R6" s="1330" t="s">
        <v>230</v>
      </c>
      <c r="S6" s="1330"/>
      <c r="T6" s="1326"/>
      <c r="U6" s="1326"/>
      <c r="V6" s="1326"/>
    </row>
    <row r="7" spans="1:22" ht="4.5" customHeight="1" x14ac:dyDescent="0.2">
      <c r="A7" s="1320"/>
      <c r="B7" s="1334"/>
      <c r="C7" s="1335"/>
      <c r="D7" s="366"/>
      <c r="E7" s="367"/>
      <c r="F7" s="366"/>
      <c r="G7" s="368"/>
      <c r="H7" s="369"/>
      <c r="I7" s="367"/>
      <c r="J7" s="366"/>
      <c r="K7" s="368"/>
      <c r="L7" s="369"/>
      <c r="M7" s="367"/>
      <c r="N7" s="366"/>
      <c r="O7" s="370"/>
      <c r="P7" s="369"/>
      <c r="Q7" s="367"/>
      <c r="R7" s="366"/>
      <c r="S7" s="368"/>
      <c r="T7" s="369"/>
      <c r="U7" s="371"/>
      <c r="V7" s="372"/>
    </row>
    <row r="8" spans="1:22" ht="12" customHeight="1" x14ac:dyDescent="0.2">
      <c r="A8" s="329"/>
      <c r="B8" s="373"/>
      <c r="C8" s="374"/>
      <c r="D8" s="375" t="s">
        <v>15</v>
      </c>
      <c r="E8" s="376" t="s">
        <v>16</v>
      </c>
      <c r="F8" s="375" t="s">
        <v>15</v>
      </c>
      <c r="G8" s="377" t="s">
        <v>16</v>
      </c>
      <c r="H8" s="378" t="s">
        <v>15</v>
      </c>
      <c r="I8" s="376" t="s">
        <v>16</v>
      </c>
      <c r="J8" s="375" t="s">
        <v>15</v>
      </c>
      <c r="K8" s="377" t="s">
        <v>16</v>
      </c>
      <c r="L8" s="378" t="s">
        <v>15</v>
      </c>
      <c r="M8" s="376" t="s">
        <v>16</v>
      </c>
      <c r="N8" s="375" t="s">
        <v>15</v>
      </c>
      <c r="O8" s="379" t="s">
        <v>16</v>
      </c>
      <c r="P8" s="378" t="s">
        <v>15</v>
      </c>
      <c r="Q8" s="376" t="s">
        <v>16</v>
      </c>
      <c r="R8" s="375" t="s">
        <v>15</v>
      </c>
      <c r="S8" s="377" t="s">
        <v>16</v>
      </c>
      <c r="T8" s="378" t="s">
        <v>15</v>
      </c>
      <c r="U8" s="380" t="s">
        <v>17</v>
      </c>
      <c r="V8" s="534" t="s">
        <v>18</v>
      </c>
    </row>
    <row r="9" spans="1:22" ht="3.75" customHeight="1" thickBot="1" x14ac:dyDescent="0.25">
      <c r="A9" s="382"/>
      <c r="B9" s="383"/>
      <c r="C9" s="384"/>
      <c r="D9" s="385"/>
      <c r="E9" s="386"/>
      <c r="F9" s="385"/>
      <c r="G9" s="387"/>
      <c r="H9" s="388"/>
      <c r="I9" s="386"/>
      <c r="J9" s="385"/>
      <c r="K9" s="387"/>
      <c r="L9" s="388"/>
      <c r="M9" s="386"/>
      <c r="N9" s="385"/>
      <c r="O9" s="387"/>
      <c r="P9" s="388"/>
      <c r="Q9" s="386"/>
      <c r="R9" s="385"/>
      <c r="S9" s="387"/>
      <c r="T9" s="388"/>
      <c r="U9" s="389"/>
      <c r="V9" s="390"/>
    </row>
    <row r="10" spans="1:22" ht="15.75" x14ac:dyDescent="0.2">
      <c r="A10" s="391">
        <v>1</v>
      </c>
      <c r="B10" s="392" t="s">
        <v>672</v>
      </c>
      <c r="C10" s="535" t="s">
        <v>34</v>
      </c>
      <c r="D10" s="393">
        <v>1</v>
      </c>
      <c r="E10" s="394">
        <v>6554</v>
      </c>
      <c r="F10" s="395">
        <v>1</v>
      </c>
      <c r="G10" s="396">
        <v>5177</v>
      </c>
      <c r="H10" s="393">
        <v>1</v>
      </c>
      <c r="I10" s="394">
        <v>4632</v>
      </c>
      <c r="J10" s="395">
        <v>3</v>
      </c>
      <c r="K10" s="397">
        <v>4329</v>
      </c>
      <c r="L10" s="393">
        <v>1</v>
      </c>
      <c r="M10" s="394">
        <v>2290</v>
      </c>
      <c r="N10" s="395">
        <v>4</v>
      </c>
      <c r="O10" s="397">
        <v>2385</v>
      </c>
      <c r="P10" s="393"/>
      <c r="Q10" s="394"/>
      <c r="R10" s="395"/>
      <c r="S10" s="397"/>
      <c r="T10" s="398">
        <f t="shared" ref="T10:T45" si="0">D10+F10+H10+J10+L10+N10</f>
        <v>11</v>
      </c>
      <c r="U10" s="350">
        <f t="shared" ref="U10:U45" si="1">E10+G10+I10+K10+M10+O10</f>
        <v>25367</v>
      </c>
      <c r="V10" s="399">
        <v>1</v>
      </c>
    </row>
    <row r="11" spans="1:22" ht="15.75" x14ac:dyDescent="0.2">
      <c r="A11" s="400">
        <v>2</v>
      </c>
      <c r="B11" s="392" t="s">
        <v>669</v>
      </c>
      <c r="C11" s="535" t="s">
        <v>117</v>
      </c>
      <c r="D11" s="393">
        <v>1</v>
      </c>
      <c r="E11" s="394">
        <v>8664</v>
      </c>
      <c r="F11" s="395">
        <v>1</v>
      </c>
      <c r="G11" s="396">
        <v>7964</v>
      </c>
      <c r="H11" s="395">
        <v>1</v>
      </c>
      <c r="I11" s="397">
        <v>4259</v>
      </c>
      <c r="J11" s="395">
        <v>1</v>
      </c>
      <c r="K11" s="397">
        <v>5507</v>
      </c>
      <c r="L11" s="393">
        <v>4</v>
      </c>
      <c r="M11" s="394">
        <v>640</v>
      </c>
      <c r="N11" s="395">
        <v>6</v>
      </c>
      <c r="O11" s="397">
        <v>1235</v>
      </c>
      <c r="P11" s="393"/>
      <c r="Q11" s="394"/>
      <c r="R11" s="395"/>
      <c r="S11" s="397"/>
      <c r="T11" s="398">
        <f t="shared" si="0"/>
        <v>14</v>
      </c>
      <c r="U11" s="350">
        <f t="shared" si="1"/>
        <v>28269</v>
      </c>
      <c r="V11" s="402">
        <v>2</v>
      </c>
    </row>
    <row r="12" spans="1:22" ht="15.75" x14ac:dyDescent="0.2">
      <c r="A12" s="391">
        <v>3</v>
      </c>
      <c r="B12" s="392" t="s">
        <v>688</v>
      </c>
      <c r="C12" s="535" t="s">
        <v>690</v>
      </c>
      <c r="D12" s="393">
        <v>1</v>
      </c>
      <c r="E12" s="394">
        <v>4675</v>
      </c>
      <c r="F12" s="395">
        <v>4</v>
      </c>
      <c r="G12" s="396">
        <v>3974</v>
      </c>
      <c r="H12" s="395">
        <v>1</v>
      </c>
      <c r="I12" s="397">
        <v>4552</v>
      </c>
      <c r="J12" s="395">
        <v>1</v>
      </c>
      <c r="K12" s="397">
        <v>5269</v>
      </c>
      <c r="L12" s="393">
        <v>5</v>
      </c>
      <c r="M12" s="394">
        <v>190</v>
      </c>
      <c r="N12" s="395">
        <v>3</v>
      </c>
      <c r="O12" s="397">
        <v>2015</v>
      </c>
      <c r="P12" s="393"/>
      <c r="Q12" s="394"/>
      <c r="R12" s="395"/>
      <c r="S12" s="397"/>
      <c r="T12" s="398">
        <f t="shared" si="0"/>
        <v>15</v>
      </c>
      <c r="U12" s="350">
        <f t="shared" si="1"/>
        <v>20675</v>
      </c>
      <c r="V12" s="399">
        <v>3</v>
      </c>
    </row>
    <row r="13" spans="1:22" ht="15.75" x14ac:dyDescent="0.2">
      <c r="A13" s="391">
        <v>4</v>
      </c>
      <c r="B13" s="392" t="s">
        <v>664</v>
      </c>
      <c r="C13" s="535" t="s">
        <v>122</v>
      </c>
      <c r="D13" s="393">
        <v>2</v>
      </c>
      <c r="E13" s="394">
        <v>5556</v>
      </c>
      <c r="F13" s="395">
        <v>2</v>
      </c>
      <c r="G13" s="396">
        <v>6651</v>
      </c>
      <c r="H13" s="395">
        <v>1</v>
      </c>
      <c r="I13" s="397">
        <v>3411</v>
      </c>
      <c r="J13" s="395">
        <v>7</v>
      </c>
      <c r="K13" s="397">
        <v>3337</v>
      </c>
      <c r="L13" s="393">
        <v>2</v>
      </c>
      <c r="M13" s="394">
        <v>1750</v>
      </c>
      <c r="N13" s="395">
        <v>2</v>
      </c>
      <c r="O13" s="397">
        <v>2345</v>
      </c>
      <c r="P13" s="393"/>
      <c r="Q13" s="394"/>
      <c r="R13" s="395"/>
      <c r="S13" s="397"/>
      <c r="T13" s="398">
        <f t="shared" si="0"/>
        <v>16</v>
      </c>
      <c r="U13" s="350">
        <f t="shared" si="1"/>
        <v>23050</v>
      </c>
      <c r="V13" s="399">
        <v>4</v>
      </c>
    </row>
    <row r="14" spans="1:22" ht="15.75" x14ac:dyDescent="0.2">
      <c r="A14" s="400">
        <v>5</v>
      </c>
      <c r="B14" s="392" t="s">
        <v>670</v>
      </c>
      <c r="C14" s="535" t="s">
        <v>34</v>
      </c>
      <c r="D14" s="393">
        <v>2</v>
      </c>
      <c r="E14" s="394">
        <v>5534</v>
      </c>
      <c r="F14" s="395">
        <v>3</v>
      </c>
      <c r="G14" s="396">
        <v>4635</v>
      </c>
      <c r="H14" s="395">
        <v>2</v>
      </c>
      <c r="I14" s="397">
        <v>3581</v>
      </c>
      <c r="J14" s="395">
        <v>4</v>
      </c>
      <c r="K14" s="397">
        <v>3574</v>
      </c>
      <c r="L14" s="393">
        <v>3</v>
      </c>
      <c r="M14" s="394">
        <v>525</v>
      </c>
      <c r="N14" s="395">
        <v>5</v>
      </c>
      <c r="O14" s="397">
        <v>1070</v>
      </c>
      <c r="P14" s="393"/>
      <c r="Q14" s="394"/>
      <c r="R14" s="395"/>
      <c r="S14" s="397"/>
      <c r="T14" s="398">
        <f t="shared" si="0"/>
        <v>19</v>
      </c>
      <c r="U14" s="350">
        <f t="shared" si="1"/>
        <v>18919</v>
      </c>
      <c r="V14" s="402">
        <v>5</v>
      </c>
    </row>
    <row r="15" spans="1:22" ht="15.75" x14ac:dyDescent="0.2">
      <c r="A15" s="391">
        <v>6</v>
      </c>
      <c r="B15" s="392" t="s">
        <v>678</v>
      </c>
      <c r="C15" s="535" t="s">
        <v>119</v>
      </c>
      <c r="D15" s="393">
        <v>3</v>
      </c>
      <c r="E15" s="394">
        <v>4899</v>
      </c>
      <c r="F15" s="395">
        <v>5</v>
      </c>
      <c r="G15" s="396">
        <v>4643</v>
      </c>
      <c r="H15" s="395">
        <v>4</v>
      </c>
      <c r="I15" s="397">
        <v>2938</v>
      </c>
      <c r="J15" s="395">
        <v>1</v>
      </c>
      <c r="K15" s="397">
        <v>4485</v>
      </c>
      <c r="L15" s="393">
        <v>3</v>
      </c>
      <c r="M15" s="394">
        <v>735</v>
      </c>
      <c r="N15" s="395">
        <v>4</v>
      </c>
      <c r="O15" s="397">
        <v>1285</v>
      </c>
      <c r="P15" s="393"/>
      <c r="Q15" s="394"/>
      <c r="R15" s="395"/>
      <c r="S15" s="397"/>
      <c r="T15" s="398">
        <f t="shared" si="0"/>
        <v>20</v>
      </c>
      <c r="U15" s="350">
        <f t="shared" si="1"/>
        <v>18985</v>
      </c>
      <c r="V15" s="399">
        <v>6</v>
      </c>
    </row>
    <row r="16" spans="1:22" ht="15.75" x14ac:dyDescent="0.2">
      <c r="A16" s="391">
        <v>7</v>
      </c>
      <c r="B16" s="392" t="s">
        <v>668</v>
      </c>
      <c r="C16" s="535" t="s">
        <v>117</v>
      </c>
      <c r="D16" s="393">
        <v>3</v>
      </c>
      <c r="E16" s="394">
        <v>5331</v>
      </c>
      <c r="F16" s="395">
        <v>2</v>
      </c>
      <c r="G16" s="396">
        <v>4790</v>
      </c>
      <c r="H16" s="395">
        <v>2</v>
      </c>
      <c r="I16" s="397">
        <v>3098</v>
      </c>
      <c r="J16" s="395">
        <v>2</v>
      </c>
      <c r="K16" s="397">
        <v>4665</v>
      </c>
      <c r="L16" s="393">
        <v>3</v>
      </c>
      <c r="M16" s="394">
        <v>710</v>
      </c>
      <c r="N16" s="395">
        <v>8</v>
      </c>
      <c r="O16" s="397">
        <v>310</v>
      </c>
      <c r="P16" s="393"/>
      <c r="Q16" s="394"/>
      <c r="R16" s="395"/>
      <c r="S16" s="397"/>
      <c r="T16" s="398">
        <f t="shared" si="0"/>
        <v>20</v>
      </c>
      <c r="U16" s="350">
        <f t="shared" si="1"/>
        <v>18904</v>
      </c>
      <c r="V16" s="399">
        <v>7</v>
      </c>
    </row>
    <row r="17" spans="1:22" ht="15.75" x14ac:dyDescent="0.2">
      <c r="A17" s="400">
        <v>8</v>
      </c>
      <c r="B17" s="392" t="s">
        <v>666</v>
      </c>
      <c r="C17" s="535" t="s">
        <v>117</v>
      </c>
      <c r="D17" s="393">
        <v>5</v>
      </c>
      <c r="E17" s="394">
        <v>4436</v>
      </c>
      <c r="F17" s="395">
        <v>7</v>
      </c>
      <c r="G17" s="396">
        <v>3244</v>
      </c>
      <c r="H17" s="395">
        <v>3</v>
      </c>
      <c r="I17" s="397">
        <v>3388</v>
      </c>
      <c r="J17" s="395">
        <v>1</v>
      </c>
      <c r="K17" s="397">
        <v>4468</v>
      </c>
      <c r="L17" s="393">
        <v>1</v>
      </c>
      <c r="M17" s="394">
        <v>700</v>
      </c>
      <c r="N17" s="395">
        <v>3</v>
      </c>
      <c r="O17" s="397">
        <v>1855</v>
      </c>
      <c r="P17" s="393"/>
      <c r="Q17" s="394"/>
      <c r="R17" s="395"/>
      <c r="S17" s="397"/>
      <c r="T17" s="398">
        <f t="shared" si="0"/>
        <v>20</v>
      </c>
      <c r="U17" s="350">
        <f t="shared" si="1"/>
        <v>18091</v>
      </c>
      <c r="V17" s="402">
        <v>8</v>
      </c>
    </row>
    <row r="18" spans="1:22" ht="15.75" x14ac:dyDescent="0.2">
      <c r="A18" s="391">
        <v>9</v>
      </c>
      <c r="B18" s="392" t="s">
        <v>673</v>
      </c>
      <c r="C18" s="535" t="s">
        <v>34</v>
      </c>
      <c r="D18" s="393">
        <v>6</v>
      </c>
      <c r="E18" s="394">
        <v>4512</v>
      </c>
      <c r="F18" s="395">
        <v>1</v>
      </c>
      <c r="G18" s="396">
        <v>4314</v>
      </c>
      <c r="H18" s="395">
        <v>4</v>
      </c>
      <c r="I18" s="397">
        <v>3275</v>
      </c>
      <c r="J18" s="395">
        <v>4</v>
      </c>
      <c r="K18" s="397">
        <v>4010</v>
      </c>
      <c r="L18" s="393">
        <v>6</v>
      </c>
      <c r="M18" s="394">
        <v>420</v>
      </c>
      <c r="N18" s="395">
        <v>1</v>
      </c>
      <c r="O18" s="397">
        <v>2435</v>
      </c>
      <c r="P18" s="393"/>
      <c r="Q18" s="394"/>
      <c r="R18" s="395"/>
      <c r="S18" s="397"/>
      <c r="T18" s="398">
        <f t="shared" si="0"/>
        <v>22</v>
      </c>
      <c r="U18" s="350">
        <f t="shared" si="1"/>
        <v>18966</v>
      </c>
      <c r="V18" s="399">
        <v>9</v>
      </c>
    </row>
    <row r="19" spans="1:22" ht="15.75" x14ac:dyDescent="0.2">
      <c r="A19" s="391">
        <v>10</v>
      </c>
      <c r="B19" s="392" t="s">
        <v>663</v>
      </c>
      <c r="C19" s="535" t="s">
        <v>122</v>
      </c>
      <c r="D19" s="393">
        <v>2</v>
      </c>
      <c r="E19" s="394">
        <v>4060</v>
      </c>
      <c r="F19" s="395">
        <v>4</v>
      </c>
      <c r="G19" s="396">
        <v>3836</v>
      </c>
      <c r="H19" s="395">
        <v>6</v>
      </c>
      <c r="I19" s="397">
        <v>2276</v>
      </c>
      <c r="J19" s="395">
        <v>8</v>
      </c>
      <c r="K19" s="397">
        <v>2120</v>
      </c>
      <c r="L19" s="393">
        <v>2</v>
      </c>
      <c r="M19" s="394">
        <v>680</v>
      </c>
      <c r="N19" s="395">
        <v>1</v>
      </c>
      <c r="O19" s="397">
        <v>2480</v>
      </c>
      <c r="P19" s="393"/>
      <c r="Q19" s="394"/>
      <c r="R19" s="395"/>
      <c r="S19" s="397"/>
      <c r="T19" s="398">
        <f t="shared" si="0"/>
        <v>23</v>
      </c>
      <c r="U19" s="350">
        <f t="shared" si="1"/>
        <v>15452</v>
      </c>
      <c r="V19" s="399">
        <v>10</v>
      </c>
    </row>
    <row r="20" spans="1:22" ht="15.75" x14ac:dyDescent="0.2">
      <c r="A20" s="400">
        <v>11</v>
      </c>
      <c r="B20" s="392" t="s">
        <v>665</v>
      </c>
      <c r="C20" s="535" t="s">
        <v>122</v>
      </c>
      <c r="D20" s="393">
        <v>3</v>
      </c>
      <c r="E20" s="394">
        <v>6315</v>
      </c>
      <c r="F20" s="395">
        <v>3</v>
      </c>
      <c r="G20" s="396">
        <v>4719</v>
      </c>
      <c r="H20" s="395">
        <v>2</v>
      </c>
      <c r="I20" s="397">
        <v>4274</v>
      </c>
      <c r="J20" s="395">
        <v>6</v>
      </c>
      <c r="K20" s="397">
        <v>2871</v>
      </c>
      <c r="L20" s="393">
        <v>2</v>
      </c>
      <c r="M20" s="394">
        <v>855</v>
      </c>
      <c r="N20" s="395">
        <v>8</v>
      </c>
      <c r="O20" s="397">
        <v>215</v>
      </c>
      <c r="P20" s="393"/>
      <c r="Q20" s="394"/>
      <c r="R20" s="395"/>
      <c r="S20" s="397"/>
      <c r="T20" s="398">
        <f t="shared" si="0"/>
        <v>24</v>
      </c>
      <c r="U20" s="350">
        <f t="shared" si="1"/>
        <v>19249</v>
      </c>
      <c r="V20" s="402">
        <v>11</v>
      </c>
    </row>
    <row r="21" spans="1:22" ht="15.75" x14ac:dyDescent="0.2">
      <c r="A21" s="391">
        <v>12</v>
      </c>
      <c r="B21" s="392" t="s">
        <v>680</v>
      </c>
      <c r="C21" s="535" t="s">
        <v>119</v>
      </c>
      <c r="D21" s="393">
        <v>5</v>
      </c>
      <c r="E21" s="394">
        <v>4170</v>
      </c>
      <c r="F21" s="395">
        <v>1</v>
      </c>
      <c r="G21" s="396">
        <v>6210</v>
      </c>
      <c r="H21" s="395">
        <v>3</v>
      </c>
      <c r="I21" s="397">
        <v>3011</v>
      </c>
      <c r="J21" s="395">
        <v>3</v>
      </c>
      <c r="K21" s="397">
        <v>3848</v>
      </c>
      <c r="L21" s="393">
        <v>4</v>
      </c>
      <c r="M21" s="394">
        <v>430</v>
      </c>
      <c r="N21" s="395">
        <v>8</v>
      </c>
      <c r="O21" s="397">
        <v>170</v>
      </c>
      <c r="P21" s="393"/>
      <c r="Q21" s="394"/>
      <c r="R21" s="395"/>
      <c r="S21" s="397"/>
      <c r="T21" s="398">
        <f t="shared" si="0"/>
        <v>24</v>
      </c>
      <c r="U21" s="350">
        <f t="shared" si="1"/>
        <v>17839</v>
      </c>
      <c r="V21" s="399">
        <v>12</v>
      </c>
    </row>
    <row r="22" spans="1:22" ht="15.75" x14ac:dyDescent="0.2">
      <c r="A22" s="391">
        <v>13</v>
      </c>
      <c r="B22" s="392" t="s">
        <v>674</v>
      </c>
      <c r="C22" s="535" t="s">
        <v>120</v>
      </c>
      <c r="D22" s="393">
        <v>1</v>
      </c>
      <c r="E22" s="394">
        <v>5598</v>
      </c>
      <c r="F22" s="395">
        <v>3</v>
      </c>
      <c r="G22" s="396">
        <v>6450</v>
      </c>
      <c r="H22" s="395">
        <v>7</v>
      </c>
      <c r="I22" s="397">
        <v>1614</v>
      </c>
      <c r="J22" s="395">
        <v>5</v>
      </c>
      <c r="K22" s="397">
        <v>3107</v>
      </c>
      <c r="L22" s="393">
        <v>7</v>
      </c>
      <c r="M22" s="394">
        <v>100</v>
      </c>
      <c r="N22" s="395">
        <v>2</v>
      </c>
      <c r="O22" s="397">
        <v>1595</v>
      </c>
      <c r="P22" s="393"/>
      <c r="Q22" s="394"/>
      <c r="R22" s="395"/>
      <c r="S22" s="397"/>
      <c r="T22" s="398">
        <f t="shared" si="0"/>
        <v>25</v>
      </c>
      <c r="U22" s="350">
        <f t="shared" si="1"/>
        <v>18464</v>
      </c>
      <c r="V22" s="399">
        <v>13</v>
      </c>
    </row>
    <row r="23" spans="1:22" ht="15.75" x14ac:dyDescent="0.2">
      <c r="A23" s="400">
        <v>14</v>
      </c>
      <c r="B23" s="392" t="s">
        <v>677</v>
      </c>
      <c r="C23" s="535" t="s">
        <v>120</v>
      </c>
      <c r="D23" s="393">
        <v>2</v>
      </c>
      <c r="E23" s="394">
        <v>6318</v>
      </c>
      <c r="F23" s="395">
        <v>5</v>
      </c>
      <c r="G23" s="396">
        <v>3775</v>
      </c>
      <c r="H23" s="395">
        <v>7</v>
      </c>
      <c r="I23" s="397">
        <v>2203</v>
      </c>
      <c r="J23" s="395">
        <v>7</v>
      </c>
      <c r="K23" s="397">
        <v>2528</v>
      </c>
      <c r="L23" s="393">
        <v>5</v>
      </c>
      <c r="M23" s="394">
        <v>450</v>
      </c>
      <c r="N23" s="395">
        <v>1</v>
      </c>
      <c r="O23" s="397">
        <v>4420</v>
      </c>
      <c r="P23" s="393"/>
      <c r="Q23" s="394"/>
      <c r="R23" s="395"/>
      <c r="S23" s="397"/>
      <c r="T23" s="398">
        <f t="shared" si="0"/>
        <v>27</v>
      </c>
      <c r="U23" s="350">
        <f t="shared" si="1"/>
        <v>19694</v>
      </c>
      <c r="V23" s="402">
        <v>14</v>
      </c>
    </row>
    <row r="24" spans="1:22" ht="15.75" x14ac:dyDescent="0.2">
      <c r="A24" s="391">
        <v>15</v>
      </c>
      <c r="B24" s="392" t="s">
        <v>676</v>
      </c>
      <c r="C24" s="535" t="s">
        <v>120</v>
      </c>
      <c r="D24" s="393">
        <v>7</v>
      </c>
      <c r="E24" s="394">
        <v>3434</v>
      </c>
      <c r="F24" s="395">
        <v>6</v>
      </c>
      <c r="G24" s="396">
        <v>3820</v>
      </c>
      <c r="H24" s="395">
        <v>7</v>
      </c>
      <c r="I24" s="397">
        <v>2516</v>
      </c>
      <c r="J24" s="395">
        <v>2</v>
      </c>
      <c r="K24" s="397">
        <v>4140</v>
      </c>
      <c r="L24" s="393">
        <v>3</v>
      </c>
      <c r="M24" s="394">
        <v>1285</v>
      </c>
      <c r="N24" s="395">
        <v>2</v>
      </c>
      <c r="O24" s="397">
        <v>2360</v>
      </c>
      <c r="P24" s="393"/>
      <c r="Q24" s="394"/>
      <c r="R24" s="395"/>
      <c r="S24" s="397"/>
      <c r="T24" s="398">
        <f t="shared" si="0"/>
        <v>27</v>
      </c>
      <c r="U24" s="350">
        <f t="shared" si="1"/>
        <v>17555</v>
      </c>
      <c r="V24" s="399">
        <v>15</v>
      </c>
    </row>
    <row r="25" spans="1:22" ht="15.75" x14ac:dyDescent="0.2">
      <c r="A25" s="391">
        <v>16</v>
      </c>
      <c r="B25" s="392" t="s">
        <v>693</v>
      </c>
      <c r="C25" s="535" t="s">
        <v>171</v>
      </c>
      <c r="D25" s="393">
        <v>5</v>
      </c>
      <c r="E25" s="394">
        <v>5138</v>
      </c>
      <c r="F25" s="395">
        <v>2</v>
      </c>
      <c r="G25" s="396">
        <v>4644</v>
      </c>
      <c r="H25" s="395">
        <v>3</v>
      </c>
      <c r="I25" s="397">
        <v>2898</v>
      </c>
      <c r="J25" s="395">
        <v>3</v>
      </c>
      <c r="K25" s="397">
        <v>3263</v>
      </c>
      <c r="L25" s="393">
        <v>7</v>
      </c>
      <c r="M25" s="394">
        <v>325</v>
      </c>
      <c r="N25" s="395">
        <v>7</v>
      </c>
      <c r="O25" s="397">
        <v>1115</v>
      </c>
      <c r="P25" s="393"/>
      <c r="Q25" s="394"/>
      <c r="R25" s="395"/>
      <c r="S25" s="397"/>
      <c r="T25" s="398">
        <f t="shared" si="0"/>
        <v>27</v>
      </c>
      <c r="U25" s="350">
        <f t="shared" si="1"/>
        <v>17383</v>
      </c>
      <c r="V25" s="399">
        <v>16</v>
      </c>
    </row>
    <row r="26" spans="1:22" ht="15.75" x14ac:dyDescent="0.2">
      <c r="A26" s="400">
        <v>17</v>
      </c>
      <c r="B26" s="392" t="s">
        <v>689</v>
      </c>
      <c r="C26" s="535" t="s">
        <v>690</v>
      </c>
      <c r="D26" s="393">
        <v>8</v>
      </c>
      <c r="E26" s="394">
        <v>3837</v>
      </c>
      <c r="F26" s="395">
        <v>2</v>
      </c>
      <c r="G26" s="396">
        <v>3922</v>
      </c>
      <c r="H26" s="395">
        <v>5</v>
      </c>
      <c r="I26" s="397">
        <v>2738</v>
      </c>
      <c r="J26" s="395">
        <v>6</v>
      </c>
      <c r="K26" s="397">
        <v>3525</v>
      </c>
      <c r="L26" s="393">
        <v>2</v>
      </c>
      <c r="M26" s="394">
        <v>855</v>
      </c>
      <c r="N26" s="395">
        <v>5</v>
      </c>
      <c r="O26" s="397">
        <v>955</v>
      </c>
      <c r="P26" s="393"/>
      <c r="Q26" s="394"/>
      <c r="R26" s="395"/>
      <c r="S26" s="397"/>
      <c r="T26" s="398">
        <f t="shared" si="0"/>
        <v>28</v>
      </c>
      <c r="U26" s="350">
        <f t="shared" si="1"/>
        <v>15832</v>
      </c>
      <c r="V26" s="402">
        <v>17</v>
      </c>
    </row>
    <row r="27" spans="1:22" ht="15.75" x14ac:dyDescent="0.2">
      <c r="A27" s="391">
        <v>18</v>
      </c>
      <c r="B27" s="392" t="s">
        <v>684</v>
      </c>
      <c r="C27" s="535" t="s">
        <v>686</v>
      </c>
      <c r="D27" s="393">
        <v>4</v>
      </c>
      <c r="E27" s="394">
        <v>4197</v>
      </c>
      <c r="F27" s="395">
        <v>8</v>
      </c>
      <c r="G27" s="396">
        <v>3083</v>
      </c>
      <c r="H27" s="395">
        <v>5</v>
      </c>
      <c r="I27" s="397">
        <v>2704</v>
      </c>
      <c r="J27" s="395">
        <v>4</v>
      </c>
      <c r="K27" s="397">
        <v>2999</v>
      </c>
      <c r="L27" s="393">
        <v>4</v>
      </c>
      <c r="M27" s="394">
        <v>540</v>
      </c>
      <c r="N27" s="395">
        <v>3</v>
      </c>
      <c r="O27" s="397">
        <v>1455</v>
      </c>
      <c r="P27" s="393"/>
      <c r="Q27" s="394"/>
      <c r="R27" s="395"/>
      <c r="S27" s="397"/>
      <c r="T27" s="398">
        <f t="shared" si="0"/>
        <v>28</v>
      </c>
      <c r="U27" s="350">
        <f t="shared" si="1"/>
        <v>14978</v>
      </c>
      <c r="V27" s="399">
        <v>18</v>
      </c>
    </row>
    <row r="28" spans="1:22" ht="15.75" x14ac:dyDescent="0.2">
      <c r="A28" s="391">
        <v>19</v>
      </c>
      <c r="B28" s="392" t="s">
        <v>671</v>
      </c>
      <c r="C28" s="535" t="s">
        <v>34</v>
      </c>
      <c r="D28" s="393">
        <v>6</v>
      </c>
      <c r="E28" s="394">
        <v>3170</v>
      </c>
      <c r="F28" s="395">
        <v>4</v>
      </c>
      <c r="G28" s="396">
        <v>4872</v>
      </c>
      <c r="H28" s="395">
        <v>4</v>
      </c>
      <c r="I28" s="397">
        <v>2793</v>
      </c>
      <c r="J28" s="395">
        <v>8</v>
      </c>
      <c r="K28" s="397">
        <v>2408</v>
      </c>
      <c r="L28" s="393">
        <v>1</v>
      </c>
      <c r="M28" s="394">
        <v>4770</v>
      </c>
      <c r="N28" s="395">
        <v>6</v>
      </c>
      <c r="O28" s="397">
        <v>800</v>
      </c>
      <c r="P28" s="393"/>
      <c r="Q28" s="394"/>
      <c r="R28" s="395"/>
      <c r="S28" s="397"/>
      <c r="T28" s="398">
        <f t="shared" si="0"/>
        <v>29</v>
      </c>
      <c r="U28" s="350">
        <f t="shared" si="1"/>
        <v>18813</v>
      </c>
      <c r="V28" s="399">
        <v>19</v>
      </c>
    </row>
    <row r="29" spans="1:22" ht="15.75" x14ac:dyDescent="0.2">
      <c r="A29" s="400">
        <v>20</v>
      </c>
      <c r="B29" s="392" t="s">
        <v>681</v>
      </c>
      <c r="C29" s="535" t="s">
        <v>119</v>
      </c>
      <c r="D29" s="393">
        <v>4</v>
      </c>
      <c r="E29" s="394">
        <v>5432</v>
      </c>
      <c r="F29" s="395">
        <v>3</v>
      </c>
      <c r="G29" s="396">
        <v>4040</v>
      </c>
      <c r="H29" s="395">
        <v>4</v>
      </c>
      <c r="I29" s="397">
        <v>2769</v>
      </c>
      <c r="J29" s="395">
        <v>4</v>
      </c>
      <c r="K29" s="397">
        <v>3370</v>
      </c>
      <c r="L29" s="393">
        <v>7</v>
      </c>
      <c r="M29" s="394">
        <v>275</v>
      </c>
      <c r="N29" s="395">
        <v>8</v>
      </c>
      <c r="O29" s="397">
        <v>795</v>
      </c>
      <c r="P29" s="393"/>
      <c r="Q29" s="394"/>
      <c r="R29" s="395"/>
      <c r="S29" s="397"/>
      <c r="T29" s="398">
        <f t="shared" si="0"/>
        <v>30</v>
      </c>
      <c r="U29" s="350">
        <f t="shared" si="1"/>
        <v>16681</v>
      </c>
      <c r="V29" s="402">
        <v>20</v>
      </c>
    </row>
    <row r="30" spans="1:22" ht="15.75" x14ac:dyDescent="0.2">
      <c r="A30" s="391">
        <v>21</v>
      </c>
      <c r="B30" s="392" t="s">
        <v>687</v>
      </c>
      <c r="C30" s="535" t="s">
        <v>690</v>
      </c>
      <c r="D30" s="393">
        <v>7</v>
      </c>
      <c r="E30" s="394">
        <v>3707</v>
      </c>
      <c r="F30" s="395">
        <v>4</v>
      </c>
      <c r="G30" s="396">
        <v>4088</v>
      </c>
      <c r="H30" s="395">
        <v>6</v>
      </c>
      <c r="I30" s="397">
        <v>2430</v>
      </c>
      <c r="J30" s="395">
        <v>7</v>
      </c>
      <c r="K30" s="397">
        <v>2428</v>
      </c>
      <c r="L30" s="393">
        <v>5</v>
      </c>
      <c r="M30" s="394">
        <v>435</v>
      </c>
      <c r="N30" s="395">
        <v>2</v>
      </c>
      <c r="O30" s="397">
        <v>8540</v>
      </c>
      <c r="P30" s="393"/>
      <c r="Q30" s="394"/>
      <c r="R30" s="395"/>
      <c r="S30" s="397"/>
      <c r="T30" s="398">
        <f t="shared" si="0"/>
        <v>31</v>
      </c>
      <c r="U30" s="350">
        <f t="shared" si="1"/>
        <v>21628</v>
      </c>
      <c r="V30" s="399">
        <v>21</v>
      </c>
    </row>
    <row r="31" spans="1:22" ht="15.75" x14ac:dyDescent="0.2">
      <c r="A31" s="391">
        <v>22</v>
      </c>
      <c r="B31" s="392" t="s">
        <v>675</v>
      </c>
      <c r="C31" s="535" t="s">
        <v>120</v>
      </c>
      <c r="D31" s="393">
        <v>7</v>
      </c>
      <c r="E31" s="394">
        <v>3100</v>
      </c>
      <c r="F31" s="395">
        <v>5</v>
      </c>
      <c r="G31" s="396">
        <v>3705</v>
      </c>
      <c r="H31" s="395">
        <v>6</v>
      </c>
      <c r="I31" s="397">
        <v>2321</v>
      </c>
      <c r="J31" s="395">
        <v>3</v>
      </c>
      <c r="K31" s="397">
        <v>4432</v>
      </c>
      <c r="L31" s="393">
        <v>8</v>
      </c>
      <c r="M31" s="394">
        <v>70</v>
      </c>
      <c r="N31" s="395">
        <v>3</v>
      </c>
      <c r="O31" s="397">
        <v>3045</v>
      </c>
      <c r="P31" s="393"/>
      <c r="Q31" s="394"/>
      <c r="R31" s="395"/>
      <c r="S31" s="397"/>
      <c r="T31" s="398">
        <f t="shared" si="0"/>
        <v>32</v>
      </c>
      <c r="U31" s="350">
        <f t="shared" si="1"/>
        <v>16673</v>
      </c>
      <c r="V31" s="399">
        <v>22</v>
      </c>
    </row>
    <row r="32" spans="1:22" ht="15.75" x14ac:dyDescent="0.2">
      <c r="A32" s="400">
        <v>23</v>
      </c>
      <c r="B32" s="392" t="s">
        <v>683</v>
      </c>
      <c r="C32" s="535" t="s">
        <v>686</v>
      </c>
      <c r="D32" s="393">
        <v>3</v>
      </c>
      <c r="E32" s="394">
        <v>4026</v>
      </c>
      <c r="F32" s="395">
        <v>6</v>
      </c>
      <c r="G32" s="396">
        <v>3660</v>
      </c>
      <c r="H32" s="395">
        <v>3</v>
      </c>
      <c r="I32" s="397">
        <v>3277</v>
      </c>
      <c r="J32" s="395">
        <v>8</v>
      </c>
      <c r="K32" s="397">
        <v>2365</v>
      </c>
      <c r="L32" s="393">
        <v>7</v>
      </c>
      <c r="M32" s="394">
        <v>80</v>
      </c>
      <c r="N32" s="395">
        <v>5</v>
      </c>
      <c r="O32" s="397">
        <v>1245</v>
      </c>
      <c r="P32" s="393"/>
      <c r="Q32" s="394"/>
      <c r="R32" s="395"/>
      <c r="S32" s="397"/>
      <c r="T32" s="398">
        <f t="shared" si="0"/>
        <v>32</v>
      </c>
      <c r="U32" s="350">
        <f t="shared" si="1"/>
        <v>14653</v>
      </c>
      <c r="V32" s="402">
        <v>23</v>
      </c>
    </row>
    <row r="33" spans="1:22" ht="15.75" x14ac:dyDescent="0.2">
      <c r="A33" s="391">
        <v>24</v>
      </c>
      <c r="B33" s="392" t="s">
        <v>662</v>
      </c>
      <c r="C33" s="535" t="s">
        <v>122</v>
      </c>
      <c r="D33" s="393">
        <v>4</v>
      </c>
      <c r="E33" s="394">
        <v>4881</v>
      </c>
      <c r="F33" s="395">
        <v>7</v>
      </c>
      <c r="G33" s="396">
        <v>3386</v>
      </c>
      <c r="H33" s="393">
        <v>2</v>
      </c>
      <c r="I33" s="394">
        <v>4518</v>
      </c>
      <c r="J33" s="395">
        <v>6</v>
      </c>
      <c r="K33" s="397">
        <v>2845</v>
      </c>
      <c r="L33" s="393">
        <v>8</v>
      </c>
      <c r="M33" s="394">
        <v>230</v>
      </c>
      <c r="N33" s="395">
        <v>7</v>
      </c>
      <c r="O33" s="397">
        <v>800</v>
      </c>
      <c r="P33" s="393"/>
      <c r="Q33" s="394"/>
      <c r="R33" s="395"/>
      <c r="S33" s="397"/>
      <c r="T33" s="398">
        <f t="shared" si="0"/>
        <v>34</v>
      </c>
      <c r="U33" s="350">
        <f t="shared" si="1"/>
        <v>16660</v>
      </c>
      <c r="V33" s="399">
        <v>24</v>
      </c>
    </row>
    <row r="34" spans="1:22" ht="15.75" x14ac:dyDescent="0.2">
      <c r="A34" s="391">
        <v>25</v>
      </c>
      <c r="B34" s="392" t="s">
        <v>394</v>
      </c>
      <c r="C34" s="535" t="s">
        <v>690</v>
      </c>
      <c r="D34" s="393">
        <v>6</v>
      </c>
      <c r="E34" s="394">
        <v>4085</v>
      </c>
      <c r="F34" s="395">
        <v>6</v>
      </c>
      <c r="G34" s="396">
        <v>3922</v>
      </c>
      <c r="H34" s="393">
        <v>5</v>
      </c>
      <c r="I34" s="394">
        <v>2713</v>
      </c>
      <c r="J34" s="395">
        <v>5</v>
      </c>
      <c r="K34" s="397">
        <v>2967</v>
      </c>
      <c r="L34" s="393">
        <v>6</v>
      </c>
      <c r="M34" s="394">
        <v>110</v>
      </c>
      <c r="N34" s="395">
        <v>6</v>
      </c>
      <c r="O34" s="397">
        <v>750</v>
      </c>
      <c r="P34" s="393"/>
      <c r="Q34" s="394"/>
      <c r="R34" s="395"/>
      <c r="S34" s="397"/>
      <c r="T34" s="398">
        <f t="shared" si="0"/>
        <v>34</v>
      </c>
      <c r="U34" s="350">
        <f t="shared" si="1"/>
        <v>14547</v>
      </c>
      <c r="V34" s="399">
        <v>25</v>
      </c>
    </row>
    <row r="35" spans="1:22" ht="15.75" x14ac:dyDescent="0.2">
      <c r="A35" s="400">
        <v>26</v>
      </c>
      <c r="B35" s="392" t="s">
        <v>1016</v>
      </c>
      <c r="C35" s="535" t="s">
        <v>119</v>
      </c>
      <c r="D35" s="393">
        <v>9</v>
      </c>
      <c r="E35" s="394">
        <v>0</v>
      </c>
      <c r="F35" s="395">
        <v>9</v>
      </c>
      <c r="G35" s="396">
        <v>0</v>
      </c>
      <c r="H35" s="393">
        <v>6</v>
      </c>
      <c r="I35" s="394">
        <v>2922</v>
      </c>
      <c r="J35" s="395">
        <v>5</v>
      </c>
      <c r="K35" s="397">
        <v>2926</v>
      </c>
      <c r="L35" s="393">
        <v>6</v>
      </c>
      <c r="M35" s="394">
        <v>95</v>
      </c>
      <c r="N35" s="395">
        <v>1</v>
      </c>
      <c r="O35" s="397">
        <v>10260</v>
      </c>
      <c r="P35" s="393"/>
      <c r="Q35" s="394"/>
      <c r="R35" s="395"/>
      <c r="S35" s="397"/>
      <c r="T35" s="398">
        <f t="shared" si="0"/>
        <v>36</v>
      </c>
      <c r="U35" s="350">
        <f t="shared" si="1"/>
        <v>16203</v>
      </c>
      <c r="V35" s="402">
        <v>26</v>
      </c>
    </row>
    <row r="36" spans="1:22" ht="15.75" x14ac:dyDescent="0.2">
      <c r="A36" s="391">
        <v>27</v>
      </c>
      <c r="B36" s="392" t="s">
        <v>685</v>
      </c>
      <c r="C36" s="535" t="s">
        <v>686</v>
      </c>
      <c r="D36" s="393">
        <v>7</v>
      </c>
      <c r="E36" s="394">
        <v>4456</v>
      </c>
      <c r="F36" s="395">
        <v>6</v>
      </c>
      <c r="G36" s="396">
        <v>3684</v>
      </c>
      <c r="H36" s="393">
        <v>8</v>
      </c>
      <c r="I36" s="394">
        <v>1826</v>
      </c>
      <c r="J36" s="395">
        <v>6</v>
      </c>
      <c r="K36" s="397">
        <v>2666</v>
      </c>
      <c r="L36" s="393">
        <v>6</v>
      </c>
      <c r="M36" s="394">
        <v>405</v>
      </c>
      <c r="N36" s="395">
        <v>5</v>
      </c>
      <c r="O36" s="397">
        <v>1820</v>
      </c>
      <c r="P36" s="393"/>
      <c r="Q36" s="394"/>
      <c r="R36" s="395"/>
      <c r="S36" s="397"/>
      <c r="T36" s="398">
        <f t="shared" si="0"/>
        <v>38</v>
      </c>
      <c r="U36" s="350">
        <f t="shared" si="1"/>
        <v>14857</v>
      </c>
      <c r="V36" s="399">
        <v>27</v>
      </c>
    </row>
    <row r="37" spans="1:22" ht="15.75" x14ac:dyDescent="0.2">
      <c r="A37" s="391">
        <v>28</v>
      </c>
      <c r="B37" s="392" t="s">
        <v>692</v>
      </c>
      <c r="C37" s="535" t="s">
        <v>171</v>
      </c>
      <c r="D37" s="393">
        <v>8</v>
      </c>
      <c r="E37" s="394">
        <v>2740</v>
      </c>
      <c r="F37" s="395">
        <v>8</v>
      </c>
      <c r="G37" s="396">
        <v>2623</v>
      </c>
      <c r="H37" s="393">
        <v>8</v>
      </c>
      <c r="I37" s="394">
        <v>2189</v>
      </c>
      <c r="J37" s="395">
        <v>7</v>
      </c>
      <c r="K37" s="397">
        <v>2770</v>
      </c>
      <c r="L37" s="393">
        <v>1</v>
      </c>
      <c r="M37" s="394">
        <v>1545</v>
      </c>
      <c r="N37" s="395">
        <v>7</v>
      </c>
      <c r="O37" s="397">
        <v>425</v>
      </c>
      <c r="P37" s="393"/>
      <c r="Q37" s="394"/>
      <c r="R37" s="395"/>
      <c r="S37" s="397"/>
      <c r="T37" s="398">
        <f t="shared" si="0"/>
        <v>39</v>
      </c>
      <c r="U37" s="350">
        <f t="shared" si="1"/>
        <v>12292</v>
      </c>
      <c r="V37" s="399">
        <v>28</v>
      </c>
    </row>
    <row r="38" spans="1:22" ht="15.75" x14ac:dyDescent="0.2">
      <c r="A38" s="400">
        <v>29</v>
      </c>
      <c r="B38" s="392" t="s">
        <v>696</v>
      </c>
      <c r="C38" s="535" t="s">
        <v>171</v>
      </c>
      <c r="D38" s="393">
        <v>8</v>
      </c>
      <c r="E38" s="394">
        <v>3013</v>
      </c>
      <c r="F38" s="395">
        <v>7</v>
      </c>
      <c r="G38" s="396">
        <v>3192</v>
      </c>
      <c r="H38" s="393">
        <v>5</v>
      </c>
      <c r="I38" s="394">
        <v>3094</v>
      </c>
      <c r="J38" s="395">
        <v>2</v>
      </c>
      <c r="K38" s="397">
        <v>4420</v>
      </c>
      <c r="L38" s="393">
        <v>9</v>
      </c>
      <c r="M38" s="394">
        <v>0</v>
      </c>
      <c r="N38" s="395">
        <v>9</v>
      </c>
      <c r="O38" s="397">
        <v>0</v>
      </c>
      <c r="P38" s="393"/>
      <c r="Q38" s="394"/>
      <c r="R38" s="395"/>
      <c r="S38" s="397"/>
      <c r="T38" s="398">
        <f t="shared" si="0"/>
        <v>40</v>
      </c>
      <c r="U38" s="350">
        <f t="shared" si="1"/>
        <v>13719</v>
      </c>
      <c r="V38" s="402">
        <v>29</v>
      </c>
    </row>
    <row r="39" spans="1:22" ht="15.75" x14ac:dyDescent="0.2">
      <c r="A39" s="391">
        <v>30</v>
      </c>
      <c r="B39" s="392" t="s">
        <v>667</v>
      </c>
      <c r="C39" s="535" t="s">
        <v>117</v>
      </c>
      <c r="D39" s="393">
        <v>4</v>
      </c>
      <c r="E39" s="394">
        <v>4024</v>
      </c>
      <c r="F39" s="395">
        <v>5</v>
      </c>
      <c r="G39" s="396">
        <v>4008</v>
      </c>
      <c r="H39" s="393">
        <v>8</v>
      </c>
      <c r="I39" s="394">
        <v>1473</v>
      </c>
      <c r="J39" s="395">
        <v>5</v>
      </c>
      <c r="K39" s="397">
        <v>3676</v>
      </c>
      <c r="L39" s="393">
        <v>9</v>
      </c>
      <c r="M39" s="394">
        <v>0</v>
      </c>
      <c r="N39" s="395">
        <v>9</v>
      </c>
      <c r="O39" s="397">
        <v>0</v>
      </c>
      <c r="P39" s="393"/>
      <c r="Q39" s="394"/>
      <c r="R39" s="395"/>
      <c r="S39" s="397"/>
      <c r="T39" s="398">
        <f t="shared" si="0"/>
        <v>40</v>
      </c>
      <c r="U39" s="350">
        <f t="shared" si="1"/>
        <v>13181</v>
      </c>
      <c r="V39" s="399">
        <v>30</v>
      </c>
    </row>
    <row r="40" spans="1:22" ht="15.75" x14ac:dyDescent="0.2">
      <c r="A40" s="391">
        <v>31</v>
      </c>
      <c r="B40" s="392" t="s">
        <v>694</v>
      </c>
      <c r="C40" s="535" t="s">
        <v>171</v>
      </c>
      <c r="D40" s="393">
        <v>9</v>
      </c>
      <c r="E40" s="394">
        <v>0</v>
      </c>
      <c r="F40" s="395">
        <v>7</v>
      </c>
      <c r="G40" s="396">
        <v>3240</v>
      </c>
      <c r="H40" s="393">
        <v>7</v>
      </c>
      <c r="I40" s="394">
        <v>2041</v>
      </c>
      <c r="J40" s="395">
        <v>8</v>
      </c>
      <c r="K40" s="397">
        <v>3262</v>
      </c>
      <c r="L40" s="393">
        <v>8</v>
      </c>
      <c r="M40" s="1270">
        <v>0.1</v>
      </c>
      <c r="N40" s="395">
        <v>4</v>
      </c>
      <c r="O40" s="397">
        <v>1135</v>
      </c>
      <c r="P40" s="393"/>
      <c r="Q40" s="394"/>
      <c r="R40" s="395"/>
      <c r="S40" s="397"/>
      <c r="T40" s="398">
        <f t="shared" si="0"/>
        <v>43</v>
      </c>
      <c r="U40" s="350">
        <f t="shared" si="1"/>
        <v>9678.1</v>
      </c>
      <c r="V40" s="399">
        <v>31</v>
      </c>
    </row>
    <row r="41" spans="1:22" ht="15.75" x14ac:dyDescent="0.2">
      <c r="A41" s="391">
        <v>32</v>
      </c>
      <c r="B41" s="392" t="s">
        <v>1017</v>
      </c>
      <c r="C41" s="535" t="s">
        <v>686</v>
      </c>
      <c r="D41" s="393">
        <v>9</v>
      </c>
      <c r="E41" s="394">
        <v>0</v>
      </c>
      <c r="F41" s="395">
        <v>9</v>
      </c>
      <c r="G41" s="396">
        <v>0</v>
      </c>
      <c r="H41" s="393">
        <v>8</v>
      </c>
      <c r="I41" s="394">
        <v>2158</v>
      </c>
      <c r="J41" s="395">
        <v>2</v>
      </c>
      <c r="K41" s="397">
        <v>4473</v>
      </c>
      <c r="L41" s="393">
        <v>8</v>
      </c>
      <c r="M41" s="1270">
        <v>0.1</v>
      </c>
      <c r="N41" s="395">
        <v>7</v>
      </c>
      <c r="O41" s="397">
        <v>680</v>
      </c>
      <c r="P41" s="393"/>
      <c r="Q41" s="394"/>
      <c r="R41" s="395"/>
      <c r="S41" s="397"/>
      <c r="T41" s="398">
        <f t="shared" si="0"/>
        <v>43</v>
      </c>
      <c r="U41" s="350">
        <f t="shared" si="1"/>
        <v>7311.1</v>
      </c>
      <c r="V41" s="399">
        <v>32</v>
      </c>
    </row>
    <row r="42" spans="1:22" ht="15.75" x14ac:dyDescent="0.2">
      <c r="A42" s="391">
        <v>33</v>
      </c>
      <c r="B42" s="392" t="s">
        <v>691</v>
      </c>
      <c r="C42" s="535" t="s">
        <v>171</v>
      </c>
      <c r="D42" s="393">
        <v>8</v>
      </c>
      <c r="E42" s="394">
        <v>2299</v>
      </c>
      <c r="F42" s="395">
        <v>9</v>
      </c>
      <c r="G42" s="396">
        <v>0</v>
      </c>
      <c r="H42" s="393">
        <v>9</v>
      </c>
      <c r="I42" s="394">
        <v>0</v>
      </c>
      <c r="J42" s="395">
        <v>9</v>
      </c>
      <c r="K42" s="397">
        <v>0</v>
      </c>
      <c r="L42" s="393">
        <v>5</v>
      </c>
      <c r="M42" s="394">
        <v>195</v>
      </c>
      <c r="N42" s="395">
        <v>4</v>
      </c>
      <c r="O42" s="397">
        <v>1645</v>
      </c>
      <c r="P42" s="393"/>
      <c r="Q42" s="394"/>
      <c r="R42" s="395"/>
      <c r="S42" s="397"/>
      <c r="T42" s="398">
        <f t="shared" si="0"/>
        <v>44</v>
      </c>
      <c r="U42" s="350">
        <f t="shared" si="1"/>
        <v>4139</v>
      </c>
      <c r="V42" s="399">
        <v>33</v>
      </c>
    </row>
    <row r="43" spans="1:22" ht="15.75" x14ac:dyDescent="0.2">
      <c r="A43" s="391">
        <v>34</v>
      </c>
      <c r="B43" s="392" t="s">
        <v>1100</v>
      </c>
      <c r="C43" s="535" t="s">
        <v>117</v>
      </c>
      <c r="D43" s="393">
        <v>9</v>
      </c>
      <c r="E43" s="394">
        <v>0</v>
      </c>
      <c r="F43" s="395">
        <v>9</v>
      </c>
      <c r="G43" s="396">
        <v>0</v>
      </c>
      <c r="H43" s="393">
        <v>9</v>
      </c>
      <c r="I43" s="394">
        <v>0</v>
      </c>
      <c r="J43" s="395">
        <v>9</v>
      </c>
      <c r="K43" s="397">
        <v>0</v>
      </c>
      <c r="L43" s="393">
        <v>4</v>
      </c>
      <c r="M43" s="394">
        <v>210</v>
      </c>
      <c r="N43" s="395">
        <v>6</v>
      </c>
      <c r="O43" s="397">
        <v>1425</v>
      </c>
      <c r="P43" s="393"/>
      <c r="Q43" s="394"/>
      <c r="R43" s="395"/>
      <c r="S43" s="397"/>
      <c r="T43" s="398">
        <f t="shared" si="0"/>
        <v>46</v>
      </c>
      <c r="U43" s="350">
        <f t="shared" si="1"/>
        <v>1635</v>
      </c>
      <c r="V43" s="399">
        <v>34</v>
      </c>
    </row>
    <row r="44" spans="1:22" ht="15.75" x14ac:dyDescent="0.2">
      <c r="A44" s="391">
        <v>35</v>
      </c>
      <c r="B44" s="392" t="s">
        <v>679</v>
      </c>
      <c r="C44" s="535" t="s">
        <v>119</v>
      </c>
      <c r="D44" s="393">
        <v>5</v>
      </c>
      <c r="E44" s="394">
        <v>3346</v>
      </c>
      <c r="F44" s="395">
        <v>8</v>
      </c>
      <c r="G44" s="396">
        <v>2923</v>
      </c>
      <c r="H44" s="393">
        <v>9</v>
      </c>
      <c r="I44" s="394">
        <v>0</v>
      </c>
      <c r="J44" s="395">
        <v>9</v>
      </c>
      <c r="K44" s="397">
        <v>0</v>
      </c>
      <c r="L44" s="393">
        <v>9</v>
      </c>
      <c r="M44" s="394">
        <v>0</v>
      </c>
      <c r="N44" s="395">
        <v>9</v>
      </c>
      <c r="O44" s="397">
        <v>0</v>
      </c>
      <c r="P44" s="393"/>
      <c r="Q44" s="394"/>
      <c r="R44" s="395"/>
      <c r="S44" s="397"/>
      <c r="T44" s="398">
        <f t="shared" si="0"/>
        <v>49</v>
      </c>
      <c r="U44" s="350">
        <f t="shared" si="1"/>
        <v>6269</v>
      </c>
      <c r="V44" s="399">
        <v>35</v>
      </c>
    </row>
    <row r="45" spans="1:22" ht="15.75" x14ac:dyDescent="0.2">
      <c r="A45" s="391">
        <v>36</v>
      </c>
      <c r="B45" s="392" t="s">
        <v>682</v>
      </c>
      <c r="C45" s="535" t="s">
        <v>686</v>
      </c>
      <c r="D45" s="393">
        <v>6</v>
      </c>
      <c r="E45" s="394">
        <v>4375</v>
      </c>
      <c r="F45" s="395">
        <v>8</v>
      </c>
      <c r="G45" s="396">
        <v>2953</v>
      </c>
      <c r="H45" s="393">
        <v>9</v>
      </c>
      <c r="I45" s="394">
        <v>0</v>
      </c>
      <c r="J45" s="395">
        <v>9</v>
      </c>
      <c r="K45" s="397">
        <v>0</v>
      </c>
      <c r="L45" s="393">
        <v>9</v>
      </c>
      <c r="M45" s="394">
        <v>0</v>
      </c>
      <c r="N45" s="395">
        <v>9</v>
      </c>
      <c r="O45" s="397">
        <v>0</v>
      </c>
      <c r="P45" s="393"/>
      <c r="Q45" s="394"/>
      <c r="R45" s="395"/>
      <c r="S45" s="397"/>
      <c r="T45" s="398">
        <f t="shared" si="0"/>
        <v>50</v>
      </c>
      <c r="U45" s="350">
        <f t="shared" si="1"/>
        <v>7328</v>
      </c>
      <c r="V45" s="399">
        <v>36</v>
      </c>
    </row>
    <row r="46" spans="1:22" ht="15.75" x14ac:dyDescent="0.2">
      <c r="A46" s="391"/>
      <c r="B46" s="404"/>
      <c r="C46" s="535"/>
      <c r="D46" s="393"/>
      <c r="E46" s="394"/>
      <c r="F46" s="395"/>
      <c r="G46" s="396"/>
      <c r="H46" s="393"/>
      <c r="I46" s="394"/>
      <c r="J46" s="395"/>
      <c r="K46" s="397"/>
      <c r="L46" s="393"/>
      <c r="M46" s="394"/>
      <c r="N46" s="395"/>
      <c r="O46" s="397"/>
      <c r="P46" s="393"/>
      <c r="Q46" s="394"/>
      <c r="R46" s="395"/>
      <c r="S46" s="397"/>
      <c r="T46" s="405"/>
      <c r="U46" s="406"/>
      <c r="V46" s="407"/>
    </row>
    <row r="47" spans="1:22" ht="15.75" x14ac:dyDescent="0.2">
      <c r="A47" s="391"/>
      <c r="B47" s="404"/>
      <c r="C47" s="535"/>
      <c r="D47" s="393"/>
      <c r="E47" s="394"/>
      <c r="F47" s="395"/>
      <c r="G47" s="396"/>
      <c r="H47" s="393"/>
      <c r="I47" s="394"/>
      <c r="J47" s="395"/>
      <c r="K47" s="397"/>
      <c r="L47" s="393"/>
      <c r="M47" s="394"/>
      <c r="N47" s="395"/>
      <c r="O47" s="397"/>
      <c r="P47" s="393"/>
      <c r="Q47" s="394"/>
      <c r="R47" s="395"/>
      <c r="S47" s="397"/>
      <c r="T47" s="405"/>
      <c r="U47" s="406"/>
      <c r="V47" s="407"/>
    </row>
    <row r="48" spans="1:22" ht="15.75" x14ac:dyDescent="0.2">
      <c r="A48" s="391"/>
      <c r="B48" s="404"/>
      <c r="C48" s="535"/>
      <c r="D48" s="393"/>
      <c r="E48" s="394"/>
      <c r="F48" s="395"/>
      <c r="G48" s="396"/>
      <c r="H48" s="393"/>
      <c r="I48" s="394"/>
      <c r="J48" s="395"/>
      <c r="K48" s="397"/>
      <c r="L48" s="393"/>
      <c r="M48" s="394"/>
      <c r="N48" s="395"/>
      <c r="O48" s="397"/>
      <c r="P48" s="393"/>
      <c r="Q48" s="394"/>
      <c r="R48" s="395"/>
      <c r="S48" s="397"/>
      <c r="T48" s="405"/>
      <c r="U48" s="406"/>
      <c r="V48" s="407"/>
    </row>
    <row r="49" spans="1:22" ht="16.5" thickBot="1" x14ac:dyDescent="0.25">
      <c r="A49" s="536"/>
      <c r="B49" s="1066"/>
      <c r="C49" s="410"/>
      <c r="D49" s="411"/>
      <c r="E49" s="412"/>
      <c r="F49" s="413"/>
      <c r="G49" s="414"/>
      <c r="H49" s="411"/>
      <c r="I49" s="412"/>
      <c r="J49" s="413"/>
      <c r="K49" s="414"/>
      <c r="L49" s="411"/>
      <c r="M49" s="412"/>
      <c r="N49" s="413"/>
      <c r="O49" s="414"/>
      <c r="P49" s="413"/>
      <c r="Q49" s="414"/>
      <c r="R49" s="413"/>
      <c r="S49" s="414"/>
      <c r="T49" s="1064"/>
      <c r="U49" s="1065"/>
      <c r="V49" s="479"/>
    </row>
    <row r="50" spans="1:22" ht="15.75" thickTop="1" x14ac:dyDescent="0.2"/>
  </sheetData>
  <sortState xmlns:xlrd2="http://schemas.microsoft.com/office/spreadsheetml/2017/richdata2" ref="B10:U45">
    <sortCondition ref="T10:T45"/>
    <sortCondition descending="1" ref="U10:U45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17CC072A-00E6-4AF3-8FD2-3EBF3AF8BFBC}">
      <formula1>IF(ISNUMBER(IZ10)=TRUE(),SUM(IZ10,JB10,JD10,JF10,JH10,JJ10,JL10,JN10),"")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3B-8917-49E0-BC20-19509FE2E3EA}">
  <dimension ref="A1:AC25"/>
  <sheetViews>
    <sheetView topLeftCell="A4" workbookViewId="0">
      <selection activeCell="P20" sqref="P20"/>
    </sheetView>
  </sheetViews>
  <sheetFormatPr defaultRowHeight="12.75" x14ac:dyDescent="0.2"/>
  <cols>
    <col min="1" max="1" width="5.140625" customWidth="1"/>
    <col min="2" max="2" width="26.42578125" customWidth="1"/>
    <col min="3" max="3" width="4.85546875" customWidth="1"/>
    <col min="4" max="4" width="7.7109375" customWidth="1"/>
    <col min="5" max="5" width="4.7109375" customWidth="1"/>
    <col min="6" max="6" width="7.85546875" customWidth="1"/>
    <col min="7" max="7" width="4.85546875" customWidth="1"/>
    <col min="8" max="8" width="8" customWidth="1"/>
    <col min="9" max="9" width="4.7109375" customWidth="1"/>
    <col min="10" max="10" width="7.85546875" customWidth="1"/>
    <col min="11" max="11" width="4.85546875" customWidth="1"/>
    <col min="12" max="12" width="7.7109375" customWidth="1"/>
    <col min="13" max="13" width="4.85546875" customWidth="1"/>
    <col min="14" max="14" width="7.7109375" customWidth="1"/>
    <col min="15" max="15" width="4.85546875" customWidth="1"/>
    <col min="16" max="16" width="7.7109375" customWidth="1"/>
    <col min="17" max="17" width="4.85546875" customWidth="1"/>
    <col min="18" max="18" width="8" customWidth="1"/>
    <col min="19" max="19" width="7.140625" customWidth="1"/>
  </cols>
  <sheetData>
    <row r="1" spans="1:29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ht="20.25" x14ac:dyDescent="0.3">
      <c r="A4" s="30"/>
      <c r="B4" s="31"/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29" ht="20.25" x14ac:dyDescent="0.3">
      <c r="A5" s="30"/>
      <c r="B5" s="31"/>
      <c r="C5" s="5"/>
      <c r="D5" s="31"/>
      <c r="E5" s="31"/>
      <c r="F5" s="31"/>
      <c r="G5" s="93"/>
      <c r="H5" s="93"/>
      <c r="I5" s="93"/>
      <c r="J5" s="93"/>
      <c r="K5" s="95" t="s">
        <v>314</v>
      </c>
      <c r="L5" s="93"/>
      <c r="M5" s="93"/>
      <c r="N5" s="93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20.25" x14ac:dyDescent="0.3">
      <c r="A6" s="18" t="s">
        <v>57</v>
      </c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x14ac:dyDescent="0.2">
      <c r="A7" t="s">
        <v>58</v>
      </c>
    </row>
    <row r="9" spans="1:29" ht="7.5" customHeight="1" thickBot="1" x14ac:dyDescent="0.25"/>
    <row r="10" spans="1:29" ht="17.25" customHeight="1" thickBot="1" x14ac:dyDescent="0.25">
      <c r="A10" s="1320" t="s">
        <v>4</v>
      </c>
      <c r="B10" s="1322" t="s">
        <v>5</v>
      </c>
      <c r="C10" s="1323" t="s">
        <v>6</v>
      </c>
      <c r="D10" s="1323"/>
      <c r="E10" s="1324" t="s">
        <v>7</v>
      </c>
      <c r="F10" s="1324"/>
      <c r="G10" s="1323" t="s">
        <v>8</v>
      </c>
      <c r="H10" s="1323"/>
      <c r="I10" s="1324" t="s">
        <v>9</v>
      </c>
      <c r="J10" s="1324"/>
      <c r="K10" s="1323" t="s">
        <v>10</v>
      </c>
      <c r="L10" s="1323"/>
      <c r="M10" s="1324" t="s">
        <v>11</v>
      </c>
      <c r="N10" s="1324"/>
      <c r="O10" s="1323" t="s">
        <v>12</v>
      </c>
      <c r="P10" s="1323"/>
      <c r="Q10" s="1331" t="s">
        <v>13</v>
      </c>
      <c r="R10" s="1331"/>
      <c r="S10" s="1325" t="s">
        <v>14</v>
      </c>
      <c r="T10" s="1325"/>
      <c r="U10" s="1326"/>
    </row>
    <row r="11" spans="1:29" ht="37.5" customHeight="1" thickTop="1" thickBot="1" x14ac:dyDescent="0.25">
      <c r="A11" s="1321"/>
      <c r="B11" s="1305"/>
      <c r="C11" s="1312" t="s">
        <v>209</v>
      </c>
      <c r="D11" s="1312"/>
      <c r="E11" s="1312" t="s">
        <v>210</v>
      </c>
      <c r="F11" s="1312"/>
      <c r="G11" s="1312" t="s">
        <v>211</v>
      </c>
      <c r="H11" s="1312"/>
      <c r="I11" s="1312" t="s">
        <v>212</v>
      </c>
      <c r="J11" s="1312"/>
      <c r="K11" s="1312" t="s">
        <v>854</v>
      </c>
      <c r="L11" s="1312"/>
      <c r="M11" s="1312" t="s">
        <v>213</v>
      </c>
      <c r="N11" s="1312"/>
      <c r="O11" s="1336" t="s">
        <v>856</v>
      </c>
      <c r="P11" s="1336"/>
      <c r="Q11" s="1336" t="s">
        <v>857</v>
      </c>
      <c r="R11" s="1336"/>
      <c r="S11" s="1308"/>
      <c r="T11" s="1308"/>
      <c r="U11" s="1327"/>
    </row>
    <row r="12" spans="1:29" ht="13.5" thickTop="1" x14ac:dyDescent="0.2">
      <c r="A12" s="1321"/>
      <c r="B12" s="1305"/>
      <c r="C12" s="321"/>
      <c r="D12" s="322"/>
      <c r="E12" s="323"/>
      <c r="F12" s="324"/>
      <c r="G12" s="325"/>
      <c r="H12" s="326"/>
      <c r="I12" s="323"/>
      <c r="J12" s="324"/>
      <c r="K12" s="325"/>
      <c r="L12" s="326"/>
      <c r="M12" s="323"/>
      <c r="N12" s="324"/>
      <c r="O12" s="325"/>
      <c r="P12" s="326"/>
      <c r="Q12" s="323"/>
      <c r="R12" s="326"/>
      <c r="S12" s="325"/>
      <c r="T12" s="327"/>
      <c r="U12" s="328"/>
    </row>
    <row r="13" spans="1:29" ht="15.75" x14ac:dyDescent="0.2">
      <c r="A13" s="329"/>
      <c r="B13" s="330"/>
      <c r="C13" s="331" t="s">
        <v>15</v>
      </c>
      <c r="D13" s="332" t="s">
        <v>16</v>
      </c>
      <c r="E13" s="333" t="s">
        <v>15</v>
      </c>
      <c r="F13" s="334" t="s">
        <v>16</v>
      </c>
      <c r="G13" s="331" t="s">
        <v>15</v>
      </c>
      <c r="H13" s="332" t="s">
        <v>16</v>
      </c>
      <c r="I13" s="333" t="s">
        <v>15</v>
      </c>
      <c r="J13" s="334" t="s">
        <v>16</v>
      </c>
      <c r="K13" s="331" t="s">
        <v>15</v>
      </c>
      <c r="L13" s="332" t="s">
        <v>16</v>
      </c>
      <c r="M13" s="333" t="s">
        <v>15</v>
      </c>
      <c r="N13" s="334" t="s">
        <v>16</v>
      </c>
      <c r="O13" s="331" t="s">
        <v>15</v>
      </c>
      <c r="P13" s="332" t="s">
        <v>16</v>
      </c>
      <c r="Q13" s="333" t="s">
        <v>15</v>
      </c>
      <c r="R13" s="332" t="s">
        <v>16</v>
      </c>
      <c r="S13" s="331" t="s">
        <v>15</v>
      </c>
      <c r="T13" s="335" t="s">
        <v>17</v>
      </c>
      <c r="U13" s="336" t="s">
        <v>18</v>
      </c>
    </row>
    <row r="14" spans="1:29" ht="4.5" customHeight="1" thickBot="1" x14ac:dyDescent="0.25">
      <c r="A14" s="337"/>
      <c r="B14" s="338"/>
      <c r="C14" s="339"/>
      <c r="D14" s="340"/>
      <c r="E14" s="339"/>
      <c r="F14" s="341"/>
      <c r="G14" s="339"/>
      <c r="H14" s="340"/>
      <c r="I14" s="339"/>
      <c r="J14" s="341"/>
      <c r="K14" s="339"/>
      <c r="L14" s="340"/>
      <c r="M14" s="339"/>
      <c r="N14" s="341"/>
      <c r="O14" s="339"/>
      <c r="P14" s="340"/>
      <c r="Q14" s="339"/>
      <c r="R14" s="340"/>
      <c r="S14" s="339"/>
      <c r="T14" s="342"/>
      <c r="U14" s="343"/>
    </row>
    <row r="15" spans="1:29" ht="33" customHeight="1" thickTop="1" x14ac:dyDescent="0.2">
      <c r="A15" s="344">
        <v>1</v>
      </c>
      <c r="B15" s="364" t="s">
        <v>956</v>
      </c>
      <c r="C15" s="345">
        <v>5</v>
      </c>
      <c r="D15" s="346">
        <v>47884</v>
      </c>
      <c r="E15" s="347">
        <v>6</v>
      </c>
      <c r="F15" s="348">
        <v>40799</v>
      </c>
      <c r="G15" s="345">
        <v>3</v>
      </c>
      <c r="H15" s="346">
        <v>10167</v>
      </c>
      <c r="I15" s="347">
        <v>1</v>
      </c>
      <c r="J15" s="348">
        <v>20649</v>
      </c>
      <c r="K15" s="345">
        <v>3</v>
      </c>
      <c r="L15" s="346">
        <v>3030</v>
      </c>
      <c r="M15" s="347">
        <v>1</v>
      </c>
      <c r="N15" s="348">
        <v>14845</v>
      </c>
      <c r="O15" s="345"/>
      <c r="P15" s="346"/>
      <c r="Q15" s="347"/>
      <c r="R15" s="348"/>
      <c r="S15" s="349">
        <v>19</v>
      </c>
      <c r="T15" s="350">
        <v>137374</v>
      </c>
      <c r="U15" s="351">
        <v>1</v>
      </c>
    </row>
    <row r="16" spans="1:29" ht="33" customHeight="1" x14ac:dyDescent="0.2">
      <c r="A16" s="352">
        <v>2</v>
      </c>
      <c r="B16" s="364" t="s">
        <v>955</v>
      </c>
      <c r="C16" s="345">
        <v>3</v>
      </c>
      <c r="D16" s="346">
        <v>53491</v>
      </c>
      <c r="E16" s="347">
        <v>3</v>
      </c>
      <c r="F16" s="348">
        <v>47823</v>
      </c>
      <c r="G16" s="345">
        <v>1</v>
      </c>
      <c r="H16" s="346">
        <v>1378</v>
      </c>
      <c r="I16" s="347">
        <v>5</v>
      </c>
      <c r="J16" s="348">
        <v>3504</v>
      </c>
      <c r="K16" s="345">
        <v>1</v>
      </c>
      <c r="L16" s="346">
        <v>14445</v>
      </c>
      <c r="M16" s="347">
        <v>7</v>
      </c>
      <c r="N16" s="348">
        <v>8215</v>
      </c>
      <c r="O16" s="345"/>
      <c r="P16" s="346"/>
      <c r="Q16" s="347"/>
      <c r="R16" s="348"/>
      <c r="S16" s="353">
        <v>20</v>
      </c>
      <c r="T16" s="354">
        <v>128856</v>
      </c>
      <c r="U16" s="355">
        <v>2</v>
      </c>
    </row>
    <row r="17" spans="1:21" ht="33" customHeight="1" x14ac:dyDescent="0.2">
      <c r="A17" s="352">
        <v>3</v>
      </c>
      <c r="B17" s="364" t="s">
        <v>954</v>
      </c>
      <c r="C17" s="345">
        <v>1</v>
      </c>
      <c r="D17" s="346">
        <v>61095</v>
      </c>
      <c r="E17" s="347">
        <v>1</v>
      </c>
      <c r="F17" s="348">
        <v>55737</v>
      </c>
      <c r="G17" s="345">
        <v>2</v>
      </c>
      <c r="H17" s="346">
        <v>1260</v>
      </c>
      <c r="I17" s="347">
        <v>4</v>
      </c>
      <c r="J17" s="348">
        <v>5055</v>
      </c>
      <c r="K17" s="345">
        <v>7</v>
      </c>
      <c r="L17" s="346">
        <v>6665</v>
      </c>
      <c r="M17" s="347">
        <v>6</v>
      </c>
      <c r="N17" s="348">
        <v>9050</v>
      </c>
      <c r="O17" s="345"/>
      <c r="P17" s="346"/>
      <c r="Q17" s="347"/>
      <c r="R17" s="348"/>
      <c r="S17" s="353">
        <v>21</v>
      </c>
      <c r="T17" s="354">
        <v>138862</v>
      </c>
      <c r="U17" s="355">
        <v>3</v>
      </c>
    </row>
    <row r="18" spans="1:21" ht="33" customHeight="1" x14ac:dyDescent="0.2">
      <c r="A18" s="352">
        <v>4</v>
      </c>
      <c r="B18" s="364" t="s">
        <v>957</v>
      </c>
      <c r="C18" s="345">
        <v>2</v>
      </c>
      <c r="D18" s="346">
        <v>55289</v>
      </c>
      <c r="E18" s="347">
        <v>5</v>
      </c>
      <c r="F18" s="348">
        <v>45022</v>
      </c>
      <c r="G18" s="345">
        <v>6</v>
      </c>
      <c r="H18" s="346">
        <v>801</v>
      </c>
      <c r="I18" s="347">
        <v>3</v>
      </c>
      <c r="J18" s="348">
        <v>8717</v>
      </c>
      <c r="K18" s="345">
        <v>5</v>
      </c>
      <c r="L18" s="346">
        <v>7085</v>
      </c>
      <c r="M18" s="347">
        <v>3</v>
      </c>
      <c r="N18" s="348">
        <v>12390</v>
      </c>
      <c r="O18" s="345"/>
      <c r="P18" s="346"/>
      <c r="Q18" s="347"/>
      <c r="R18" s="348"/>
      <c r="S18" s="353">
        <v>24</v>
      </c>
      <c r="T18" s="354">
        <v>129304</v>
      </c>
      <c r="U18" s="355">
        <v>4</v>
      </c>
    </row>
    <row r="19" spans="1:21" ht="33" customHeight="1" x14ac:dyDescent="0.2">
      <c r="A19" s="352">
        <v>5</v>
      </c>
      <c r="B19" s="364" t="s">
        <v>958</v>
      </c>
      <c r="C19" s="345">
        <v>6</v>
      </c>
      <c r="D19" s="346">
        <v>44607</v>
      </c>
      <c r="E19" s="347">
        <v>8</v>
      </c>
      <c r="F19" s="348">
        <v>32569</v>
      </c>
      <c r="G19" s="345">
        <v>4</v>
      </c>
      <c r="H19" s="346">
        <v>1136</v>
      </c>
      <c r="I19" s="347">
        <v>2</v>
      </c>
      <c r="J19" s="348">
        <v>13007</v>
      </c>
      <c r="K19" s="345">
        <v>4</v>
      </c>
      <c r="L19" s="346">
        <v>6840</v>
      </c>
      <c r="M19" s="347">
        <v>4</v>
      </c>
      <c r="N19" s="348">
        <v>9015</v>
      </c>
      <c r="O19" s="345"/>
      <c r="P19" s="346"/>
      <c r="Q19" s="347"/>
      <c r="R19" s="348"/>
      <c r="S19" s="353">
        <v>28</v>
      </c>
      <c r="T19" s="354">
        <v>107174</v>
      </c>
      <c r="U19" s="355">
        <v>5</v>
      </c>
    </row>
    <row r="20" spans="1:21" ht="32.25" customHeight="1" x14ac:dyDescent="0.2">
      <c r="A20" s="352">
        <v>6</v>
      </c>
      <c r="B20" s="364" t="s">
        <v>959</v>
      </c>
      <c r="C20" s="345">
        <v>4</v>
      </c>
      <c r="D20" s="346">
        <v>50542</v>
      </c>
      <c r="E20" s="347">
        <v>4</v>
      </c>
      <c r="F20" s="348">
        <v>42868</v>
      </c>
      <c r="G20" s="345">
        <v>7</v>
      </c>
      <c r="H20" s="346">
        <v>824</v>
      </c>
      <c r="I20" s="347">
        <v>7</v>
      </c>
      <c r="J20" s="348">
        <v>2100</v>
      </c>
      <c r="K20" s="345">
        <v>6</v>
      </c>
      <c r="L20" s="346">
        <v>7455</v>
      </c>
      <c r="M20" s="347">
        <v>2</v>
      </c>
      <c r="N20" s="348">
        <v>12730</v>
      </c>
      <c r="O20" s="345"/>
      <c r="P20" s="346"/>
      <c r="Q20" s="347"/>
      <c r="R20" s="348"/>
      <c r="S20" s="353">
        <v>30</v>
      </c>
      <c r="T20" s="354">
        <v>116519</v>
      </c>
      <c r="U20" s="355">
        <v>6</v>
      </c>
    </row>
    <row r="21" spans="1:21" ht="47.25" customHeight="1" x14ac:dyDescent="0.2">
      <c r="A21" s="352">
        <v>7</v>
      </c>
      <c r="B21" s="364" t="s">
        <v>1114</v>
      </c>
      <c r="C21" s="345">
        <v>7</v>
      </c>
      <c r="D21" s="346">
        <v>43343</v>
      </c>
      <c r="E21" s="347">
        <v>7</v>
      </c>
      <c r="F21" s="348">
        <v>41995</v>
      </c>
      <c r="G21" s="345">
        <v>5</v>
      </c>
      <c r="H21" s="346">
        <v>1050</v>
      </c>
      <c r="I21" s="347">
        <v>6</v>
      </c>
      <c r="J21" s="348">
        <v>2796</v>
      </c>
      <c r="K21" s="345">
        <v>2</v>
      </c>
      <c r="L21" s="346">
        <v>9700</v>
      </c>
      <c r="M21" s="347">
        <v>5</v>
      </c>
      <c r="N21" s="348">
        <v>11570</v>
      </c>
      <c r="O21" s="345"/>
      <c r="P21" s="346"/>
      <c r="Q21" s="347"/>
      <c r="R21" s="348"/>
      <c r="S21" s="353">
        <v>32</v>
      </c>
      <c r="T21" s="354">
        <v>110454</v>
      </c>
      <c r="U21" s="355">
        <v>7</v>
      </c>
    </row>
    <row r="22" spans="1:21" ht="33" customHeight="1" thickBot="1" x14ac:dyDescent="0.25">
      <c r="A22" s="356">
        <v>8</v>
      </c>
      <c r="B22" s="365" t="s">
        <v>1115</v>
      </c>
      <c r="C22" s="357">
        <v>8</v>
      </c>
      <c r="D22" s="358">
        <v>32298</v>
      </c>
      <c r="E22" s="359">
        <v>2</v>
      </c>
      <c r="F22" s="360">
        <v>52302</v>
      </c>
      <c r="G22" s="357">
        <v>8</v>
      </c>
      <c r="H22" s="358">
        <v>990</v>
      </c>
      <c r="I22" s="359">
        <v>8</v>
      </c>
      <c r="J22" s="360">
        <v>1654</v>
      </c>
      <c r="K22" s="357">
        <v>8</v>
      </c>
      <c r="L22" s="358">
        <v>6705</v>
      </c>
      <c r="M22" s="359">
        <v>8</v>
      </c>
      <c r="N22" s="360">
        <v>7910</v>
      </c>
      <c r="O22" s="357"/>
      <c r="P22" s="358"/>
      <c r="Q22" s="359"/>
      <c r="R22" s="358"/>
      <c r="S22" s="361">
        <v>42</v>
      </c>
      <c r="T22" s="362">
        <v>101859</v>
      </c>
      <c r="U22" s="363">
        <v>8</v>
      </c>
    </row>
    <row r="25" spans="1:21" ht="23.25" x14ac:dyDescent="0.35">
      <c r="B25" s="164" t="s">
        <v>192</v>
      </c>
      <c r="C25" s="2"/>
      <c r="D25" s="2"/>
      <c r="E25" s="2"/>
      <c r="F25" s="2"/>
      <c r="G25" s="2"/>
      <c r="H25" s="2"/>
      <c r="I25" s="2"/>
      <c r="J25" s="164"/>
      <c r="K25" s="2"/>
      <c r="L25" s="164" t="s">
        <v>610</v>
      </c>
      <c r="M25" s="2"/>
      <c r="N25" s="2"/>
      <c r="O25" s="2"/>
      <c r="P25" s="2"/>
      <c r="Q25" s="2"/>
      <c r="R25" s="2"/>
    </row>
  </sheetData>
  <sortState xmlns:xlrd2="http://schemas.microsoft.com/office/spreadsheetml/2017/richdata2" ref="B15:T22">
    <sortCondition ref="S15:S22"/>
    <sortCondition descending="1" ref="T15:T22"/>
  </sortState>
  <mergeCells count="19">
    <mergeCell ref="S10:U11"/>
    <mergeCell ref="C11:D11"/>
    <mergeCell ref="E11:F11"/>
    <mergeCell ref="G11:H11"/>
    <mergeCell ref="I11:J11"/>
    <mergeCell ref="K11:L11"/>
    <mergeCell ref="I10:J10"/>
    <mergeCell ref="M11:N11"/>
    <mergeCell ref="O11:P11"/>
    <mergeCell ref="Q11:R11"/>
    <mergeCell ref="K10:L10"/>
    <mergeCell ref="M10:N10"/>
    <mergeCell ref="O10:P10"/>
    <mergeCell ref="Q10:R10"/>
    <mergeCell ref="A10:A12"/>
    <mergeCell ref="B10:B12"/>
    <mergeCell ref="C10:D10"/>
    <mergeCell ref="E10:F10"/>
    <mergeCell ref="G10:H10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50DE-9285-4ED2-A27B-390415A6B34A}">
  <dimension ref="A1:V59"/>
  <sheetViews>
    <sheetView topLeftCell="A25" workbookViewId="0">
      <selection activeCell="O47" sqref="O47"/>
    </sheetView>
  </sheetViews>
  <sheetFormatPr defaultRowHeight="12.75" x14ac:dyDescent="0.2"/>
  <cols>
    <col min="1" max="1" width="4.5703125" customWidth="1"/>
    <col min="2" max="2" width="22.28515625" customWidth="1"/>
    <col min="3" max="3" width="24.28515625" customWidth="1"/>
    <col min="4" max="4" width="4.7109375" customWidth="1"/>
    <col min="5" max="5" width="7.85546875" customWidth="1"/>
    <col min="6" max="6" width="4.85546875" customWidth="1"/>
    <col min="7" max="7" width="8" customWidth="1"/>
    <col min="8" max="8" width="4.85546875" customWidth="1"/>
    <col min="9" max="9" width="7.7109375" customWidth="1"/>
    <col min="10" max="10" width="5" customWidth="1"/>
    <col min="11" max="11" width="7.85546875" customWidth="1"/>
    <col min="12" max="12" width="4.85546875" customWidth="1"/>
    <col min="13" max="13" width="7.7109375" customWidth="1"/>
    <col min="14" max="14" width="4.85546875" customWidth="1"/>
    <col min="15" max="15" width="7.85546875" customWidth="1"/>
    <col min="16" max="16" width="5" customWidth="1"/>
    <col min="17" max="17" width="8" customWidth="1"/>
    <col min="18" max="18" width="4.7109375" customWidth="1"/>
    <col min="19" max="19" width="7.7109375" customWidth="1"/>
    <col min="20" max="20" width="4.85546875" customWidth="1"/>
    <col min="21" max="21" width="8.42578125" customWidth="1"/>
    <col min="22" max="22" width="6.8554687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2" ht="20.25" x14ac:dyDescent="0.3">
      <c r="A4" s="30"/>
      <c r="B4" s="31"/>
      <c r="C4" s="3" t="s">
        <v>68</v>
      </c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</row>
    <row r="5" spans="1:22" ht="20.25" x14ac:dyDescent="0.3">
      <c r="A5" s="30"/>
      <c r="B5" s="31"/>
      <c r="C5" s="5" t="s">
        <v>2</v>
      </c>
      <c r="D5" s="31"/>
      <c r="E5" s="31"/>
      <c r="F5" s="31"/>
      <c r="G5" s="93"/>
      <c r="H5" s="93"/>
      <c r="I5" s="93"/>
      <c r="J5" s="93"/>
      <c r="K5" s="95" t="s">
        <v>314</v>
      </c>
      <c r="L5" s="93"/>
      <c r="M5" s="93"/>
      <c r="N5" s="93"/>
      <c r="O5" s="31"/>
      <c r="P5" s="31"/>
      <c r="Q5" s="31"/>
      <c r="R5" s="31"/>
      <c r="S5" s="31"/>
      <c r="T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</row>
    <row r="8" spans="1:22" ht="13.5" thickBot="1" x14ac:dyDescent="0.25"/>
    <row r="9" spans="1:22" ht="18.75" thickBot="1" x14ac:dyDescent="0.25">
      <c r="A9" s="1320" t="s">
        <v>4</v>
      </c>
      <c r="B9" s="1334" t="s">
        <v>20</v>
      </c>
      <c r="C9" s="1335" t="s">
        <v>5</v>
      </c>
      <c r="D9" s="1324" t="s">
        <v>6</v>
      </c>
      <c r="E9" s="1324"/>
      <c r="F9" s="1323" t="s">
        <v>7</v>
      </c>
      <c r="G9" s="1323"/>
      <c r="H9" s="1324" t="s">
        <v>8</v>
      </c>
      <c r="I9" s="1324"/>
      <c r="J9" s="1323" t="s">
        <v>9</v>
      </c>
      <c r="K9" s="1323"/>
      <c r="L9" s="1324" t="s">
        <v>10</v>
      </c>
      <c r="M9" s="1324"/>
      <c r="N9" s="1323" t="s">
        <v>11</v>
      </c>
      <c r="O9" s="1323"/>
      <c r="P9" s="1324" t="s">
        <v>12</v>
      </c>
      <c r="Q9" s="1324"/>
      <c r="R9" s="1323" t="s">
        <v>13</v>
      </c>
      <c r="S9" s="1323"/>
      <c r="T9" s="1326" t="s">
        <v>14</v>
      </c>
      <c r="U9" s="1326"/>
      <c r="V9" s="1326"/>
    </row>
    <row r="10" spans="1:22" ht="36.75" customHeight="1" thickBot="1" x14ac:dyDescent="0.25">
      <c r="A10" s="1320"/>
      <c r="B10" s="1334"/>
      <c r="C10" s="1335"/>
      <c r="D10" s="1312" t="s">
        <v>209</v>
      </c>
      <c r="E10" s="1312"/>
      <c r="F10" s="1312" t="s">
        <v>210</v>
      </c>
      <c r="G10" s="1312"/>
      <c r="H10" s="1312" t="s">
        <v>211</v>
      </c>
      <c r="I10" s="1312"/>
      <c r="J10" s="1312" t="s">
        <v>212</v>
      </c>
      <c r="K10" s="1312"/>
      <c r="L10" s="1312" t="s">
        <v>854</v>
      </c>
      <c r="M10" s="1312"/>
      <c r="N10" s="1312" t="s">
        <v>213</v>
      </c>
      <c r="O10" s="1312"/>
      <c r="P10" s="1336" t="s">
        <v>214</v>
      </c>
      <c r="Q10" s="1336"/>
      <c r="R10" s="1336" t="s">
        <v>855</v>
      </c>
      <c r="S10" s="1336"/>
      <c r="T10" s="1326"/>
      <c r="U10" s="1326"/>
      <c r="V10" s="1326"/>
    </row>
    <row r="11" spans="1:22" ht="2.25" customHeight="1" x14ac:dyDescent="0.2">
      <c r="A11" s="1320"/>
      <c r="B11" s="1334"/>
      <c r="C11" s="1335"/>
      <c r="D11" s="366"/>
      <c r="E11" s="367"/>
      <c r="F11" s="366"/>
      <c r="G11" s="368"/>
      <c r="H11" s="369"/>
      <c r="I11" s="367"/>
      <c r="J11" s="366"/>
      <c r="K11" s="368"/>
      <c r="L11" s="369"/>
      <c r="M11" s="367"/>
      <c r="N11" s="366"/>
      <c r="O11" s="370"/>
      <c r="P11" s="369"/>
      <c r="Q11" s="367"/>
      <c r="R11" s="366"/>
      <c r="S11" s="368"/>
      <c r="T11" s="369"/>
      <c r="U11" s="371"/>
      <c r="V11" s="372"/>
    </row>
    <row r="12" spans="1:22" ht="12.75" customHeight="1" x14ac:dyDescent="0.2">
      <c r="A12" s="329"/>
      <c r="B12" s="373"/>
      <c r="C12" s="374"/>
      <c r="D12" s="375" t="s">
        <v>15</v>
      </c>
      <c r="E12" s="376" t="s">
        <v>16</v>
      </c>
      <c r="F12" s="375" t="s">
        <v>15</v>
      </c>
      <c r="G12" s="377" t="s">
        <v>16</v>
      </c>
      <c r="H12" s="378" t="s">
        <v>15</v>
      </c>
      <c r="I12" s="376" t="s">
        <v>16</v>
      </c>
      <c r="J12" s="375" t="s">
        <v>15</v>
      </c>
      <c r="K12" s="377" t="s">
        <v>16</v>
      </c>
      <c r="L12" s="378" t="s">
        <v>15</v>
      </c>
      <c r="M12" s="376" t="s">
        <v>16</v>
      </c>
      <c r="N12" s="375" t="s">
        <v>15</v>
      </c>
      <c r="O12" s="379" t="s">
        <v>16</v>
      </c>
      <c r="P12" s="378" t="s">
        <v>15</v>
      </c>
      <c r="Q12" s="376" t="s">
        <v>16</v>
      </c>
      <c r="R12" s="375" t="s">
        <v>15</v>
      </c>
      <c r="S12" s="377" t="s">
        <v>16</v>
      </c>
      <c r="T12" s="378" t="s">
        <v>15</v>
      </c>
      <c r="U12" s="380" t="s">
        <v>17</v>
      </c>
      <c r="V12" s="381" t="s">
        <v>18</v>
      </c>
    </row>
    <row r="13" spans="1:22" ht="3.75" customHeight="1" thickBot="1" x14ac:dyDescent="0.25">
      <c r="A13" s="382"/>
      <c r="B13" s="383"/>
      <c r="C13" s="384"/>
      <c r="D13" s="385"/>
      <c r="E13" s="386"/>
      <c r="F13" s="385"/>
      <c r="G13" s="387"/>
      <c r="H13" s="388"/>
      <c r="I13" s="386"/>
      <c r="J13" s="385"/>
      <c r="K13" s="387"/>
      <c r="L13" s="388"/>
      <c r="M13" s="386"/>
      <c r="N13" s="385"/>
      <c r="O13" s="387"/>
      <c r="P13" s="388"/>
      <c r="Q13" s="386"/>
      <c r="R13" s="385"/>
      <c r="S13" s="387"/>
      <c r="T13" s="388"/>
      <c r="U13" s="389"/>
      <c r="V13" s="390"/>
    </row>
    <row r="14" spans="1:22" ht="15.75" x14ac:dyDescent="0.2">
      <c r="A14" s="391">
        <v>1</v>
      </c>
      <c r="B14" s="392" t="s">
        <v>582</v>
      </c>
      <c r="C14" s="908" t="s">
        <v>954</v>
      </c>
      <c r="D14" s="393">
        <v>1</v>
      </c>
      <c r="E14" s="394">
        <v>15586</v>
      </c>
      <c r="F14" s="395">
        <v>1</v>
      </c>
      <c r="G14" s="396">
        <v>13926</v>
      </c>
      <c r="H14" s="393">
        <v>3</v>
      </c>
      <c r="I14" s="394">
        <v>302</v>
      </c>
      <c r="J14" s="395">
        <v>3</v>
      </c>
      <c r="K14" s="397">
        <v>1389</v>
      </c>
      <c r="L14" s="393">
        <v>7</v>
      </c>
      <c r="M14" s="394">
        <v>585</v>
      </c>
      <c r="N14" s="395">
        <v>1</v>
      </c>
      <c r="O14" s="397">
        <v>3520</v>
      </c>
      <c r="P14" s="393"/>
      <c r="Q14" s="394"/>
      <c r="R14" s="395"/>
      <c r="S14" s="397"/>
      <c r="T14" s="398">
        <v>16</v>
      </c>
      <c r="U14" s="350">
        <v>35308</v>
      </c>
      <c r="V14" s="399">
        <v>1</v>
      </c>
    </row>
    <row r="15" spans="1:22" ht="15.75" x14ac:dyDescent="0.2">
      <c r="A15" s="400">
        <v>2</v>
      </c>
      <c r="B15" s="392" t="s">
        <v>581</v>
      </c>
      <c r="C15" s="908" t="s">
        <v>956</v>
      </c>
      <c r="D15" s="393">
        <v>1</v>
      </c>
      <c r="E15" s="394">
        <v>16140</v>
      </c>
      <c r="F15" s="395">
        <v>1</v>
      </c>
      <c r="G15" s="396">
        <v>14434</v>
      </c>
      <c r="H15" s="393">
        <v>8</v>
      </c>
      <c r="I15" s="394">
        <v>4</v>
      </c>
      <c r="J15" s="395">
        <v>1</v>
      </c>
      <c r="K15" s="397">
        <v>6952</v>
      </c>
      <c r="L15" s="393">
        <v>5</v>
      </c>
      <c r="M15" s="394">
        <v>2355</v>
      </c>
      <c r="N15" s="395">
        <v>1</v>
      </c>
      <c r="O15" s="397">
        <v>4900</v>
      </c>
      <c r="P15" s="393"/>
      <c r="Q15" s="394"/>
      <c r="R15" s="395"/>
      <c r="S15" s="397"/>
      <c r="T15" s="398">
        <v>17</v>
      </c>
      <c r="U15" s="350">
        <v>44785</v>
      </c>
      <c r="V15" s="402">
        <v>2</v>
      </c>
    </row>
    <row r="16" spans="1:22" ht="15.75" x14ac:dyDescent="0.2">
      <c r="A16" s="391">
        <v>3</v>
      </c>
      <c r="B16" s="392" t="s">
        <v>583</v>
      </c>
      <c r="C16" s="908" t="s">
        <v>954</v>
      </c>
      <c r="D16" s="393">
        <v>1</v>
      </c>
      <c r="E16" s="394">
        <v>18780</v>
      </c>
      <c r="F16" s="395">
        <v>2</v>
      </c>
      <c r="G16" s="396">
        <v>16359</v>
      </c>
      <c r="H16" s="393">
        <v>4</v>
      </c>
      <c r="I16" s="394">
        <v>294</v>
      </c>
      <c r="J16" s="395">
        <v>6</v>
      </c>
      <c r="K16" s="397">
        <v>683</v>
      </c>
      <c r="L16" s="393">
        <v>3</v>
      </c>
      <c r="M16" s="394">
        <v>2625</v>
      </c>
      <c r="N16" s="395">
        <v>2</v>
      </c>
      <c r="O16" s="397">
        <v>2640</v>
      </c>
      <c r="P16" s="393"/>
      <c r="Q16" s="394"/>
      <c r="R16" s="395"/>
      <c r="S16" s="397"/>
      <c r="T16" s="398">
        <v>18</v>
      </c>
      <c r="U16" s="350">
        <v>41381</v>
      </c>
      <c r="V16" s="399">
        <v>3</v>
      </c>
    </row>
    <row r="17" spans="1:22" ht="15.75" x14ac:dyDescent="0.2">
      <c r="A17" s="391">
        <v>4</v>
      </c>
      <c r="B17" s="392" t="s">
        <v>585</v>
      </c>
      <c r="C17" s="908" t="s">
        <v>954</v>
      </c>
      <c r="D17" s="393">
        <v>2</v>
      </c>
      <c r="E17" s="394">
        <v>14089</v>
      </c>
      <c r="F17" s="395">
        <v>3</v>
      </c>
      <c r="G17" s="396">
        <v>12090</v>
      </c>
      <c r="H17" s="393">
        <v>1</v>
      </c>
      <c r="I17" s="394">
        <v>588</v>
      </c>
      <c r="J17" s="395">
        <v>2</v>
      </c>
      <c r="K17" s="397">
        <v>2148</v>
      </c>
      <c r="L17" s="393">
        <v>2</v>
      </c>
      <c r="M17" s="394">
        <v>3285</v>
      </c>
      <c r="N17" s="395">
        <v>8</v>
      </c>
      <c r="O17" s="397">
        <v>1375</v>
      </c>
      <c r="P17" s="393"/>
      <c r="Q17" s="394"/>
      <c r="R17" s="395"/>
      <c r="S17" s="397"/>
      <c r="T17" s="398">
        <v>18</v>
      </c>
      <c r="U17" s="350">
        <v>33575</v>
      </c>
      <c r="V17" s="399">
        <v>4</v>
      </c>
    </row>
    <row r="18" spans="1:22" ht="15.75" x14ac:dyDescent="0.2">
      <c r="A18" s="400">
        <v>5</v>
      </c>
      <c r="B18" s="392" t="s">
        <v>396</v>
      </c>
      <c r="C18" s="908" t="s">
        <v>956</v>
      </c>
      <c r="D18" s="393">
        <v>7</v>
      </c>
      <c r="E18" s="394">
        <v>10470</v>
      </c>
      <c r="F18" s="395">
        <v>7</v>
      </c>
      <c r="G18" s="396">
        <v>7903</v>
      </c>
      <c r="H18" s="393">
        <v>1</v>
      </c>
      <c r="I18" s="394">
        <v>9334</v>
      </c>
      <c r="J18" s="395">
        <v>1</v>
      </c>
      <c r="K18" s="397">
        <v>12428</v>
      </c>
      <c r="L18" s="393">
        <v>5</v>
      </c>
      <c r="M18" s="394">
        <v>1500</v>
      </c>
      <c r="N18" s="395">
        <v>1</v>
      </c>
      <c r="O18" s="397">
        <v>4585</v>
      </c>
      <c r="P18" s="393"/>
      <c r="Q18" s="394"/>
      <c r="R18" s="395"/>
      <c r="S18" s="397"/>
      <c r="T18" s="398">
        <v>22</v>
      </c>
      <c r="U18" s="350">
        <v>46220</v>
      </c>
      <c r="V18" s="402">
        <v>5</v>
      </c>
    </row>
    <row r="19" spans="1:22" ht="15.75" x14ac:dyDescent="0.2">
      <c r="A19" s="391">
        <v>6</v>
      </c>
      <c r="B19" s="392" t="s">
        <v>113</v>
      </c>
      <c r="C19" s="908" t="s">
        <v>959</v>
      </c>
      <c r="D19" s="393">
        <v>3</v>
      </c>
      <c r="E19" s="394">
        <v>12722</v>
      </c>
      <c r="F19" s="395">
        <v>2</v>
      </c>
      <c r="G19" s="396">
        <v>14468</v>
      </c>
      <c r="H19" s="393">
        <v>5</v>
      </c>
      <c r="I19" s="394">
        <v>235</v>
      </c>
      <c r="J19" s="395">
        <v>4</v>
      </c>
      <c r="K19" s="397">
        <v>757</v>
      </c>
      <c r="L19" s="393">
        <v>6</v>
      </c>
      <c r="M19" s="394">
        <v>445</v>
      </c>
      <c r="N19" s="395">
        <v>2</v>
      </c>
      <c r="O19" s="397">
        <v>3745</v>
      </c>
      <c r="P19" s="393"/>
      <c r="Q19" s="394"/>
      <c r="R19" s="395"/>
      <c r="S19" s="397"/>
      <c r="T19" s="398">
        <v>22</v>
      </c>
      <c r="U19" s="350">
        <v>32372</v>
      </c>
      <c r="V19" s="399">
        <v>6</v>
      </c>
    </row>
    <row r="20" spans="1:22" ht="15.75" x14ac:dyDescent="0.2">
      <c r="A20" s="391">
        <v>7</v>
      </c>
      <c r="B20" s="392" t="s">
        <v>593</v>
      </c>
      <c r="C20" s="908" t="s">
        <v>957</v>
      </c>
      <c r="D20" s="393">
        <v>1</v>
      </c>
      <c r="E20" s="394">
        <v>18986</v>
      </c>
      <c r="F20" s="395">
        <v>7</v>
      </c>
      <c r="G20" s="396">
        <v>8181</v>
      </c>
      <c r="H20" s="393">
        <v>4</v>
      </c>
      <c r="I20" s="394">
        <v>277</v>
      </c>
      <c r="J20" s="395">
        <v>9</v>
      </c>
      <c r="K20" s="397">
        <v>0</v>
      </c>
      <c r="L20" s="393">
        <v>2</v>
      </c>
      <c r="M20" s="394">
        <v>2660</v>
      </c>
      <c r="N20" s="395">
        <v>1</v>
      </c>
      <c r="O20" s="397">
        <v>7330</v>
      </c>
      <c r="P20" s="393"/>
      <c r="Q20" s="394"/>
      <c r="R20" s="395"/>
      <c r="S20" s="397"/>
      <c r="T20" s="398">
        <v>24</v>
      </c>
      <c r="U20" s="350">
        <v>37434</v>
      </c>
      <c r="V20" s="402">
        <v>7</v>
      </c>
    </row>
    <row r="21" spans="1:22" ht="15.75" x14ac:dyDescent="0.2">
      <c r="A21" s="400">
        <v>8</v>
      </c>
      <c r="B21" s="392" t="s">
        <v>584</v>
      </c>
      <c r="C21" s="908" t="s">
        <v>955</v>
      </c>
      <c r="D21" s="393">
        <v>2</v>
      </c>
      <c r="E21" s="394">
        <v>14443</v>
      </c>
      <c r="F21" s="395">
        <v>3</v>
      </c>
      <c r="G21" s="396">
        <v>14173</v>
      </c>
      <c r="H21" s="393">
        <v>6</v>
      </c>
      <c r="I21" s="394">
        <v>191</v>
      </c>
      <c r="J21" s="395">
        <v>6</v>
      </c>
      <c r="K21" s="397">
        <v>495</v>
      </c>
      <c r="L21" s="393">
        <v>2</v>
      </c>
      <c r="M21" s="394">
        <v>4165</v>
      </c>
      <c r="N21" s="395">
        <v>5</v>
      </c>
      <c r="O21" s="397">
        <v>1205</v>
      </c>
      <c r="P21" s="393"/>
      <c r="Q21" s="394"/>
      <c r="R21" s="395"/>
      <c r="S21" s="397"/>
      <c r="T21" s="398">
        <v>24</v>
      </c>
      <c r="U21" s="350">
        <v>34672</v>
      </c>
      <c r="V21" s="399">
        <v>8</v>
      </c>
    </row>
    <row r="22" spans="1:22" ht="15.75" x14ac:dyDescent="0.2">
      <c r="A22" s="391">
        <v>9</v>
      </c>
      <c r="B22" s="392" t="s">
        <v>114</v>
      </c>
      <c r="C22" s="908" t="s">
        <v>958</v>
      </c>
      <c r="D22" s="393">
        <v>4</v>
      </c>
      <c r="E22" s="394">
        <v>11116</v>
      </c>
      <c r="F22" s="395">
        <v>8</v>
      </c>
      <c r="G22" s="396">
        <v>11146</v>
      </c>
      <c r="H22" s="393">
        <v>2</v>
      </c>
      <c r="I22" s="394">
        <v>387</v>
      </c>
      <c r="J22" s="395">
        <v>2</v>
      </c>
      <c r="K22" s="397">
        <v>902</v>
      </c>
      <c r="L22" s="393">
        <v>4</v>
      </c>
      <c r="M22" s="394">
        <v>1325</v>
      </c>
      <c r="N22" s="395">
        <v>4</v>
      </c>
      <c r="O22" s="397">
        <v>2005</v>
      </c>
      <c r="P22" s="393"/>
      <c r="Q22" s="394"/>
      <c r="R22" s="395"/>
      <c r="S22" s="397"/>
      <c r="T22" s="398">
        <v>24</v>
      </c>
      <c r="U22" s="350">
        <v>26881</v>
      </c>
      <c r="V22" s="399">
        <v>9</v>
      </c>
    </row>
    <row r="23" spans="1:22" ht="15.75" x14ac:dyDescent="0.2">
      <c r="A23" s="391">
        <v>10</v>
      </c>
      <c r="B23" s="392" t="s">
        <v>598</v>
      </c>
      <c r="C23" s="908" t="s">
        <v>958</v>
      </c>
      <c r="D23" s="393">
        <v>7</v>
      </c>
      <c r="E23" s="394">
        <v>9450</v>
      </c>
      <c r="F23" s="395">
        <v>4</v>
      </c>
      <c r="G23" s="396">
        <v>10636</v>
      </c>
      <c r="H23" s="393">
        <v>2</v>
      </c>
      <c r="I23" s="394">
        <v>538</v>
      </c>
      <c r="J23" s="395">
        <v>1</v>
      </c>
      <c r="K23" s="397">
        <v>10918</v>
      </c>
      <c r="L23" s="393">
        <v>6</v>
      </c>
      <c r="M23" s="394">
        <v>805</v>
      </c>
      <c r="N23" s="395">
        <v>5</v>
      </c>
      <c r="O23" s="397">
        <v>3510</v>
      </c>
      <c r="P23" s="393"/>
      <c r="Q23" s="394"/>
      <c r="R23" s="395"/>
      <c r="S23" s="397"/>
      <c r="T23" s="398">
        <v>25</v>
      </c>
      <c r="U23" s="350">
        <v>35857</v>
      </c>
      <c r="V23" s="402">
        <v>10</v>
      </c>
    </row>
    <row r="24" spans="1:22" ht="15.75" x14ac:dyDescent="0.2">
      <c r="A24" s="400">
        <v>11</v>
      </c>
      <c r="B24" s="392" t="s">
        <v>590</v>
      </c>
      <c r="C24" s="908" t="s">
        <v>960</v>
      </c>
      <c r="D24" s="393">
        <v>6</v>
      </c>
      <c r="E24" s="394">
        <v>11309</v>
      </c>
      <c r="F24" s="395">
        <v>1</v>
      </c>
      <c r="G24" s="396">
        <v>18636</v>
      </c>
      <c r="H24" s="393">
        <v>1</v>
      </c>
      <c r="I24" s="394">
        <v>743</v>
      </c>
      <c r="J24" s="395">
        <v>4</v>
      </c>
      <c r="K24" s="397">
        <v>1013</v>
      </c>
      <c r="L24" s="393">
        <v>6.5</v>
      </c>
      <c r="M24" s="394">
        <v>2200</v>
      </c>
      <c r="N24" s="395">
        <v>6.5</v>
      </c>
      <c r="O24" s="397">
        <v>1815</v>
      </c>
      <c r="P24" s="393"/>
      <c r="Q24" s="394"/>
      <c r="R24" s="395"/>
      <c r="S24" s="397"/>
      <c r="T24" s="398">
        <v>25</v>
      </c>
      <c r="U24" s="350">
        <v>35716</v>
      </c>
      <c r="V24" s="399">
        <v>11</v>
      </c>
    </row>
    <row r="25" spans="1:22" ht="15.75" x14ac:dyDescent="0.2">
      <c r="A25" s="391">
        <v>12</v>
      </c>
      <c r="B25" s="392" t="s">
        <v>588</v>
      </c>
      <c r="C25" s="908" t="s">
        <v>955</v>
      </c>
      <c r="D25" s="393">
        <v>4</v>
      </c>
      <c r="E25" s="394">
        <v>13274</v>
      </c>
      <c r="F25" s="395">
        <v>2</v>
      </c>
      <c r="G25" s="396">
        <v>13236</v>
      </c>
      <c r="H25" s="393">
        <v>1</v>
      </c>
      <c r="I25" s="394">
        <v>443</v>
      </c>
      <c r="J25" s="395">
        <v>9</v>
      </c>
      <c r="K25" s="397">
        <v>0</v>
      </c>
      <c r="L25" s="393">
        <v>3</v>
      </c>
      <c r="M25" s="394">
        <v>1880</v>
      </c>
      <c r="N25" s="395">
        <v>6</v>
      </c>
      <c r="O25" s="397">
        <v>2795</v>
      </c>
      <c r="P25" s="393"/>
      <c r="Q25" s="394"/>
      <c r="R25" s="395"/>
      <c r="S25" s="397"/>
      <c r="T25" s="398">
        <v>25</v>
      </c>
      <c r="U25" s="350">
        <v>31628</v>
      </c>
      <c r="V25" s="402">
        <v>12</v>
      </c>
    </row>
    <row r="26" spans="1:22" ht="15.75" x14ac:dyDescent="0.2">
      <c r="A26" s="391">
        <v>13</v>
      </c>
      <c r="B26" s="392" t="s">
        <v>596</v>
      </c>
      <c r="C26" s="908" t="s">
        <v>957</v>
      </c>
      <c r="D26" s="393">
        <v>7</v>
      </c>
      <c r="E26" s="394">
        <v>8894</v>
      </c>
      <c r="F26" s="395">
        <v>2</v>
      </c>
      <c r="G26" s="396">
        <v>9695</v>
      </c>
      <c r="H26" s="393">
        <v>6</v>
      </c>
      <c r="I26" s="394">
        <v>302</v>
      </c>
      <c r="J26" s="395">
        <v>1</v>
      </c>
      <c r="K26" s="397">
        <v>981</v>
      </c>
      <c r="L26" s="393">
        <v>6</v>
      </c>
      <c r="M26" s="394">
        <v>1765</v>
      </c>
      <c r="N26" s="395">
        <v>3</v>
      </c>
      <c r="O26" s="397">
        <v>2890</v>
      </c>
      <c r="P26" s="393"/>
      <c r="Q26" s="394"/>
      <c r="R26" s="395"/>
      <c r="S26" s="397"/>
      <c r="T26" s="398">
        <v>25</v>
      </c>
      <c r="U26" s="350">
        <v>24527</v>
      </c>
      <c r="V26" s="399">
        <v>13</v>
      </c>
    </row>
    <row r="27" spans="1:22" ht="15.75" x14ac:dyDescent="0.2">
      <c r="A27" s="400">
        <v>14</v>
      </c>
      <c r="B27" s="392" t="s">
        <v>592</v>
      </c>
      <c r="C27" s="908" t="s">
        <v>957</v>
      </c>
      <c r="D27" s="393">
        <v>2</v>
      </c>
      <c r="E27" s="394">
        <v>13752</v>
      </c>
      <c r="F27" s="395">
        <v>5</v>
      </c>
      <c r="G27" s="396">
        <v>12663</v>
      </c>
      <c r="H27" s="393">
        <v>4</v>
      </c>
      <c r="I27" s="394">
        <v>105</v>
      </c>
      <c r="J27" s="395">
        <v>4</v>
      </c>
      <c r="K27" s="397">
        <v>987</v>
      </c>
      <c r="L27" s="393">
        <v>7</v>
      </c>
      <c r="M27" s="394">
        <v>360</v>
      </c>
      <c r="N27" s="395">
        <v>6.5</v>
      </c>
      <c r="O27" s="397">
        <v>1815</v>
      </c>
      <c r="P27" s="393"/>
      <c r="Q27" s="394"/>
      <c r="R27" s="395"/>
      <c r="S27" s="397"/>
      <c r="T27" s="398">
        <v>28.5</v>
      </c>
      <c r="U27" s="350">
        <v>29682</v>
      </c>
      <c r="V27" s="399">
        <v>14</v>
      </c>
    </row>
    <row r="28" spans="1:22" ht="15.75" x14ac:dyDescent="0.2">
      <c r="A28" s="391">
        <v>15</v>
      </c>
      <c r="B28" s="392" t="s">
        <v>599</v>
      </c>
      <c r="C28" s="908" t="s">
        <v>587</v>
      </c>
      <c r="D28" s="393">
        <v>4</v>
      </c>
      <c r="E28" s="394">
        <v>12420</v>
      </c>
      <c r="F28" s="395">
        <v>8</v>
      </c>
      <c r="G28" s="396">
        <v>7893</v>
      </c>
      <c r="H28" s="393">
        <v>3</v>
      </c>
      <c r="I28" s="394">
        <v>506</v>
      </c>
      <c r="J28" s="395">
        <v>5</v>
      </c>
      <c r="K28" s="397">
        <v>697</v>
      </c>
      <c r="L28" s="393">
        <v>8</v>
      </c>
      <c r="M28" s="394">
        <v>845</v>
      </c>
      <c r="N28" s="395">
        <v>2</v>
      </c>
      <c r="O28" s="397">
        <v>6945</v>
      </c>
      <c r="P28" s="393"/>
      <c r="Q28" s="394"/>
      <c r="R28" s="395"/>
      <c r="S28" s="397"/>
      <c r="T28" s="398">
        <v>30</v>
      </c>
      <c r="U28" s="350">
        <v>29306</v>
      </c>
      <c r="V28" s="402">
        <v>15</v>
      </c>
    </row>
    <row r="29" spans="1:22" ht="15.75" x14ac:dyDescent="0.2">
      <c r="A29" s="391">
        <v>16</v>
      </c>
      <c r="B29" s="392" t="s">
        <v>602</v>
      </c>
      <c r="C29" s="908" t="s">
        <v>587</v>
      </c>
      <c r="D29" s="393">
        <v>6</v>
      </c>
      <c r="E29" s="394">
        <v>9231</v>
      </c>
      <c r="F29" s="395">
        <v>7</v>
      </c>
      <c r="G29" s="396">
        <v>11527</v>
      </c>
      <c r="H29" s="393">
        <v>2</v>
      </c>
      <c r="I29" s="394">
        <v>249</v>
      </c>
      <c r="J29" s="395">
        <v>7</v>
      </c>
      <c r="K29" s="397">
        <v>133</v>
      </c>
      <c r="L29" s="393">
        <v>1</v>
      </c>
      <c r="M29" s="394">
        <v>3085</v>
      </c>
      <c r="N29" s="395">
        <v>7</v>
      </c>
      <c r="O29" s="397">
        <v>1545</v>
      </c>
      <c r="P29" s="393"/>
      <c r="Q29" s="394"/>
      <c r="R29" s="395"/>
      <c r="S29" s="397"/>
      <c r="T29" s="398">
        <v>30</v>
      </c>
      <c r="U29" s="350">
        <v>25770</v>
      </c>
      <c r="V29" s="399">
        <v>16</v>
      </c>
    </row>
    <row r="30" spans="1:22" ht="15.75" x14ac:dyDescent="0.2">
      <c r="A30" s="400">
        <v>17</v>
      </c>
      <c r="B30" s="392" t="s">
        <v>609</v>
      </c>
      <c r="C30" s="908" t="s">
        <v>956</v>
      </c>
      <c r="D30" s="393">
        <v>9</v>
      </c>
      <c r="E30" s="394">
        <v>0</v>
      </c>
      <c r="F30" s="395">
        <v>6</v>
      </c>
      <c r="G30" s="396">
        <v>11749</v>
      </c>
      <c r="H30" s="393">
        <v>4</v>
      </c>
      <c r="I30" s="394">
        <v>468</v>
      </c>
      <c r="J30" s="395">
        <v>3</v>
      </c>
      <c r="K30" s="397">
        <v>1235</v>
      </c>
      <c r="L30" s="393">
        <v>1</v>
      </c>
      <c r="M30" s="394">
        <v>3030</v>
      </c>
      <c r="N30" s="395">
        <v>7</v>
      </c>
      <c r="O30" s="397">
        <v>2300</v>
      </c>
      <c r="P30" s="393"/>
      <c r="Q30" s="394"/>
      <c r="R30" s="395"/>
      <c r="S30" s="397"/>
      <c r="T30" s="398">
        <v>30</v>
      </c>
      <c r="U30" s="350">
        <v>18782</v>
      </c>
      <c r="V30" s="402">
        <v>17</v>
      </c>
    </row>
    <row r="31" spans="1:22" ht="15.75" x14ac:dyDescent="0.2">
      <c r="A31" s="391">
        <v>18</v>
      </c>
      <c r="B31" s="392" t="s">
        <v>112</v>
      </c>
      <c r="C31" s="908" t="s">
        <v>959</v>
      </c>
      <c r="D31" s="393">
        <v>2</v>
      </c>
      <c r="E31" s="394">
        <v>14703</v>
      </c>
      <c r="F31" s="395">
        <v>5</v>
      </c>
      <c r="G31" s="396">
        <v>9724</v>
      </c>
      <c r="H31" s="393">
        <v>9</v>
      </c>
      <c r="I31" s="394">
        <v>0</v>
      </c>
      <c r="J31" s="395">
        <v>9</v>
      </c>
      <c r="K31" s="397">
        <v>0</v>
      </c>
      <c r="L31" s="393">
        <v>3</v>
      </c>
      <c r="M31" s="394">
        <v>2485</v>
      </c>
      <c r="N31" s="395">
        <v>3</v>
      </c>
      <c r="O31" s="397">
        <v>4870</v>
      </c>
      <c r="P31" s="393"/>
      <c r="Q31" s="394"/>
      <c r="R31" s="395"/>
      <c r="S31" s="397"/>
      <c r="T31" s="398">
        <v>31</v>
      </c>
      <c r="U31" s="350">
        <v>31782</v>
      </c>
      <c r="V31" s="399">
        <v>18</v>
      </c>
    </row>
    <row r="32" spans="1:22" ht="15.75" x14ac:dyDescent="0.2">
      <c r="A32" s="391">
        <v>19</v>
      </c>
      <c r="B32" s="392" t="s">
        <v>600</v>
      </c>
      <c r="C32" s="908" t="s">
        <v>956</v>
      </c>
      <c r="D32" s="393">
        <v>6</v>
      </c>
      <c r="E32" s="394">
        <v>11955</v>
      </c>
      <c r="F32" s="395">
        <v>6</v>
      </c>
      <c r="G32" s="396">
        <v>6713</v>
      </c>
      <c r="H32" s="393">
        <v>3</v>
      </c>
      <c r="I32" s="394">
        <v>361</v>
      </c>
      <c r="J32" s="395">
        <v>7</v>
      </c>
      <c r="K32" s="397">
        <v>34</v>
      </c>
      <c r="L32" s="393">
        <v>7</v>
      </c>
      <c r="M32" s="394">
        <v>1530</v>
      </c>
      <c r="N32" s="395">
        <v>2</v>
      </c>
      <c r="O32" s="397">
        <v>3060</v>
      </c>
      <c r="P32" s="393"/>
      <c r="Q32" s="394"/>
      <c r="R32" s="395"/>
      <c r="S32" s="397"/>
      <c r="T32" s="398">
        <v>31</v>
      </c>
      <c r="U32" s="350">
        <v>23653</v>
      </c>
      <c r="V32" s="399">
        <v>19</v>
      </c>
    </row>
    <row r="33" spans="1:22" ht="15.75" x14ac:dyDescent="0.2">
      <c r="A33" s="400">
        <v>20</v>
      </c>
      <c r="B33" s="392" t="s">
        <v>151</v>
      </c>
      <c r="C33" s="908" t="s">
        <v>959</v>
      </c>
      <c r="D33" s="393">
        <v>6</v>
      </c>
      <c r="E33" s="394">
        <v>11581</v>
      </c>
      <c r="F33" s="395">
        <v>4</v>
      </c>
      <c r="G33" s="396">
        <v>8682</v>
      </c>
      <c r="H33" s="393">
        <v>5</v>
      </c>
      <c r="I33" s="394">
        <v>102</v>
      </c>
      <c r="J33" s="395">
        <v>8</v>
      </c>
      <c r="K33" s="397">
        <v>319</v>
      </c>
      <c r="L33" s="393">
        <v>3</v>
      </c>
      <c r="M33" s="394">
        <v>2950</v>
      </c>
      <c r="N33" s="395">
        <v>5.5</v>
      </c>
      <c r="O33" s="397">
        <v>2020</v>
      </c>
      <c r="P33" s="393"/>
      <c r="Q33" s="394"/>
      <c r="R33" s="395"/>
      <c r="S33" s="397"/>
      <c r="T33" s="398">
        <v>31.5</v>
      </c>
      <c r="U33" s="350">
        <v>25654</v>
      </c>
      <c r="V33" s="402">
        <v>20</v>
      </c>
    </row>
    <row r="34" spans="1:22" ht="15.75" x14ac:dyDescent="0.2">
      <c r="A34" s="391">
        <v>21</v>
      </c>
      <c r="B34" s="392" t="s">
        <v>589</v>
      </c>
      <c r="C34" s="908" t="s">
        <v>955</v>
      </c>
      <c r="D34" s="393">
        <v>3</v>
      </c>
      <c r="E34" s="394">
        <v>13629</v>
      </c>
      <c r="F34" s="395">
        <v>3</v>
      </c>
      <c r="G34" s="396">
        <v>9631</v>
      </c>
      <c r="H34" s="393">
        <v>3</v>
      </c>
      <c r="I34" s="394">
        <v>231</v>
      </c>
      <c r="J34" s="395">
        <v>5</v>
      </c>
      <c r="K34" s="397">
        <v>949</v>
      </c>
      <c r="L34" s="393">
        <v>9</v>
      </c>
      <c r="M34" s="394">
        <v>0</v>
      </c>
      <c r="N34" s="395">
        <v>9</v>
      </c>
      <c r="O34" s="397">
        <v>0</v>
      </c>
      <c r="P34" s="393"/>
      <c r="Q34" s="394"/>
      <c r="R34" s="395"/>
      <c r="S34" s="397"/>
      <c r="T34" s="398">
        <v>32</v>
      </c>
      <c r="U34" s="350">
        <v>24440</v>
      </c>
      <c r="V34" s="399">
        <v>21</v>
      </c>
    </row>
    <row r="35" spans="1:22" ht="15.75" x14ac:dyDescent="0.2">
      <c r="A35" s="391">
        <v>22</v>
      </c>
      <c r="B35" s="392" t="s">
        <v>604</v>
      </c>
      <c r="C35" s="908" t="s">
        <v>958</v>
      </c>
      <c r="D35" s="393">
        <v>5</v>
      </c>
      <c r="E35" s="394">
        <v>11991</v>
      </c>
      <c r="F35" s="395">
        <v>8</v>
      </c>
      <c r="G35" s="396">
        <v>5156</v>
      </c>
      <c r="H35" s="393">
        <v>7</v>
      </c>
      <c r="I35" s="394">
        <v>138</v>
      </c>
      <c r="J35" s="395">
        <v>4</v>
      </c>
      <c r="K35" s="397">
        <v>604</v>
      </c>
      <c r="L35" s="393">
        <v>4</v>
      </c>
      <c r="M35" s="394">
        <v>2480</v>
      </c>
      <c r="N35" s="395">
        <v>4</v>
      </c>
      <c r="O35" s="397">
        <v>1480</v>
      </c>
      <c r="P35" s="393"/>
      <c r="Q35" s="394"/>
      <c r="R35" s="395"/>
      <c r="S35" s="397"/>
      <c r="T35" s="398">
        <v>32</v>
      </c>
      <c r="U35" s="350">
        <v>21849</v>
      </c>
      <c r="V35" s="402">
        <v>22</v>
      </c>
    </row>
    <row r="36" spans="1:22" ht="15.75" x14ac:dyDescent="0.2">
      <c r="A36" s="400">
        <v>23</v>
      </c>
      <c r="B36" s="392" t="s">
        <v>591</v>
      </c>
      <c r="C36" s="908" t="s">
        <v>957</v>
      </c>
      <c r="D36" s="393">
        <v>3</v>
      </c>
      <c r="E36" s="394">
        <v>13657</v>
      </c>
      <c r="F36" s="395">
        <v>4</v>
      </c>
      <c r="G36" s="396">
        <v>14483</v>
      </c>
      <c r="H36" s="393">
        <v>7</v>
      </c>
      <c r="I36" s="394">
        <v>117</v>
      </c>
      <c r="J36" s="395">
        <v>7</v>
      </c>
      <c r="K36" s="397">
        <v>359</v>
      </c>
      <c r="L36" s="393">
        <v>4</v>
      </c>
      <c r="M36" s="394">
        <v>2300</v>
      </c>
      <c r="N36" s="395">
        <v>8</v>
      </c>
      <c r="O36" s="397">
        <v>355</v>
      </c>
      <c r="P36" s="393"/>
      <c r="Q36" s="394"/>
      <c r="R36" s="395"/>
      <c r="S36" s="397"/>
      <c r="T36" s="398">
        <v>33</v>
      </c>
      <c r="U36" s="350">
        <v>31271</v>
      </c>
      <c r="V36" s="399">
        <v>23</v>
      </c>
    </row>
    <row r="37" spans="1:22" ht="15.75" x14ac:dyDescent="0.2">
      <c r="A37" s="391">
        <v>24</v>
      </c>
      <c r="B37" s="392" t="s">
        <v>586</v>
      </c>
      <c r="C37" s="908" t="s">
        <v>587</v>
      </c>
      <c r="D37" s="393">
        <v>3</v>
      </c>
      <c r="E37" s="394">
        <v>12540</v>
      </c>
      <c r="F37" s="395">
        <v>3</v>
      </c>
      <c r="G37" s="396">
        <v>16115</v>
      </c>
      <c r="H37" s="393">
        <v>8</v>
      </c>
      <c r="I37" s="394">
        <v>60</v>
      </c>
      <c r="J37" s="395">
        <v>8</v>
      </c>
      <c r="K37" s="397">
        <v>1</v>
      </c>
      <c r="L37" s="393">
        <v>5</v>
      </c>
      <c r="M37" s="394">
        <v>610</v>
      </c>
      <c r="N37" s="395">
        <v>7</v>
      </c>
      <c r="O37" s="397">
        <v>1060</v>
      </c>
      <c r="P37" s="393"/>
      <c r="Q37" s="394"/>
      <c r="R37" s="395"/>
      <c r="S37" s="397"/>
      <c r="T37" s="398">
        <v>34</v>
      </c>
      <c r="U37" s="350">
        <v>30386</v>
      </c>
      <c r="V37" s="399">
        <v>24</v>
      </c>
    </row>
    <row r="38" spans="1:22" ht="15.75" x14ac:dyDescent="0.2">
      <c r="A38" s="391">
        <v>25</v>
      </c>
      <c r="B38" s="392" t="s">
        <v>594</v>
      </c>
      <c r="C38" s="908" t="s">
        <v>954</v>
      </c>
      <c r="D38" s="393">
        <v>5</v>
      </c>
      <c r="E38" s="394">
        <v>12640</v>
      </c>
      <c r="F38" s="395">
        <v>4</v>
      </c>
      <c r="G38" s="396">
        <v>13362</v>
      </c>
      <c r="H38" s="393">
        <v>6</v>
      </c>
      <c r="I38" s="394">
        <v>76</v>
      </c>
      <c r="J38" s="395">
        <v>3</v>
      </c>
      <c r="K38" s="397">
        <v>835</v>
      </c>
      <c r="L38" s="393">
        <v>8</v>
      </c>
      <c r="M38" s="394">
        <v>170</v>
      </c>
      <c r="N38" s="395">
        <v>8</v>
      </c>
      <c r="O38" s="397">
        <v>1515</v>
      </c>
      <c r="P38" s="393"/>
      <c r="Q38" s="394"/>
      <c r="R38" s="395"/>
      <c r="S38" s="397"/>
      <c r="T38" s="398">
        <v>34</v>
      </c>
      <c r="U38" s="350">
        <v>28598</v>
      </c>
      <c r="V38" s="402">
        <v>25</v>
      </c>
    </row>
    <row r="39" spans="1:22" ht="15.75" x14ac:dyDescent="0.2">
      <c r="A39" s="400">
        <v>26</v>
      </c>
      <c r="B39" s="392" t="s">
        <v>601</v>
      </c>
      <c r="C39" s="908" t="s">
        <v>959</v>
      </c>
      <c r="D39" s="393">
        <v>7</v>
      </c>
      <c r="E39" s="394">
        <v>11536</v>
      </c>
      <c r="F39" s="395">
        <v>6</v>
      </c>
      <c r="G39" s="396">
        <v>9994</v>
      </c>
      <c r="H39" s="393">
        <v>5</v>
      </c>
      <c r="I39" s="394">
        <v>413</v>
      </c>
      <c r="J39" s="395">
        <v>5</v>
      </c>
      <c r="K39" s="397">
        <v>924</v>
      </c>
      <c r="L39" s="393">
        <v>8</v>
      </c>
      <c r="M39" s="394">
        <v>1575</v>
      </c>
      <c r="N39" s="395">
        <v>3</v>
      </c>
      <c r="O39" s="397">
        <v>2095</v>
      </c>
      <c r="P39" s="393"/>
      <c r="Q39" s="394"/>
      <c r="R39" s="395"/>
      <c r="S39" s="397"/>
      <c r="T39" s="398">
        <v>34</v>
      </c>
      <c r="U39" s="350">
        <v>26537</v>
      </c>
      <c r="V39" s="399">
        <v>26</v>
      </c>
    </row>
    <row r="40" spans="1:22" ht="15.75" x14ac:dyDescent="0.2">
      <c r="A40" s="391">
        <v>27</v>
      </c>
      <c r="B40" s="392" t="s">
        <v>597</v>
      </c>
      <c r="C40" s="908" t="s">
        <v>960</v>
      </c>
      <c r="D40" s="393">
        <v>9</v>
      </c>
      <c r="E40" s="394">
        <v>0</v>
      </c>
      <c r="F40" s="395">
        <v>1</v>
      </c>
      <c r="G40" s="396">
        <v>17595</v>
      </c>
      <c r="H40" s="393">
        <v>9</v>
      </c>
      <c r="I40" s="394">
        <v>0</v>
      </c>
      <c r="J40" s="395">
        <v>9</v>
      </c>
      <c r="K40" s="397">
        <v>0</v>
      </c>
      <c r="L40" s="393">
        <v>2</v>
      </c>
      <c r="M40" s="394">
        <v>2490</v>
      </c>
      <c r="N40" s="395">
        <v>4</v>
      </c>
      <c r="O40" s="397">
        <v>3850</v>
      </c>
      <c r="P40" s="393"/>
      <c r="Q40" s="394"/>
      <c r="R40" s="395"/>
      <c r="S40" s="397"/>
      <c r="T40" s="398">
        <v>34</v>
      </c>
      <c r="U40" s="350">
        <v>23935</v>
      </c>
      <c r="V40" s="402">
        <v>27</v>
      </c>
    </row>
    <row r="41" spans="1:22" ht="15.75" x14ac:dyDescent="0.2">
      <c r="A41" s="391">
        <v>28</v>
      </c>
      <c r="B41" s="392" t="s">
        <v>961</v>
      </c>
      <c r="C41" s="908" t="s">
        <v>955</v>
      </c>
      <c r="D41" s="393">
        <v>9</v>
      </c>
      <c r="E41" s="394">
        <v>0</v>
      </c>
      <c r="F41" s="395">
        <v>9</v>
      </c>
      <c r="G41" s="396">
        <v>0</v>
      </c>
      <c r="H41" s="393">
        <v>2</v>
      </c>
      <c r="I41" s="394">
        <v>513</v>
      </c>
      <c r="J41" s="395">
        <v>3</v>
      </c>
      <c r="K41" s="397">
        <v>1652</v>
      </c>
      <c r="L41" s="393">
        <v>6.5</v>
      </c>
      <c r="M41" s="394">
        <v>2200</v>
      </c>
      <c r="N41" s="395">
        <v>5</v>
      </c>
      <c r="O41" s="397">
        <v>1835</v>
      </c>
      <c r="P41" s="393"/>
      <c r="Q41" s="394"/>
      <c r="R41" s="395"/>
      <c r="S41" s="397"/>
      <c r="T41" s="398">
        <v>34.5</v>
      </c>
      <c r="U41" s="350">
        <v>6200</v>
      </c>
      <c r="V41" s="399">
        <v>28</v>
      </c>
    </row>
    <row r="42" spans="1:22" ht="15.75" x14ac:dyDescent="0.2">
      <c r="A42" s="400">
        <v>29</v>
      </c>
      <c r="B42" s="392" t="s">
        <v>608</v>
      </c>
      <c r="C42" s="908" t="s">
        <v>587</v>
      </c>
      <c r="D42" s="393">
        <v>8</v>
      </c>
      <c r="E42" s="394">
        <v>9152</v>
      </c>
      <c r="F42" s="395">
        <v>7</v>
      </c>
      <c r="G42" s="396">
        <v>6460</v>
      </c>
      <c r="H42" s="393">
        <v>9</v>
      </c>
      <c r="I42" s="394">
        <v>0</v>
      </c>
      <c r="J42" s="395">
        <v>9</v>
      </c>
      <c r="K42" s="397">
        <v>0</v>
      </c>
      <c r="L42" s="393">
        <v>1</v>
      </c>
      <c r="M42" s="394">
        <v>5160</v>
      </c>
      <c r="N42" s="395">
        <v>3</v>
      </c>
      <c r="O42" s="397">
        <v>2020</v>
      </c>
      <c r="P42" s="393"/>
      <c r="Q42" s="394"/>
      <c r="R42" s="395"/>
      <c r="S42" s="397"/>
      <c r="T42" s="398">
        <v>37</v>
      </c>
      <c r="U42" s="350">
        <v>22792</v>
      </c>
      <c r="V42" s="399">
        <v>29</v>
      </c>
    </row>
    <row r="43" spans="1:22" ht="15.75" x14ac:dyDescent="0.2">
      <c r="A43" s="391">
        <v>30</v>
      </c>
      <c r="B43" s="392" t="s">
        <v>605</v>
      </c>
      <c r="C43" s="908" t="s">
        <v>960</v>
      </c>
      <c r="D43" s="393">
        <v>8</v>
      </c>
      <c r="E43" s="394">
        <v>7522</v>
      </c>
      <c r="F43" s="395">
        <v>5</v>
      </c>
      <c r="G43" s="396">
        <v>7386</v>
      </c>
      <c r="H43" s="393">
        <v>8</v>
      </c>
      <c r="I43" s="394">
        <v>79</v>
      </c>
      <c r="J43" s="395">
        <v>7</v>
      </c>
      <c r="K43" s="397">
        <v>422</v>
      </c>
      <c r="L43" s="393">
        <v>5</v>
      </c>
      <c r="M43" s="394">
        <v>1795</v>
      </c>
      <c r="N43" s="395">
        <v>8</v>
      </c>
      <c r="O43" s="397">
        <v>1115</v>
      </c>
      <c r="P43" s="393"/>
      <c r="Q43" s="394"/>
      <c r="R43" s="395"/>
      <c r="S43" s="397"/>
      <c r="T43" s="398">
        <v>41</v>
      </c>
      <c r="U43" s="350">
        <v>18319</v>
      </c>
      <c r="V43" s="402">
        <v>30</v>
      </c>
    </row>
    <row r="44" spans="1:22" ht="15.75" x14ac:dyDescent="0.2">
      <c r="A44" s="391">
        <v>31</v>
      </c>
      <c r="B44" s="392" t="s">
        <v>1116</v>
      </c>
      <c r="C44" s="908" t="s">
        <v>955</v>
      </c>
      <c r="D44" s="393">
        <v>9</v>
      </c>
      <c r="E44" s="394">
        <v>0</v>
      </c>
      <c r="F44" s="395">
        <v>9</v>
      </c>
      <c r="G44" s="396">
        <v>0</v>
      </c>
      <c r="H44" s="393">
        <v>9</v>
      </c>
      <c r="I44" s="394">
        <v>0</v>
      </c>
      <c r="J44" s="395">
        <v>9</v>
      </c>
      <c r="K44" s="397">
        <v>0</v>
      </c>
      <c r="L44" s="393">
        <v>1</v>
      </c>
      <c r="M44" s="394">
        <v>6200</v>
      </c>
      <c r="N44" s="395">
        <v>4</v>
      </c>
      <c r="O44" s="397">
        <v>2380</v>
      </c>
      <c r="P44" s="393"/>
      <c r="Q44" s="394"/>
      <c r="R44" s="395"/>
      <c r="S44" s="397"/>
      <c r="T44" s="398">
        <v>41</v>
      </c>
      <c r="U44" s="350">
        <v>8580</v>
      </c>
      <c r="V44" s="399">
        <v>31</v>
      </c>
    </row>
    <row r="45" spans="1:22" ht="15.75" x14ac:dyDescent="0.2">
      <c r="A45" s="391">
        <v>32</v>
      </c>
      <c r="B45" s="392" t="s">
        <v>962</v>
      </c>
      <c r="C45" s="908" t="s">
        <v>587</v>
      </c>
      <c r="D45" s="393">
        <v>9</v>
      </c>
      <c r="E45" s="394">
        <v>0</v>
      </c>
      <c r="F45" s="395">
        <v>9</v>
      </c>
      <c r="G45" s="396">
        <v>0</v>
      </c>
      <c r="H45" s="393">
        <v>5</v>
      </c>
      <c r="I45" s="394">
        <v>235</v>
      </c>
      <c r="J45" s="395">
        <v>2</v>
      </c>
      <c r="K45" s="397">
        <v>1965</v>
      </c>
      <c r="L45" s="393">
        <v>9</v>
      </c>
      <c r="M45" s="394">
        <v>0</v>
      </c>
      <c r="N45" s="395">
        <v>9</v>
      </c>
      <c r="O45" s="397">
        <v>0</v>
      </c>
      <c r="P45" s="393"/>
      <c r="Q45" s="394"/>
      <c r="R45" s="395"/>
      <c r="S45" s="397"/>
      <c r="T45" s="398">
        <v>43</v>
      </c>
      <c r="U45" s="350">
        <v>2200</v>
      </c>
      <c r="V45" s="402">
        <v>32</v>
      </c>
    </row>
    <row r="46" spans="1:22" ht="15.75" x14ac:dyDescent="0.2">
      <c r="A46" s="391">
        <v>33</v>
      </c>
      <c r="B46" s="392" t="s">
        <v>603</v>
      </c>
      <c r="C46" s="908" t="s">
        <v>958</v>
      </c>
      <c r="D46" s="393">
        <v>5</v>
      </c>
      <c r="E46" s="394">
        <v>12050</v>
      </c>
      <c r="F46" s="395">
        <v>8</v>
      </c>
      <c r="G46" s="396">
        <v>5631</v>
      </c>
      <c r="H46" s="393">
        <v>7</v>
      </c>
      <c r="I46" s="394">
        <v>73</v>
      </c>
      <c r="J46" s="395">
        <v>6</v>
      </c>
      <c r="K46" s="397">
        <v>583</v>
      </c>
      <c r="L46" s="393">
        <v>9</v>
      </c>
      <c r="M46" s="394">
        <v>0</v>
      </c>
      <c r="N46" s="395">
        <v>9</v>
      </c>
      <c r="O46" s="397">
        <v>0</v>
      </c>
      <c r="P46" s="393"/>
      <c r="Q46" s="394"/>
      <c r="R46" s="395"/>
      <c r="S46" s="397"/>
      <c r="T46" s="398">
        <v>44</v>
      </c>
      <c r="U46" s="350">
        <v>18337</v>
      </c>
      <c r="V46" s="402">
        <v>33</v>
      </c>
    </row>
    <row r="47" spans="1:22" ht="15.75" x14ac:dyDescent="0.2">
      <c r="A47" s="391">
        <v>34</v>
      </c>
      <c r="B47" s="392" t="s">
        <v>606</v>
      </c>
      <c r="C47" s="908" t="s">
        <v>960</v>
      </c>
      <c r="D47" s="393">
        <v>8</v>
      </c>
      <c r="E47" s="394">
        <v>6832</v>
      </c>
      <c r="F47" s="395">
        <v>6</v>
      </c>
      <c r="G47" s="396">
        <v>8685</v>
      </c>
      <c r="H47" s="393">
        <v>8</v>
      </c>
      <c r="I47" s="394">
        <v>3</v>
      </c>
      <c r="J47" s="395">
        <v>8</v>
      </c>
      <c r="K47" s="397">
        <v>0</v>
      </c>
      <c r="L47" s="393">
        <v>8</v>
      </c>
      <c r="M47" s="394">
        <v>220</v>
      </c>
      <c r="N47" s="395">
        <v>6</v>
      </c>
      <c r="O47" s="397">
        <v>1130</v>
      </c>
      <c r="P47" s="393"/>
      <c r="Q47" s="394"/>
      <c r="R47" s="395"/>
      <c r="S47" s="397"/>
      <c r="T47" s="398">
        <v>44</v>
      </c>
      <c r="U47" s="350">
        <v>16870</v>
      </c>
      <c r="V47" s="399">
        <v>34</v>
      </c>
    </row>
    <row r="48" spans="1:22" ht="15.75" x14ac:dyDescent="0.2">
      <c r="A48" s="391">
        <v>35</v>
      </c>
      <c r="B48" s="392" t="s">
        <v>595</v>
      </c>
      <c r="C48" s="908" t="s">
        <v>955</v>
      </c>
      <c r="D48" s="393">
        <v>4</v>
      </c>
      <c r="E48" s="394">
        <v>12145</v>
      </c>
      <c r="F48" s="395">
        <v>5</v>
      </c>
      <c r="G48" s="396">
        <v>10783</v>
      </c>
      <c r="H48" s="393">
        <v>9</v>
      </c>
      <c r="I48" s="394">
        <v>0</v>
      </c>
      <c r="J48" s="395">
        <v>9</v>
      </c>
      <c r="K48" s="397">
        <v>0</v>
      </c>
      <c r="L48" s="393">
        <v>9</v>
      </c>
      <c r="M48" s="394">
        <v>0</v>
      </c>
      <c r="N48" s="395">
        <v>9</v>
      </c>
      <c r="O48" s="397">
        <v>0</v>
      </c>
      <c r="P48" s="393"/>
      <c r="Q48" s="394"/>
      <c r="R48" s="395"/>
      <c r="S48" s="397"/>
      <c r="T48" s="398">
        <v>45</v>
      </c>
      <c r="U48" s="350">
        <v>22928</v>
      </c>
      <c r="V48" s="402">
        <v>35</v>
      </c>
    </row>
    <row r="49" spans="1:22" ht="15.75" x14ac:dyDescent="0.2">
      <c r="A49" s="391">
        <v>36</v>
      </c>
      <c r="B49" s="392" t="s">
        <v>22</v>
      </c>
      <c r="C49" s="908" t="s">
        <v>958</v>
      </c>
      <c r="D49" s="393">
        <v>9</v>
      </c>
      <c r="E49" s="394">
        <v>0</v>
      </c>
      <c r="F49" s="395">
        <v>9</v>
      </c>
      <c r="G49" s="396">
        <v>0</v>
      </c>
      <c r="H49" s="393">
        <v>9</v>
      </c>
      <c r="I49" s="394">
        <v>0</v>
      </c>
      <c r="J49" s="395">
        <v>9</v>
      </c>
      <c r="K49" s="397">
        <v>0</v>
      </c>
      <c r="L49" s="393">
        <v>4</v>
      </c>
      <c r="M49" s="394">
        <v>2230</v>
      </c>
      <c r="N49" s="395">
        <v>5.5</v>
      </c>
      <c r="O49" s="397">
        <v>2020</v>
      </c>
      <c r="P49" s="393"/>
      <c r="Q49" s="394"/>
      <c r="R49" s="395"/>
      <c r="S49" s="397"/>
      <c r="T49" s="398">
        <v>45.5</v>
      </c>
      <c r="U49" s="350">
        <v>4250</v>
      </c>
      <c r="V49" s="399">
        <v>36</v>
      </c>
    </row>
    <row r="50" spans="1:22" ht="15.75" x14ac:dyDescent="0.2">
      <c r="A50" s="391">
        <v>37</v>
      </c>
      <c r="B50" s="392" t="s">
        <v>399</v>
      </c>
      <c r="C50" s="908" t="s">
        <v>960</v>
      </c>
      <c r="D50" s="393">
        <v>8</v>
      </c>
      <c r="E50" s="394">
        <v>6635</v>
      </c>
      <c r="F50" s="395">
        <v>9</v>
      </c>
      <c r="G50" s="396">
        <v>0</v>
      </c>
      <c r="H50" s="393">
        <v>6</v>
      </c>
      <c r="I50" s="394">
        <v>165</v>
      </c>
      <c r="J50" s="395">
        <v>6</v>
      </c>
      <c r="K50" s="397">
        <v>219</v>
      </c>
      <c r="L50" s="393">
        <v>9</v>
      </c>
      <c r="M50" s="394">
        <v>0</v>
      </c>
      <c r="N50" s="395">
        <v>9</v>
      </c>
      <c r="O50" s="397">
        <v>0</v>
      </c>
      <c r="P50" s="393"/>
      <c r="Q50" s="394"/>
      <c r="R50" s="395"/>
      <c r="S50" s="397"/>
      <c r="T50" s="398">
        <v>47</v>
      </c>
      <c r="U50" s="350">
        <v>7019</v>
      </c>
      <c r="V50" s="402">
        <v>37</v>
      </c>
    </row>
    <row r="51" spans="1:22" ht="15.75" x14ac:dyDescent="0.2">
      <c r="A51" s="391">
        <v>38</v>
      </c>
      <c r="B51" s="392" t="s">
        <v>963</v>
      </c>
      <c r="C51" s="908" t="s">
        <v>957</v>
      </c>
      <c r="D51" s="393">
        <v>9</v>
      </c>
      <c r="E51" s="394">
        <v>0</v>
      </c>
      <c r="F51" s="395">
        <v>9</v>
      </c>
      <c r="G51" s="396">
        <v>0</v>
      </c>
      <c r="H51" s="393">
        <v>9</v>
      </c>
      <c r="I51" s="394">
        <v>0</v>
      </c>
      <c r="J51" s="395">
        <v>2</v>
      </c>
      <c r="K51" s="397">
        <v>6390</v>
      </c>
      <c r="L51" s="393">
        <v>9</v>
      </c>
      <c r="M51" s="394">
        <v>0</v>
      </c>
      <c r="N51" s="395">
        <v>9</v>
      </c>
      <c r="O51" s="397">
        <v>0</v>
      </c>
      <c r="P51" s="393"/>
      <c r="Q51" s="394"/>
      <c r="R51" s="395"/>
      <c r="S51" s="397"/>
      <c r="T51" s="398">
        <v>47</v>
      </c>
      <c r="U51" s="350">
        <v>6390</v>
      </c>
      <c r="V51" s="399">
        <v>38</v>
      </c>
    </row>
    <row r="52" spans="1:22" ht="15.75" x14ac:dyDescent="0.2">
      <c r="A52" s="391">
        <v>39</v>
      </c>
      <c r="B52" s="392" t="s">
        <v>607</v>
      </c>
      <c r="C52" s="908" t="s">
        <v>956</v>
      </c>
      <c r="D52" s="393">
        <v>5</v>
      </c>
      <c r="E52" s="394">
        <v>9319</v>
      </c>
      <c r="F52" s="395">
        <v>9</v>
      </c>
      <c r="G52" s="396">
        <v>0</v>
      </c>
      <c r="H52" s="393">
        <v>9</v>
      </c>
      <c r="I52" s="394">
        <v>0</v>
      </c>
      <c r="J52" s="395">
        <v>9</v>
      </c>
      <c r="K52" s="397">
        <v>0</v>
      </c>
      <c r="L52" s="393">
        <v>9</v>
      </c>
      <c r="M52" s="394">
        <v>0</v>
      </c>
      <c r="N52" s="395">
        <v>9</v>
      </c>
      <c r="O52" s="397">
        <v>0</v>
      </c>
      <c r="P52" s="393"/>
      <c r="Q52" s="394"/>
      <c r="R52" s="395"/>
      <c r="S52" s="397"/>
      <c r="T52" s="398">
        <v>50</v>
      </c>
      <c r="U52" s="350">
        <v>9319</v>
      </c>
      <c r="V52" s="399">
        <v>39</v>
      </c>
    </row>
    <row r="53" spans="1:22" ht="15.75" x14ac:dyDescent="0.2">
      <c r="A53" s="391">
        <v>40</v>
      </c>
      <c r="B53" s="392" t="s">
        <v>964</v>
      </c>
      <c r="C53" s="908" t="s">
        <v>955</v>
      </c>
      <c r="D53" s="393">
        <v>9</v>
      </c>
      <c r="E53" s="394">
        <v>0</v>
      </c>
      <c r="F53" s="395">
        <v>9</v>
      </c>
      <c r="G53" s="396">
        <v>0</v>
      </c>
      <c r="H53" s="393">
        <v>9</v>
      </c>
      <c r="I53" s="394">
        <v>0</v>
      </c>
      <c r="J53" s="395">
        <v>5</v>
      </c>
      <c r="K53" s="397">
        <v>408</v>
      </c>
      <c r="L53" s="393">
        <v>9</v>
      </c>
      <c r="M53" s="394">
        <v>0</v>
      </c>
      <c r="N53" s="395">
        <v>9</v>
      </c>
      <c r="O53" s="397">
        <v>0</v>
      </c>
      <c r="P53" s="393"/>
      <c r="Q53" s="394"/>
      <c r="R53" s="395"/>
      <c r="S53" s="397"/>
      <c r="T53" s="398">
        <v>50</v>
      </c>
      <c r="U53" s="350">
        <v>408</v>
      </c>
      <c r="V53" s="402">
        <v>40</v>
      </c>
    </row>
    <row r="54" spans="1:22" ht="15.75" x14ac:dyDescent="0.2">
      <c r="A54" s="391">
        <v>41</v>
      </c>
      <c r="B54" s="392" t="s">
        <v>153</v>
      </c>
      <c r="C54" s="401" t="s">
        <v>959</v>
      </c>
      <c r="D54" s="393">
        <v>9</v>
      </c>
      <c r="E54" s="394">
        <v>0</v>
      </c>
      <c r="F54" s="395">
        <v>9</v>
      </c>
      <c r="G54" s="396">
        <v>0</v>
      </c>
      <c r="H54" s="393">
        <v>7</v>
      </c>
      <c r="I54" s="394">
        <v>74</v>
      </c>
      <c r="J54" s="395">
        <v>8</v>
      </c>
      <c r="K54" s="397">
        <v>100</v>
      </c>
      <c r="L54" s="393">
        <v>9</v>
      </c>
      <c r="M54" s="394">
        <v>0</v>
      </c>
      <c r="N54" s="395">
        <v>9</v>
      </c>
      <c r="O54" s="397">
        <v>0</v>
      </c>
      <c r="P54" s="393"/>
      <c r="Q54" s="394"/>
      <c r="R54" s="395"/>
      <c r="S54" s="397"/>
      <c r="T54" s="398">
        <v>51</v>
      </c>
      <c r="U54" s="350">
        <v>174</v>
      </c>
      <c r="V54" s="399">
        <v>41</v>
      </c>
    </row>
    <row r="55" spans="1:22" ht="15.75" x14ac:dyDescent="0.2">
      <c r="A55" s="391"/>
      <c r="B55" s="404"/>
      <c r="C55" s="401"/>
      <c r="D55" s="393"/>
      <c r="E55" s="394"/>
      <c r="F55" s="395"/>
      <c r="G55" s="396"/>
      <c r="H55" s="393"/>
      <c r="I55" s="394"/>
      <c r="J55" s="395"/>
      <c r="K55" s="397"/>
      <c r="L55" s="393"/>
      <c r="M55" s="394"/>
      <c r="N55" s="395"/>
      <c r="O55" s="397"/>
      <c r="P55" s="393"/>
      <c r="Q55" s="394"/>
      <c r="R55" s="395"/>
      <c r="S55" s="397"/>
      <c r="T55" s="405" t="str">
        <f t="shared" ref="T54:T55" si="0">IF(ISNUMBER(D55)=TRUE(),SUM(D55,F55,H55,J55,L55,N55,P55,R55),"")</f>
        <v/>
      </c>
      <c r="U55" s="406"/>
      <c r="V55" s="407"/>
    </row>
    <row r="56" spans="1:22" ht="15.75" x14ac:dyDescent="0.2">
      <c r="A56" s="403"/>
      <c r="B56" s="404"/>
      <c r="C56" s="401"/>
      <c r="D56" s="393"/>
      <c r="E56" s="394"/>
      <c r="F56" s="395"/>
      <c r="G56" s="396"/>
      <c r="H56" s="393"/>
      <c r="I56" s="394"/>
      <c r="J56" s="395"/>
      <c r="K56" s="397"/>
      <c r="L56" s="393"/>
      <c r="M56" s="394"/>
      <c r="N56" s="395"/>
      <c r="O56" s="397"/>
      <c r="P56" s="393"/>
      <c r="Q56" s="394"/>
      <c r="R56" s="395"/>
      <c r="S56" s="397"/>
      <c r="T56" s="405" t="str">
        <f>IF(ISNUMBER(D56)=TRUE(),SUM(D56,F56,H56,J56,L56,N56,P56,R56),"")</f>
        <v/>
      </c>
      <c r="U56" s="406"/>
      <c r="V56" s="407"/>
    </row>
    <row r="57" spans="1:22" ht="15.75" x14ac:dyDescent="0.2">
      <c r="A57" s="403"/>
      <c r="B57" s="404"/>
      <c r="C57" s="401"/>
      <c r="D57" s="393"/>
      <c r="E57" s="394"/>
      <c r="F57" s="395"/>
      <c r="G57" s="396"/>
      <c r="H57" s="393"/>
      <c r="I57" s="394"/>
      <c r="J57" s="395"/>
      <c r="K57" s="397"/>
      <c r="L57" s="393"/>
      <c r="M57" s="394"/>
      <c r="N57" s="395"/>
      <c r="O57" s="397"/>
      <c r="P57" s="393"/>
      <c r="Q57" s="394"/>
      <c r="R57" s="395"/>
      <c r="S57" s="397"/>
      <c r="T57" s="405" t="str">
        <f>IF(ISNUMBER(D57)=TRUE(),SUM(D57,F57,H57,J57,L57,N57,P57,R57),"")</f>
        <v/>
      </c>
      <c r="U57" s="406"/>
      <c r="V57" s="407"/>
    </row>
    <row r="58" spans="1:22" ht="16.5" thickBot="1" x14ac:dyDescent="0.25">
      <c r="A58" s="408"/>
      <c r="B58" s="409"/>
      <c r="C58" s="410"/>
      <c r="D58" s="411"/>
      <c r="E58" s="412"/>
      <c r="F58" s="413"/>
      <c r="G58" s="414"/>
      <c r="H58" s="411"/>
      <c r="I58" s="412"/>
      <c r="J58" s="413"/>
      <c r="K58" s="414"/>
      <c r="L58" s="411"/>
      <c r="M58" s="412"/>
      <c r="N58" s="413"/>
      <c r="O58" s="414"/>
      <c r="P58" s="413"/>
      <c r="Q58" s="414"/>
      <c r="R58" s="411"/>
      <c r="S58" s="414"/>
      <c r="T58" s="411"/>
      <c r="U58" s="414"/>
      <c r="V58" s="414"/>
    </row>
    <row r="59" spans="1:22" ht="13.5" thickTop="1" x14ac:dyDescent="0.2"/>
  </sheetData>
  <sortState xmlns:xlrd2="http://schemas.microsoft.com/office/spreadsheetml/2017/richdata2" ref="B14:U47">
    <sortCondition ref="T14:T47"/>
    <sortCondition descending="1" ref="U14:U47"/>
  </sortState>
  <mergeCells count="20">
    <mergeCell ref="T9:V10"/>
    <mergeCell ref="J10:K10"/>
    <mergeCell ref="L10:M10"/>
    <mergeCell ref="N10:O10"/>
    <mergeCell ref="P10:Q10"/>
    <mergeCell ref="R10:S10"/>
    <mergeCell ref="J9:K9"/>
    <mergeCell ref="L9:M9"/>
    <mergeCell ref="N9:O9"/>
    <mergeCell ref="P9:Q9"/>
    <mergeCell ref="R9:S9"/>
    <mergeCell ref="H9:I9"/>
    <mergeCell ref="D10:E10"/>
    <mergeCell ref="F10:G10"/>
    <mergeCell ref="H10:I10"/>
    <mergeCell ref="A9:A11"/>
    <mergeCell ref="B9:B11"/>
    <mergeCell ref="C9:C11"/>
    <mergeCell ref="D9:E9"/>
    <mergeCell ref="F9:G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4:T57" xr:uid="{17B2A5B6-4576-4647-985D-CC4E99755B15}">
      <formula1>IF(ISNUMBER(IZ14)=TRUE(),SUM(IZ14,JB14,JD14,JF14,JH14,JJ14,JL14,JN14),"")</formula1>
      <formula2>0</formula2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07D-0824-494E-9B68-7CAE5AD5239D}">
  <dimension ref="A1:U24"/>
  <sheetViews>
    <sheetView topLeftCell="A5" workbookViewId="0">
      <selection activeCell="H19" sqref="H19"/>
    </sheetView>
  </sheetViews>
  <sheetFormatPr defaultRowHeight="12.75" x14ac:dyDescent="0.2"/>
  <cols>
    <col min="1" max="1" width="4.5703125" customWidth="1"/>
    <col min="2" max="2" width="20.7109375" customWidth="1"/>
    <col min="3" max="3" width="5" customWidth="1"/>
    <col min="4" max="4" width="8.140625" customWidth="1"/>
    <col min="5" max="5" width="4.7109375" customWidth="1"/>
    <col min="6" max="6" width="8" customWidth="1"/>
    <col min="7" max="7" width="4.85546875" customWidth="1"/>
    <col min="8" max="8" width="8" customWidth="1"/>
    <col min="9" max="9" width="5" customWidth="1"/>
    <col min="10" max="10" width="8.140625" customWidth="1"/>
    <col min="11" max="11" width="4.7109375" customWidth="1"/>
    <col min="12" max="12" width="8" customWidth="1"/>
    <col min="13" max="13" width="4.7109375" customWidth="1"/>
    <col min="14" max="14" width="7.7109375" customWidth="1"/>
    <col min="15" max="15" width="4.85546875" customWidth="1"/>
    <col min="16" max="16" width="7.7109375" customWidth="1"/>
    <col min="17" max="17" width="4.7109375" customWidth="1"/>
    <col min="18" max="18" width="7.85546875" customWidth="1"/>
    <col min="19" max="19" width="6.28515625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20.25" x14ac:dyDescent="0.3">
      <c r="A4" s="30"/>
      <c r="B4" s="92" t="s">
        <v>59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1" ht="20.25" x14ac:dyDescent="0.3">
      <c r="A5" s="30"/>
      <c r="B5" s="92" t="s">
        <v>60</v>
      </c>
      <c r="C5" s="5"/>
      <c r="D5" s="31"/>
      <c r="E5" s="31"/>
      <c r="F5" s="31"/>
      <c r="G5" s="93"/>
      <c r="H5" s="93"/>
      <c r="I5" s="93"/>
      <c r="J5" s="93"/>
      <c r="K5" s="95" t="s">
        <v>315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1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8" spans="1:21" ht="13.5" thickBot="1" x14ac:dyDescent="0.25"/>
    <row r="9" spans="1:21" ht="14.25" thickTop="1" thickBot="1" x14ac:dyDescent="0.25">
      <c r="A9" s="1315" t="s">
        <v>4</v>
      </c>
      <c r="B9" s="1337" t="s">
        <v>5</v>
      </c>
      <c r="C9" s="1338" t="s">
        <v>6</v>
      </c>
      <c r="D9" s="1338"/>
      <c r="E9" s="1339" t="s">
        <v>7</v>
      </c>
      <c r="F9" s="1339"/>
      <c r="G9" s="1338" t="s">
        <v>8</v>
      </c>
      <c r="H9" s="1338"/>
      <c r="I9" s="1339" t="s">
        <v>9</v>
      </c>
      <c r="J9" s="1339"/>
      <c r="K9" s="1338" t="s">
        <v>10</v>
      </c>
      <c r="L9" s="1338"/>
      <c r="M9" s="1339" t="s">
        <v>11</v>
      </c>
      <c r="N9" s="1339"/>
      <c r="O9" s="1338" t="s">
        <v>12</v>
      </c>
      <c r="P9" s="1338"/>
      <c r="Q9" s="1341" t="s">
        <v>13</v>
      </c>
      <c r="R9" s="1341"/>
      <c r="S9" s="1319" t="s">
        <v>14</v>
      </c>
      <c r="T9" s="1319"/>
      <c r="U9" s="1319"/>
    </row>
    <row r="10" spans="1:21" ht="30.75" customHeight="1" thickTop="1" thickBot="1" x14ac:dyDescent="0.25">
      <c r="A10" s="1315"/>
      <c r="B10" s="1337"/>
      <c r="C10" s="1340" t="s">
        <v>232</v>
      </c>
      <c r="D10" s="1340"/>
      <c r="E10" s="1340" t="s">
        <v>233</v>
      </c>
      <c r="F10" s="1340"/>
      <c r="G10" s="1340" t="s">
        <v>234</v>
      </c>
      <c r="H10" s="1340"/>
      <c r="I10" s="1340" t="s">
        <v>235</v>
      </c>
      <c r="J10" s="1340"/>
      <c r="K10" s="1340" t="s">
        <v>236</v>
      </c>
      <c r="L10" s="1340"/>
      <c r="M10" s="1340" t="s">
        <v>237</v>
      </c>
      <c r="N10" s="1340"/>
      <c r="O10" s="1340" t="s">
        <v>238</v>
      </c>
      <c r="P10" s="1340"/>
      <c r="Q10" s="1340" t="s">
        <v>239</v>
      </c>
      <c r="R10" s="1340"/>
      <c r="S10" s="1319"/>
      <c r="T10" s="1319"/>
      <c r="U10" s="1319"/>
    </row>
    <row r="11" spans="1:21" ht="7.5" customHeight="1" thickTop="1" x14ac:dyDescent="0.2">
      <c r="A11" s="1315"/>
      <c r="B11" s="1337"/>
      <c r="C11" s="415"/>
      <c r="D11" s="415"/>
      <c r="E11" s="416"/>
      <c r="F11" s="417"/>
      <c r="G11" s="418"/>
      <c r="H11" s="419"/>
      <c r="I11" s="416"/>
      <c r="J11" s="417"/>
      <c r="K11" s="418"/>
      <c r="L11" s="419"/>
      <c r="M11" s="416"/>
      <c r="N11" s="417"/>
      <c r="O11" s="418"/>
      <c r="P11" s="419"/>
      <c r="Q11" s="416"/>
      <c r="R11" s="419"/>
      <c r="S11" s="418"/>
      <c r="T11" s="420"/>
      <c r="U11" s="421"/>
    </row>
    <row r="12" spans="1:21" ht="16.5" thickBot="1" x14ac:dyDescent="0.25">
      <c r="A12" s="482"/>
      <c r="B12" s="330"/>
      <c r="C12" s="423" t="s">
        <v>15</v>
      </c>
      <c r="D12" s="424" t="s">
        <v>16</v>
      </c>
      <c r="E12" s="425" t="s">
        <v>15</v>
      </c>
      <c r="F12" s="426" t="s">
        <v>16</v>
      </c>
      <c r="G12" s="423" t="s">
        <v>15</v>
      </c>
      <c r="H12" s="424" t="s">
        <v>16</v>
      </c>
      <c r="I12" s="425" t="s">
        <v>15</v>
      </c>
      <c r="J12" s="426" t="s">
        <v>16</v>
      </c>
      <c r="K12" s="423" t="s">
        <v>15</v>
      </c>
      <c r="L12" s="424" t="s">
        <v>16</v>
      </c>
      <c r="M12" s="425" t="s">
        <v>15</v>
      </c>
      <c r="N12" s="426" t="s">
        <v>16</v>
      </c>
      <c r="O12" s="423" t="s">
        <v>15</v>
      </c>
      <c r="P12" s="424" t="s">
        <v>16</v>
      </c>
      <c r="Q12" s="425" t="s">
        <v>15</v>
      </c>
      <c r="R12" s="424" t="s">
        <v>16</v>
      </c>
      <c r="S12" s="423" t="s">
        <v>15</v>
      </c>
      <c r="T12" s="435" t="s">
        <v>16</v>
      </c>
      <c r="U12" s="427" t="s">
        <v>18</v>
      </c>
    </row>
    <row r="13" spans="1:21" ht="33" customHeight="1" x14ac:dyDescent="0.2">
      <c r="A13" s="537">
        <v>1</v>
      </c>
      <c r="B13" s="1652" t="s">
        <v>1101</v>
      </c>
      <c r="C13" s="1610">
        <v>2</v>
      </c>
      <c r="D13" s="1611">
        <v>6612</v>
      </c>
      <c r="E13" s="1612">
        <v>2</v>
      </c>
      <c r="F13" s="1613">
        <v>3990</v>
      </c>
      <c r="G13" s="1614">
        <v>2</v>
      </c>
      <c r="H13" s="1615">
        <v>7012</v>
      </c>
      <c r="I13" s="77">
        <v>1</v>
      </c>
      <c r="J13" s="78">
        <v>14361</v>
      </c>
      <c r="K13" s="75">
        <v>1</v>
      </c>
      <c r="L13" s="76">
        <v>18300</v>
      </c>
      <c r="M13" s="77">
        <v>2</v>
      </c>
      <c r="N13" s="78">
        <v>22160</v>
      </c>
      <c r="O13" s="75"/>
      <c r="P13" s="76"/>
      <c r="Q13" s="77"/>
      <c r="R13" s="78"/>
      <c r="S13" s="186">
        <f t="shared" ref="S13:T21" si="0">IF(ISNUMBER(C13)=TRUE,SUM(C13,E13,G13,I13,K13,M13,O13,Q13),"")</f>
        <v>10</v>
      </c>
      <c r="T13" s="1616">
        <f t="shared" si="0"/>
        <v>72435</v>
      </c>
      <c r="U13" s="432">
        <v>1</v>
      </c>
    </row>
    <row r="14" spans="1:21" ht="33" customHeight="1" x14ac:dyDescent="0.2">
      <c r="A14" s="433">
        <v>2</v>
      </c>
      <c r="B14" s="1653" t="s">
        <v>185</v>
      </c>
      <c r="C14" s="1617">
        <v>3</v>
      </c>
      <c r="D14" s="1618">
        <v>5837</v>
      </c>
      <c r="E14" s="81">
        <v>6</v>
      </c>
      <c r="F14" s="82">
        <v>3095</v>
      </c>
      <c r="G14" s="75">
        <v>6</v>
      </c>
      <c r="H14" s="76">
        <v>3686</v>
      </c>
      <c r="I14" s="81">
        <v>4</v>
      </c>
      <c r="J14" s="82">
        <v>12329</v>
      </c>
      <c r="K14" s="79">
        <v>5</v>
      </c>
      <c r="L14" s="80">
        <v>12320</v>
      </c>
      <c r="M14" s="81">
        <v>1</v>
      </c>
      <c r="N14" s="82">
        <v>23555</v>
      </c>
      <c r="O14" s="79"/>
      <c r="P14" s="80"/>
      <c r="Q14" s="81"/>
      <c r="R14" s="82"/>
      <c r="S14" s="187">
        <f t="shared" si="0"/>
        <v>25</v>
      </c>
      <c r="T14" s="1619">
        <f t="shared" si="0"/>
        <v>60822</v>
      </c>
      <c r="U14" s="434">
        <v>2</v>
      </c>
    </row>
    <row r="15" spans="1:21" ht="33" customHeight="1" x14ac:dyDescent="0.2">
      <c r="A15" s="433">
        <v>3</v>
      </c>
      <c r="B15" s="1652" t="s">
        <v>125</v>
      </c>
      <c r="C15" s="1610">
        <v>4</v>
      </c>
      <c r="D15" s="1620">
        <v>4976</v>
      </c>
      <c r="E15" s="1612">
        <v>5</v>
      </c>
      <c r="F15" s="1613">
        <v>3844</v>
      </c>
      <c r="G15" s="1614">
        <v>1</v>
      </c>
      <c r="H15" s="1615">
        <v>6538</v>
      </c>
      <c r="I15" s="81">
        <v>6</v>
      </c>
      <c r="J15" s="82">
        <v>7053</v>
      </c>
      <c r="K15" s="79">
        <v>6</v>
      </c>
      <c r="L15" s="80">
        <v>7445</v>
      </c>
      <c r="M15" s="81">
        <v>5</v>
      </c>
      <c r="N15" s="82">
        <v>12805</v>
      </c>
      <c r="O15" s="79"/>
      <c r="P15" s="80"/>
      <c r="Q15" s="81"/>
      <c r="R15" s="82"/>
      <c r="S15" s="187">
        <f t="shared" si="0"/>
        <v>27</v>
      </c>
      <c r="T15" s="1619">
        <f t="shared" si="0"/>
        <v>42661</v>
      </c>
      <c r="U15" s="434">
        <v>3</v>
      </c>
    </row>
    <row r="16" spans="1:21" ht="33" customHeight="1" x14ac:dyDescent="0.2">
      <c r="A16" s="433">
        <v>4</v>
      </c>
      <c r="B16" s="1652" t="s">
        <v>170</v>
      </c>
      <c r="C16" s="1610">
        <v>8</v>
      </c>
      <c r="D16" s="1620">
        <v>2488</v>
      </c>
      <c r="E16" s="1612">
        <v>1</v>
      </c>
      <c r="F16" s="1613">
        <v>5664</v>
      </c>
      <c r="G16" s="1614">
        <v>3</v>
      </c>
      <c r="H16" s="1615">
        <v>5671</v>
      </c>
      <c r="I16" s="81">
        <v>9</v>
      </c>
      <c r="J16" s="82">
        <v>6895</v>
      </c>
      <c r="K16" s="79">
        <v>3</v>
      </c>
      <c r="L16" s="80">
        <v>13660</v>
      </c>
      <c r="M16" s="81">
        <v>4</v>
      </c>
      <c r="N16" s="82">
        <v>14180</v>
      </c>
      <c r="O16" s="79"/>
      <c r="P16" s="80"/>
      <c r="Q16" s="81"/>
      <c r="R16" s="82"/>
      <c r="S16" s="187">
        <f t="shared" si="0"/>
        <v>28</v>
      </c>
      <c r="T16" s="1619">
        <f t="shared" si="0"/>
        <v>48558</v>
      </c>
      <c r="U16" s="434">
        <v>4</v>
      </c>
    </row>
    <row r="17" spans="1:21" ht="33" customHeight="1" x14ac:dyDescent="0.2">
      <c r="A17" s="433">
        <v>5</v>
      </c>
      <c r="B17" s="1652" t="s">
        <v>127</v>
      </c>
      <c r="C17" s="1610">
        <v>5</v>
      </c>
      <c r="D17" s="1620">
        <v>6025</v>
      </c>
      <c r="E17" s="1612">
        <v>4</v>
      </c>
      <c r="F17" s="1613">
        <v>3705</v>
      </c>
      <c r="G17" s="1614">
        <v>4</v>
      </c>
      <c r="H17" s="1615">
        <v>4802</v>
      </c>
      <c r="I17" s="81">
        <v>8</v>
      </c>
      <c r="J17" s="82">
        <v>7419</v>
      </c>
      <c r="K17" s="79">
        <v>4</v>
      </c>
      <c r="L17" s="80">
        <v>12615</v>
      </c>
      <c r="M17" s="81">
        <v>6</v>
      </c>
      <c r="N17" s="82">
        <v>11120</v>
      </c>
      <c r="O17" s="79"/>
      <c r="P17" s="80"/>
      <c r="Q17" s="81"/>
      <c r="R17" s="82"/>
      <c r="S17" s="187">
        <f t="shared" si="0"/>
        <v>31</v>
      </c>
      <c r="T17" s="1619">
        <f t="shared" si="0"/>
        <v>45686</v>
      </c>
      <c r="U17" s="434">
        <v>5</v>
      </c>
    </row>
    <row r="18" spans="1:21" ht="33" customHeight="1" x14ac:dyDescent="0.2">
      <c r="A18" s="433">
        <v>6</v>
      </c>
      <c r="B18" s="1654" t="s">
        <v>393</v>
      </c>
      <c r="C18" s="1617">
        <v>7</v>
      </c>
      <c r="D18" s="1618">
        <v>3609</v>
      </c>
      <c r="E18" s="81">
        <v>8</v>
      </c>
      <c r="F18" s="82">
        <v>2740</v>
      </c>
      <c r="G18" s="75">
        <v>5</v>
      </c>
      <c r="H18" s="76">
        <v>4044</v>
      </c>
      <c r="I18" s="81">
        <v>7</v>
      </c>
      <c r="J18" s="82">
        <v>7972</v>
      </c>
      <c r="K18" s="79">
        <v>2</v>
      </c>
      <c r="L18" s="80">
        <v>16010</v>
      </c>
      <c r="M18" s="81">
        <v>3</v>
      </c>
      <c r="N18" s="82">
        <v>18045</v>
      </c>
      <c r="O18" s="79"/>
      <c r="P18" s="80"/>
      <c r="Q18" s="81"/>
      <c r="R18" s="82"/>
      <c r="S18" s="187">
        <f t="shared" si="0"/>
        <v>32</v>
      </c>
      <c r="T18" s="1619">
        <f t="shared" si="0"/>
        <v>52420</v>
      </c>
      <c r="U18" s="434">
        <v>6</v>
      </c>
    </row>
    <row r="19" spans="1:21" ht="33" customHeight="1" x14ac:dyDescent="0.2">
      <c r="A19" s="433">
        <v>7</v>
      </c>
      <c r="B19" s="1655" t="s">
        <v>126</v>
      </c>
      <c r="C19" s="1621">
        <v>6</v>
      </c>
      <c r="D19" s="1622">
        <v>5293</v>
      </c>
      <c r="E19" s="1612">
        <v>3</v>
      </c>
      <c r="F19" s="1613">
        <v>3994</v>
      </c>
      <c r="G19" s="1621">
        <v>7</v>
      </c>
      <c r="H19" s="1623">
        <v>3443</v>
      </c>
      <c r="I19" s="81">
        <v>2</v>
      </c>
      <c r="J19" s="82">
        <v>12083</v>
      </c>
      <c r="K19" s="79">
        <v>9</v>
      </c>
      <c r="L19" s="80">
        <v>5625</v>
      </c>
      <c r="M19" s="81">
        <v>7</v>
      </c>
      <c r="N19" s="82">
        <v>11055</v>
      </c>
      <c r="O19" s="79"/>
      <c r="P19" s="80"/>
      <c r="Q19" s="81"/>
      <c r="R19" s="82"/>
      <c r="S19" s="187">
        <f t="shared" si="0"/>
        <v>34</v>
      </c>
      <c r="T19" s="1619">
        <f t="shared" si="0"/>
        <v>41493</v>
      </c>
      <c r="U19" s="434">
        <v>7</v>
      </c>
    </row>
    <row r="20" spans="1:21" ht="33" customHeight="1" x14ac:dyDescent="0.2">
      <c r="A20" s="433">
        <v>8</v>
      </c>
      <c r="B20" s="1656" t="s">
        <v>231</v>
      </c>
      <c r="C20" s="79">
        <v>1</v>
      </c>
      <c r="D20" s="80">
        <v>7000</v>
      </c>
      <c r="E20" s="81">
        <v>7</v>
      </c>
      <c r="F20" s="82">
        <v>2986</v>
      </c>
      <c r="G20" s="79">
        <v>9</v>
      </c>
      <c r="H20" s="80">
        <v>2185</v>
      </c>
      <c r="I20" s="81">
        <v>5</v>
      </c>
      <c r="J20" s="82">
        <v>8884</v>
      </c>
      <c r="K20" s="79">
        <v>8</v>
      </c>
      <c r="L20" s="80">
        <v>6340</v>
      </c>
      <c r="M20" s="81">
        <v>9</v>
      </c>
      <c r="N20" s="82">
        <v>9940</v>
      </c>
      <c r="O20" s="79"/>
      <c r="P20" s="80"/>
      <c r="Q20" s="81"/>
      <c r="R20" s="82"/>
      <c r="S20" s="187">
        <f t="shared" si="0"/>
        <v>39</v>
      </c>
      <c r="T20" s="1619">
        <f t="shared" si="0"/>
        <v>37335</v>
      </c>
      <c r="U20" s="434">
        <v>8</v>
      </c>
    </row>
    <row r="21" spans="1:21" ht="30.75" customHeight="1" thickBot="1" x14ac:dyDescent="0.25">
      <c r="A21" s="1178">
        <v>9</v>
      </c>
      <c r="B21" s="1657" t="s">
        <v>129</v>
      </c>
      <c r="C21" s="1624">
        <v>9</v>
      </c>
      <c r="D21" s="1625">
        <v>1420</v>
      </c>
      <c r="E21" s="1626">
        <v>9</v>
      </c>
      <c r="F21" s="1627">
        <v>1418</v>
      </c>
      <c r="G21" s="1624">
        <v>8</v>
      </c>
      <c r="H21" s="1628">
        <v>2513</v>
      </c>
      <c r="I21" s="85">
        <v>3</v>
      </c>
      <c r="J21" s="86">
        <v>17229</v>
      </c>
      <c r="K21" s="83">
        <v>7</v>
      </c>
      <c r="L21" s="84">
        <v>6225</v>
      </c>
      <c r="M21" s="85">
        <v>8</v>
      </c>
      <c r="N21" s="86">
        <v>9960</v>
      </c>
      <c r="O21" s="83"/>
      <c r="P21" s="84"/>
      <c r="Q21" s="85"/>
      <c r="R21" s="86"/>
      <c r="S21" s="1629">
        <f t="shared" si="0"/>
        <v>44</v>
      </c>
      <c r="T21" s="1630">
        <f t="shared" si="0"/>
        <v>38765</v>
      </c>
      <c r="U21" s="746">
        <v>9</v>
      </c>
    </row>
    <row r="24" spans="1:21" ht="23.25" x14ac:dyDescent="0.35">
      <c r="B24" s="137" t="s">
        <v>614</v>
      </c>
    </row>
  </sheetData>
  <protectedRanges>
    <protectedRange sqref="B13:B19" name="Sortiranje ekipa_1"/>
  </protectedRanges>
  <sortState xmlns:xlrd2="http://schemas.microsoft.com/office/spreadsheetml/2017/richdata2" ref="B13:T21">
    <sortCondition ref="S13:S21"/>
    <sortCondition descending="1" ref="T13:T21"/>
  </sortState>
  <mergeCells count="19">
    <mergeCell ref="S9:U10"/>
    <mergeCell ref="C10:D10"/>
    <mergeCell ref="E10:F10"/>
    <mergeCell ref="G10:H10"/>
    <mergeCell ref="I10:J10"/>
    <mergeCell ref="K10:L10"/>
    <mergeCell ref="I9:J9"/>
    <mergeCell ref="M10:N10"/>
    <mergeCell ref="O10:P10"/>
    <mergeCell ref="Q10:R10"/>
    <mergeCell ref="K9:L9"/>
    <mergeCell ref="M9:N9"/>
    <mergeCell ref="O9:P9"/>
    <mergeCell ref="Q9:R9"/>
    <mergeCell ref="A9:A11"/>
    <mergeCell ref="B9:B11"/>
    <mergeCell ref="C9:D9"/>
    <mergeCell ref="E9:F9"/>
    <mergeCell ref="G9:H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38</vt:i4>
      </vt:variant>
      <vt:variant>
        <vt:lpstr>Imenovani rasponi</vt:lpstr>
      </vt:variant>
      <vt:variant>
        <vt:i4>4</vt:i4>
      </vt:variant>
    </vt:vector>
  </HeadingPairs>
  <TitlesOfParts>
    <vt:vector size="42" baseType="lpstr">
      <vt:lpstr>1. Ekipno</vt:lpstr>
      <vt:lpstr>1. pojedin</vt:lpstr>
      <vt:lpstr>2. S - Ekipno</vt:lpstr>
      <vt:lpstr>2. S - Pojedin</vt:lpstr>
      <vt:lpstr>2. I - Ekipno</vt:lpstr>
      <vt:lpstr>2. I - Pojedin</vt:lpstr>
      <vt:lpstr>2. Z - Ekipno</vt:lpstr>
      <vt:lpstr>2. Z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U 15</vt:lpstr>
      <vt:lpstr>U 20</vt:lpstr>
      <vt:lpstr>U 25</vt:lpstr>
      <vt:lpstr>Seniorke</vt:lpstr>
      <vt:lpstr>Seniorke pojedin</vt:lpstr>
      <vt:lpstr>Veterani</vt:lpstr>
      <vt:lpstr>Mastersi</vt:lpstr>
      <vt:lpstr>Osobe s invaliditetom</vt:lpstr>
      <vt:lpstr>Lov šarana 1. liga</vt:lpstr>
      <vt:lpstr>Lov šarana 2. liga</vt:lpstr>
      <vt:lpstr>Lov šarana 3. liga centar</vt:lpstr>
      <vt:lpstr>Lov šarana 3. liga istok</vt:lpstr>
      <vt:lpstr>Lov šarana 3. liga zapad</vt:lpstr>
      <vt:lpstr>Pastrve pr. mamci brze vode</vt:lpstr>
      <vt:lpstr>Pastrve prirodni mamci jezero</vt:lpstr>
      <vt:lpstr>Troat area</vt:lpstr>
      <vt:lpstr>Feeder EKIPNI</vt:lpstr>
      <vt:lpstr>Feeder POJEDIN</vt:lpstr>
      <vt:lpstr>Muha</vt:lpstr>
      <vt:lpstr>Spin</vt:lpstr>
      <vt:lpstr>Čamac</vt:lpstr>
      <vt:lpstr>Bass</vt:lpstr>
      <vt:lpstr>CASTING</vt:lpstr>
      <vt:lpstr>Međunarodna </vt:lpstr>
      <vt:lpstr>'2. I - Ekipno'!Podrucje_ispisa</vt:lpstr>
      <vt:lpstr>'2. I - Pojedin'!Podrucje_ispisa</vt:lpstr>
      <vt:lpstr>'2. S - Ekipno'!Podrucje_ispisa</vt:lpstr>
      <vt:lpstr>'Međunarodna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Matko</cp:lastModifiedBy>
  <cp:revision>0</cp:revision>
  <cp:lastPrinted>2026-02-11T09:06:27Z</cp:lastPrinted>
  <dcterms:created xsi:type="dcterms:W3CDTF">2013-04-24T09:15:26Z</dcterms:created>
  <dcterms:modified xsi:type="dcterms:W3CDTF">2026-07-28T10:02:47Z</dcterms:modified>
  <dc:language>hr-HR</dc:language>
</cp:coreProperties>
</file>